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comments6.xml" ContentType="application/vnd.openxmlformats-officedocument.spreadsheetml.comments+xml"/>
  <Override PartName="/xl/threadedComments/threadedComment6.xml" ContentType="application/vnd.ms-excel.threadedcomments+xml"/>
  <Override PartName="/xl/comments7.xml" ContentType="application/vnd.openxmlformats-officedocument.spreadsheetml.comments+xml"/>
  <Override PartName="/xl/threadedComments/threadedComment7.xml" ContentType="application/vnd.ms-excel.threadedcomments+xml"/>
  <Override PartName="/xl/comments8.xml" ContentType="application/vnd.openxmlformats-officedocument.spreadsheetml.comments+xml"/>
  <Override PartName="/xl/threadedComments/threadedComment8.xml" ContentType="application/vnd.ms-excel.threadedcomments+xml"/>
  <Override PartName="/xl/comments9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https://kuntaliittofi-my.sharepoint.com/personal/olli_riikonen_kuntaliitto_fi/Documents/VOS-laskelmat 2025/"/>
    </mc:Choice>
  </mc:AlternateContent>
  <xr:revisionPtr revIDLastSave="0" documentId="14_{32C0D984-69DD-40AC-A934-49674B52BD76}" xr6:coauthVersionLast="47" xr6:coauthVersionMax="47" xr10:uidLastSave="{00000000-0000-0000-0000-000000000000}"/>
  <bookViews>
    <workbookView xWindow="-120" yWindow="-120" windowWidth="29040" windowHeight="15720" tabRatio="924" activeTab="1" xr2:uid="{00000000-000D-0000-FFFF-FFFF00000000}"/>
  </bookViews>
  <sheets>
    <sheet name="Tietoa aineistosta" sheetId="4" r:id="rId1"/>
    <sheet name="Vos-laskelma" sheetId="3" r:id="rId2"/>
    <sheet name="Vos-laskelma_€as" sheetId="21" r:id="rId3"/>
    <sheet name="Vos-muutos_2024-25" sheetId="29" r:id="rId4"/>
    <sheet name="Vos-laskelma, €as" sheetId="13" state="hidden" r:id="rId5"/>
    <sheet name="Pp-vos-erittely" sheetId="9" state="hidden" r:id="rId6"/>
    <sheet name="Siirtolaskelmavertailu" sheetId="10" state="hidden" r:id="rId7"/>
    <sheet name="Siirtolaskelmavertailu2" sheetId="12" state="hidden" r:id="rId8"/>
    <sheet name="VMpp-vos-erittely" sheetId="11" state="hidden" r:id="rId9"/>
    <sheet name="Perushinnat" sheetId="14" state="hidden" r:id="rId10"/>
  </sheets>
  <definedNames>
    <definedName name="_xlnm._FilterDatabase" localSheetId="6" hidden="1">Siirtolaskelmavertailu!$A$14:$R$14</definedName>
    <definedName name="_xlnm._FilterDatabase" localSheetId="7" hidden="1">Siirtolaskelmavertailu2!$A$10:$AF$10</definedName>
    <definedName name="_xlnm._FilterDatabase" localSheetId="8" hidden="1">'VMpp-vos-erittely'!$A$10:$Z$10</definedName>
    <definedName name="_xlnm._FilterDatabase" localSheetId="1" hidden="1">'Vos-laskelma'!$A$10:$AO$10</definedName>
    <definedName name="_xlnm._FilterDatabase" localSheetId="4" hidden="1">'Vos-laskelma, €as'!$A$10:$AC$10</definedName>
    <definedName name="_xlnm._FilterDatabase" localSheetId="2" hidden="1">'Vos-laskelma_€as'!$A$10:$Z$10</definedName>
    <definedName name="_xlnm._FilterDatabase" localSheetId="3" hidden="1">'Vos-muutos_2024-25'!$A$10:$AG$10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11" i="29" l="1"/>
  <c r="T12" i="29"/>
  <c r="T13" i="29"/>
  <c r="T14" i="29"/>
  <c r="T15" i="29"/>
  <c r="T16" i="29"/>
  <c r="T17" i="29"/>
  <c r="T18" i="29"/>
  <c r="T19" i="29"/>
  <c r="T20" i="29"/>
  <c r="T21" i="29"/>
  <c r="T22" i="29"/>
  <c r="T23" i="29"/>
  <c r="T24" i="29"/>
  <c r="T25" i="29"/>
  <c r="T26" i="29"/>
  <c r="T27" i="29"/>
  <c r="T28" i="29"/>
  <c r="T29" i="29"/>
  <c r="T30" i="29"/>
  <c r="T31" i="29"/>
  <c r="T32" i="29"/>
  <c r="T33" i="29"/>
  <c r="T34" i="29"/>
  <c r="T35" i="29"/>
  <c r="T36" i="29"/>
  <c r="T37" i="29"/>
  <c r="T38" i="29"/>
  <c r="T39" i="29"/>
  <c r="T40" i="29"/>
  <c r="T41" i="29"/>
  <c r="T42" i="29"/>
  <c r="T43" i="29"/>
  <c r="T44" i="29"/>
  <c r="T45" i="29"/>
  <c r="T46" i="29"/>
  <c r="T47" i="29"/>
  <c r="T48" i="29"/>
  <c r="T49" i="29"/>
  <c r="T50" i="29"/>
  <c r="T51" i="29"/>
  <c r="T52" i="29"/>
  <c r="T53" i="29"/>
  <c r="T54" i="29"/>
  <c r="T55" i="29"/>
  <c r="T56" i="29"/>
  <c r="T57" i="29"/>
  <c r="T58" i="29"/>
  <c r="T59" i="29"/>
  <c r="T60" i="29"/>
  <c r="T61" i="29"/>
  <c r="T62" i="29"/>
  <c r="T63" i="29"/>
  <c r="T64" i="29"/>
  <c r="T65" i="29"/>
  <c r="T66" i="29"/>
  <c r="T67" i="29"/>
  <c r="T68" i="29"/>
  <c r="T69" i="29"/>
  <c r="T70" i="29"/>
  <c r="T71" i="29"/>
  <c r="T72" i="29"/>
  <c r="T73" i="29"/>
  <c r="T74" i="29"/>
  <c r="T75" i="29"/>
  <c r="T76" i="29"/>
  <c r="T77" i="29"/>
  <c r="T78" i="29"/>
  <c r="T79" i="29"/>
  <c r="T80" i="29"/>
  <c r="T81" i="29"/>
  <c r="T82" i="29"/>
  <c r="T83" i="29"/>
  <c r="T84" i="29"/>
  <c r="T85" i="29"/>
  <c r="T86" i="29"/>
  <c r="T87" i="29"/>
  <c r="T88" i="29"/>
  <c r="T89" i="29"/>
  <c r="T90" i="29"/>
  <c r="T91" i="29"/>
  <c r="T92" i="29"/>
  <c r="T93" i="29"/>
  <c r="T94" i="29"/>
  <c r="T95" i="29"/>
  <c r="T96" i="29"/>
  <c r="T97" i="29"/>
  <c r="T98" i="29"/>
  <c r="T99" i="29"/>
  <c r="T100" i="29"/>
  <c r="T101" i="29"/>
  <c r="T102" i="29"/>
  <c r="T103" i="29"/>
  <c r="T104" i="29"/>
  <c r="T105" i="29"/>
  <c r="T106" i="29"/>
  <c r="T107" i="29"/>
  <c r="T108" i="29"/>
  <c r="T109" i="29"/>
  <c r="T110" i="29"/>
  <c r="T111" i="29"/>
  <c r="T112" i="29"/>
  <c r="T113" i="29"/>
  <c r="T114" i="29"/>
  <c r="T115" i="29"/>
  <c r="T116" i="29"/>
  <c r="T117" i="29"/>
  <c r="T118" i="29"/>
  <c r="T119" i="29"/>
  <c r="T120" i="29"/>
  <c r="T121" i="29"/>
  <c r="T122" i="29"/>
  <c r="T123" i="29"/>
  <c r="T124" i="29"/>
  <c r="T125" i="29"/>
  <c r="T126" i="29"/>
  <c r="T127" i="29"/>
  <c r="T128" i="29"/>
  <c r="T129" i="29"/>
  <c r="T130" i="29"/>
  <c r="T131" i="29"/>
  <c r="T132" i="29"/>
  <c r="T133" i="29"/>
  <c r="T134" i="29"/>
  <c r="T135" i="29"/>
  <c r="T136" i="29"/>
  <c r="T137" i="29"/>
  <c r="T138" i="29"/>
  <c r="T139" i="29"/>
  <c r="T140" i="29"/>
  <c r="T141" i="29"/>
  <c r="T142" i="29"/>
  <c r="T143" i="29"/>
  <c r="T144" i="29"/>
  <c r="T145" i="29"/>
  <c r="T146" i="29"/>
  <c r="T147" i="29"/>
  <c r="T148" i="29"/>
  <c r="T149" i="29"/>
  <c r="T150" i="29"/>
  <c r="T151" i="29"/>
  <c r="T152" i="29"/>
  <c r="T153" i="29"/>
  <c r="T154" i="29"/>
  <c r="T155" i="29"/>
  <c r="T156" i="29"/>
  <c r="T157" i="29"/>
  <c r="T158" i="29"/>
  <c r="T159" i="29"/>
  <c r="T160" i="29"/>
  <c r="T161" i="29"/>
  <c r="T162" i="29"/>
  <c r="T163" i="29"/>
  <c r="T164" i="29"/>
  <c r="T165" i="29"/>
  <c r="T166" i="29"/>
  <c r="T167" i="29"/>
  <c r="T168" i="29"/>
  <c r="T169" i="29"/>
  <c r="T170" i="29"/>
  <c r="T171" i="29"/>
  <c r="T172" i="29"/>
  <c r="T173" i="29"/>
  <c r="T174" i="29"/>
  <c r="T175" i="29"/>
  <c r="T176" i="29"/>
  <c r="T177" i="29"/>
  <c r="T178" i="29"/>
  <c r="T179" i="29"/>
  <c r="T180" i="29"/>
  <c r="T181" i="29"/>
  <c r="T182" i="29"/>
  <c r="T183" i="29"/>
  <c r="T184" i="29"/>
  <c r="T185" i="29"/>
  <c r="T186" i="29"/>
  <c r="T187" i="29"/>
  <c r="T188" i="29"/>
  <c r="T189" i="29"/>
  <c r="T190" i="29"/>
  <c r="T191" i="29"/>
  <c r="T192" i="29"/>
  <c r="T193" i="29"/>
  <c r="T194" i="29"/>
  <c r="T195" i="29"/>
  <c r="T196" i="29"/>
  <c r="T197" i="29"/>
  <c r="T198" i="29"/>
  <c r="T199" i="29"/>
  <c r="T200" i="29"/>
  <c r="T201" i="29"/>
  <c r="T202" i="29"/>
  <c r="T203" i="29"/>
  <c r="T204" i="29"/>
  <c r="T205" i="29"/>
  <c r="T206" i="29"/>
  <c r="T207" i="29"/>
  <c r="T208" i="29"/>
  <c r="T209" i="29"/>
  <c r="T210" i="29"/>
  <c r="T211" i="29"/>
  <c r="T212" i="29"/>
  <c r="T213" i="29"/>
  <c r="T214" i="29"/>
  <c r="T215" i="29"/>
  <c r="T216" i="29"/>
  <c r="T217" i="29"/>
  <c r="T218" i="29"/>
  <c r="T219" i="29"/>
  <c r="T220" i="29"/>
  <c r="T221" i="29"/>
  <c r="T222" i="29"/>
  <c r="T223" i="29"/>
  <c r="T224" i="29"/>
  <c r="T225" i="29"/>
  <c r="T226" i="29"/>
  <c r="T227" i="29"/>
  <c r="T228" i="29"/>
  <c r="T229" i="29"/>
  <c r="T230" i="29"/>
  <c r="T231" i="29"/>
  <c r="T232" i="29"/>
  <c r="T233" i="29"/>
  <c r="T234" i="29"/>
  <c r="T235" i="29"/>
  <c r="T236" i="29"/>
  <c r="T237" i="29"/>
  <c r="T238" i="29"/>
  <c r="T239" i="29"/>
  <c r="T240" i="29"/>
  <c r="T241" i="29"/>
  <c r="T242" i="29"/>
  <c r="T243" i="29"/>
  <c r="T244" i="29"/>
  <c r="T245" i="29"/>
  <c r="T246" i="29"/>
  <c r="T247" i="29"/>
  <c r="T248" i="29"/>
  <c r="T249" i="29"/>
  <c r="T250" i="29"/>
  <c r="T251" i="29"/>
  <c r="T252" i="29"/>
  <c r="T253" i="29"/>
  <c r="T254" i="29"/>
  <c r="T255" i="29"/>
  <c r="T256" i="29"/>
  <c r="T257" i="29"/>
  <c r="T258" i="29"/>
  <c r="T259" i="29"/>
  <c r="T260" i="29"/>
  <c r="T261" i="29"/>
  <c r="T262" i="29"/>
  <c r="T263" i="29"/>
  <c r="T264" i="29"/>
  <c r="T265" i="29"/>
  <c r="T266" i="29"/>
  <c r="T267" i="29"/>
  <c r="T268" i="29"/>
  <c r="T269" i="29"/>
  <c r="T270" i="29"/>
  <c r="T271" i="29"/>
  <c r="T272" i="29"/>
  <c r="T273" i="29"/>
  <c r="T274" i="29"/>
  <c r="T275" i="29"/>
  <c r="T276" i="29"/>
  <c r="T277" i="29"/>
  <c r="T278" i="29"/>
  <c r="T279" i="29"/>
  <c r="T280" i="29"/>
  <c r="T281" i="29"/>
  <c r="T282" i="29"/>
  <c r="T283" i="29"/>
  <c r="T284" i="29"/>
  <c r="T285" i="29"/>
  <c r="T286" i="29"/>
  <c r="T287" i="29"/>
  <c r="T288" i="29"/>
  <c r="T289" i="29"/>
  <c r="T290" i="29"/>
  <c r="T291" i="29"/>
  <c r="T292" i="29"/>
  <c r="T293" i="29"/>
  <c r="T294" i="29"/>
  <c r="T295" i="29"/>
  <c r="T296" i="29"/>
  <c r="T297" i="29"/>
  <c r="T298" i="29"/>
  <c r="T299" i="29"/>
  <c r="T300" i="29"/>
  <c r="T301" i="29"/>
  <c r="T302" i="29"/>
  <c r="T303" i="29"/>
  <c r="T10" i="29"/>
  <c r="K11" i="29"/>
  <c r="K12" i="29"/>
  <c r="K13" i="29"/>
  <c r="K14" i="29"/>
  <c r="K15" i="29"/>
  <c r="K16" i="29"/>
  <c r="K17" i="29"/>
  <c r="K18" i="29"/>
  <c r="K19" i="29"/>
  <c r="K20" i="29"/>
  <c r="K21" i="29"/>
  <c r="K22" i="29"/>
  <c r="K23" i="29"/>
  <c r="K24" i="29"/>
  <c r="K25" i="29"/>
  <c r="K26" i="29"/>
  <c r="K27" i="29"/>
  <c r="K28" i="29"/>
  <c r="K29" i="29"/>
  <c r="K30" i="29"/>
  <c r="K31" i="29"/>
  <c r="K32" i="29"/>
  <c r="K33" i="29"/>
  <c r="K34" i="29"/>
  <c r="K35" i="29"/>
  <c r="K36" i="29"/>
  <c r="K37" i="29"/>
  <c r="K38" i="29"/>
  <c r="K39" i="29"/>
  <c r="K40" i="29"/>
  <c r="K41" i="29"/>
  <c r="K42" i="29"/>
  <c r="K43" i="29"/>
  <c r="K44" i="29"/>
  <c r="K45" i="29"/>
  <c r="K46" i="29"/>
  <c r="K47" i="29"/>
  <c r="K48" i="29"/>
  <c r="K49" i="29"/>
  <c r="K50" i="29"/>
  <c r="K51" i="29"/>
  <c r="K52" i="29"/>
  <c r="K53" i="29"/>
  <c r="K54" i="29"/>
  <c r="K55" i="29"/>
  <c r="K56" i="29"/>
  <c r="K57" i="29"/>
  <c r="K58" i="29"/>
  <c r="K59" i="29"/>
  <c r="K60" i="29"/>
  <c r="K61" i="29"/>
  <c r="K62" i="29"/>
  <c r="K63" i="29"/>
  <c r="K64" i="29"/>
  <c r="K65" i="29"/>
  <c r="K66" i="29"/>
  <c r="K67" i="29"/>
  <c r="K68" i="29"/>
  <c r="K69" i="29"/>
  <c r="K70" i="29"/>
  <c r="K71" i="29"/>
  <c r="K72" i="29"/>
  <c r="K73" i="29"/>
  <c r="K74" i="29"/>
  <c r="K75" i="29"/>
  <c r="K76" i="29"/>
  <c r="K77" i="29"/>
  <c r="K78" i="29"/>
  <c r="K79" i="29"/>
  <c r="K80" i="29"/>
  <c r="K81" i="29"/>
  <c r="K82" i="29"/>
  <c r="K83" i="29"/>
  <c r="K84" i="29"/>
  <c r="K85" i="29"/>
  <c r="K86" i="29"/>
  <c r="K87" i="29"/>
  <c r="K88" i="29"/>
  <c r="K89" i="29"/>
  <c r="K90" i="29"/>
  <c r="K91" i="29"/>
  <c r="K92" i="29"/>
  <c r="K93" i="29"/>
  <c r="K94" i="29"/>
  <c r="K95" i="29"/>
  <c r="K96" i="29"/>
  <c r="K97" i="29"/>
  <c r="K98" i="29"/>
  <c r="K99" i="29"/>
  <c r="K100" i="29"/>
  <c r="K101" i="29"/>
  <c r="K102" i="29"/>
  <c r="K103" i="29"/>
  <c r="K104" i="29"/>
  <c r="K105" i="29"/>
  <c r="K106" i="29"/>
  <c r="K107" i="29"/>
  <c r="K108" i="29"/>
  <c r="K109" i="29"/>
  <c r="K110" i="29"/>
  <c r="K111" i="29"/>
  <c r="K112" i="29"/>
  <c r="K113" i="29"/>
  <c r="K114" i="29"/>
  <c r="K115" i="29"/>
  <c r="K116" i="29"/>
  <c r="K117" i="29"/>
  <c r="K118" i="29"/>
  <c r="K119" i="29"/>
  <c r="K120" i="29"/>
  <c r="K121" i="29"/>
  <c r="K122" i="29"/>
  <c r="K123" i="29"/>
  <c r="K124" i="29"/>
  <c r="K125" i="29"/>
  <c r="K126" i="29"/>
  <c r="K127" i="29"/>
  <c r="K128" i="29"/>
  <c r="K129" i="29"/>
  <c r="K130" i="29"/>
  <c r="K131" i="29"/>
  <c r="K132" i="29"/>
  <c r="K133" i="29"/>
  <c r="K134" i="29"/>
  <c r="K135" i="29"/>
  <c r="K136" i="29"/>
  <c r="K137" i="29"/>
  <c r="K138" i="29"/>
  <c r="K139" i="29"/>
  <c r="K140" i="29"/>
  <c r="K141" i="29"/>
  <c r="K142" i="29"/>
  <c r="K143" i="29"/>
  <c r="K144" i="29"/>
  <c r="K145" i="29"/>
  <c r="K146" i="29"/>
  <c r="K147" i="29"/>
  <c r="K148" i="29"/>
  <c r="K149" i="29"/>
  <c r="K150" i="29"/>
  <c r="K151" i="29"/>
  <c r="K152" i="29"/>
  <c r="K153" i="29"/>
  <c r="K154" i="29"/>
  <c r="K155" i="29"/>
  <c r="K156" i="29"/>
  <c r="K157" i="29"/>
  <c r="K158" i="29"/>
  <c r="K159" i="29"/>
  <c r="K160" i="29"/>
  <c r="K161" i="29"/>
  <c r="K162" i="29"/>
  <c r="K163" i="29"/>
  <c r="K164" i="29"/>
  <c r="K165" i="29"/>
  <c r="K166" i="29"/>
  <c r="K167" i="29"/>
  <c r="K168" i="29"/>
  <c r="K169" i="29"/>
  <c r="K170" i="29"/>
  <c r="K171" i="29"/>
  <c r="K172" i="29"/>
  <c r="K173" i="29"/>
  <c r="K174" i="29"/>
  <c r="K175" i="29"/>
  <c r="K176" i="29"/>
  <c r="K177" i="29"/>
  <c r="K178" i="29"/>
  <c r="K179" i="29"/>
  <c r="K180" i="29"/>
  <c r="K181" i="29"/>
  <c r="K182" i="29"/>
  <c r="K183" i="29"/>
  <c r="K184" i="29"/>
  <c r="K185" i="29"/>
  <c r="K186" i="29"/>
  <c r="K187" i="29"/>
  <c r="K188" i="29"/>
  <c r="K189" i="29"/>
  <c r="K190" i="29"/>
  <c r="K191" i="29"/>
  <c r="K192" i="29"/>
  <c r="K193" i="29"/>
  <c r="K194" i="29"/>
  <c r="K195" i="29"/>
  <c r="K196" i="29"/>
  <c r="K197" i="29"/>
  <c r="K198" i="29"/>
  <c r="K199" i="29"/>
  <c r="K200" i="29"/>
  <c r="K201" i="29"/>
  <c r="K202" i="29"/>
  <c r="K203" i="29"/>
  <c r="K204" i="29"/>
  <c r="K205" i="29"/>
  <c r="K206" i="29"/>
  <c r="K207" i="29"/>
  <c r="K208" i="29"/>
  <c r="K209" i="29"/>
  <c r="K210" i="29"/>
  <c r="K211" i="29"/>
  <c r="K212" i="29"/>
  <c r="K213" i="29"/>
  <c r="K214" i="29"/>
  <c r="K215" i="29"/>
  <c r="K216" i="29"/>
  <c r="K217" i="29"/>
  <c r="K218" i="29"/>
  <c r="K219" i="29"/>
  <c r="K220" i="29"/>
  <c r="K221" i="29"/>
  <c r="K222" i="29"/>
  <c r="K223" i="29"/>
  <c r="K224" i="29"/>
  <c r="K225" i="29"/>
  <c r="K226" i="29"/>
  <c r="K227" i="29"/>
  <c r="K228" i="29"/>
  <c r="K229" i="29"/>
  <c r="K230" i="29"/>
  <c r="K231" i="29"/>
  <c r="K232" i="29"/>
  <c r="K233" i="29"/>
  <c r="K234" i="29"/>
  <c r="K235" i="29"/>
  <c r="K236" i="29"/>
  <c r="K237" i="29"/>
  <c r="K238" i="29"/>
  <c r="K239" i="29"/>
  <c r="K240" i="29"/>
  <c r="K241" i="29"/>
  <c r="K242" i="29"/>
  <c r="K243" i="29"/>
  <c r="K244" i="29"/>
  <c r="K245" i="29"/>
  <c r="K246" i="29"/>
  <c r="K247" i="29"/>
  <c r="K248" i="29"/>
  <c r="K249" i="29"/>
  <c r="K250" i="29"/>
  <c r="K251" i="29"/>
  <c r="K252" i="29"/>
  <c r="K253" i="29"/>
  <c r="K254" i="29"/>
  <c r="K255" i="29"/>
  <c r="K256" i="29"/>
  <c r="K257" i="29"/>
  <c r="K258" i="29"/>
  <c r="K259" i="29"/>
  <c r="K260" i="29"/>
  <c r="K261" i="29"/>
  <c r="K262" i="29"/>
  <c r="K263" i="29"/>
  <c r="K264" i="29"/>
  <c r="K265" i="29"/>
  <c r="K266" i="29"/>
  <c r="K267" i="29"/>
  <c r="K268" i="29"/>
  <c r="K269" i="29"/>
  <c r="K270" i="29"/>
  <c r="K271" i="29"/>
  <c r="K272" i="29"/>
  <c r="K273" i="29"/>
  <c r="K274" i="29"/>
  <c r="K275" i="29"/>
  <c r="K276" i="29"/>
  <c r="K277" i="29"/>
  <c r="K278" i="29"/>
  <c r="K279" i="29"/>
  <c r="K280" i="29"/>
  <c r="K281" i="29"/>
  <c r="K282" i="29"/>
  <c r="K283" i="29"/>
  <c r="K284" i="29"/>
  <c r="K285" i="29"/>
  <c r="K286" i="29"/>
  <c r="K287" i="29"/>
  <c r="K288" i="29"/>
  <c r="K289" i="29"/>
  <c r="K290" i="29"/>
  <c r="K291" i="29"/>
  <c r="K292" i="29"/>
  <c r="K293" i="29"/>
  <c r="K294" i="29"/>
  <c r="K295" i="29"/>
  <c r="K296" i="29"/>
  <c r="K297" i="29"/>
  <c r="K298" i="29"/>
  <c r="K299" i="29"/>
  <c r="K300" i="29"/>
  <c r="K301" i="29"/>
  <c r="K302" i="29"/>
  <c r="K303" i="29"/>
  <c r="K10" i="29"/>
  <c r="J11" i="29"/>
  <c r="J12" i="29"/>
  <c r="J13" i="29"/>
  <c r="J14" i="29"/>
  <c r="J15" i="29"/>
  <c r="J16" i="29"/>
  <c r="J17" i="29"/>
  <c r="J18" i="29"/>
  <c r="J19" i="29"/>
  <c r="J20" i="29"/>
  <c r="J21" i="29"/>
  <c r="J22" i="29"/>
  <c r="J23" i="29"/>
  <c r="J24" i="29"/>
  <c r="J25" i="29"/>
  <c r="J26" i="29"/>
  <c r="J27" i="29"/>
  <c r="J28" i="29"/>
  <c r="J29" i="29"/>
  <c r="J30" i="29"/>
  <c r="J31" i="29"/>
  <c r="J32" i="29"/>
  <c r="J33" i="29"/>
  <c r="J34" i="29"/>
  <c r="J35" i="29"/>
  <c r="J36" i="29"/>
  <c r="J37" i="29"/>
  <c r="J38" i="29"/>
  <c r="J39" i="29"/>
  <c r="J40" i="29"/>
  <c r="J41" i="29"/>
  <c r="J42" i="29"/>
  <c r="J43" i="29"/>
  <c r="J44" i="29"/>
  <c r="J45" i="29"/>
  <c r="J46" i="29"/>
  <c r="J47" i="29"/>
  <c r="J48" i="29"/>
  <c r="J49" i="29"/>
  <c r="J50" i="29"/>
  <c r="J51" i="29"/>
  <c r="J52" i="29"/>
  <c r="J53" i="29"/>
  <c r="J54" i="29"/>
  <c r="J55" i="29"/>
  <c r="J56" i="29"/>
  <c r="J57" i="29"/>
  <c r="J58" i="29"/>
  <c r="J59" i="29"/>
  <c r="J60" i="29"/>
  <c r="J61" i="29"/>
  <c r="J62" i="29"/>
  <c r="J63" i="29"/>
  <c r="J64" i="29"/>
  <c r="J65" i="29"/>
  <c r="J66" i="29"/>
  <c r="J67" i="29"/>
  <c r="J68" i="29"/>
  <c r="J69" i="29"/>
  <c r="J70" i="29"/>
  <c r="J71" i="29"/>
  <c r="J72" i="29"/>
  <c r="J73" i="29"/>
  <c r="J74" i="29"/>
  <c r="J75" i="29"/>
  <c r="J76" i="29"/>
  <c r="J77" i="29"/>
  <c r="J78" i="29"/>
  <c r="J79" i="29"/>
  <c r="J80" i="29"/>
  <c r="J81" i="29"/>
  <c r="J82" i="29"/>
  <c r="J83" i="29"/>
  <c r="J84" i="29"/>
  <c r="J85" i="29"/>
  <c r="J86" i="29"/>
  <c r="J87" i="29"/>
  <c r="J88" i="29"/>
  <c r="J89" i="29"/>
  <c r="J90" i="29"/>
  <c r="J91" i="29"/>
  <c r="J92" i="29"/>
  <c r="J93" i="29"/>
  <c r="J94" i="29"/>
  <c r="J95" i="29"/>
  <c r="J96" i="29"/>
  <c r="J97" i="29"/>
  <c r="J98" i="29"/>
  <c r="J99" i="29"/>
  <c r="J100" i="29"/>
  <c r="J101" i="29"/>
  <c r="J102" i="29"/>
  <c r="J103" i="29"/>
  <c r="J104" i="29"/>
  <c r="J105" i="29"/>
  <c r="J106" i="29"/>
  <c r="J107" i="29"/>
  <c r="J108" i="29"/>
  <c r="J109" i="29"/>
  <c r="J110" i="29"/>
  <c r="J111" i="29"/>
  <c r="J112" i="29"/>
  <c r="J113" i="29"/>
  <c r="J114" i="29"/>
  <c r="J115" i="29"/>
  <c r="J116" i="29"/>
  <c r="J117" i="29"/>
  <c r="J118" i="29"/>
  <c r="J119" i="29"/>
  <c r="J120" i="29"/>
  <c r="J121" i="29"/>
  <c r="J122" i="29"/>
  <c r="J123" i="29"/>
  <c r="J124" i="29"/>
  <c r="J125" i="29"/>
  <c r="J126" i="29"/>
  <c r="J127" i="29"/>
  <c r="J128" i="29"/>
  <c r="J129" i="29"/>
  <c r="J130" i="29"/>
  <c r="J131" i="29"/>
  <c r="J132" i="29"/>
  <c r="J133" i="29"/>
  <c r="J134" i="29"/>
  <c r="J135" i="29"/>
  <c r="J136" i="29"/>
  <c r="J137" i="29"/>
  <c r="J138" i="29"/>
  <c r="J139" i="29"/>
  <c r="J140" i="29"/>
  <c r="J141" i="29"/>
  <c r="J142" i="29"/>
  <c r="J143" i="29"/>
  <c r="J144" i="29"/>
  <c r="J145" i="29"/>
  <c r="J146" i="29"/>
  <c r="J147" i="29"/>
  <c r="J148" i="29"/>
  <c r="J149" i="29"/>
  <c r="J150" i="29"/>
  <c r="J151" i="29"/>
  <c r="J152" i="29"/>
  <c r="J153" i="29"/>
  <c r="J154" i="29"/>
  <c r="J155" i="29"/>
  <c r="J156" i="29"/>
  <c r="J157" i="29"/>
  <c r="J158" i="29"/>
  <c r="J159" i="29"/>
  <c r="J160" i="29"/>
  <c r="J161" i="29"/>
  <c r="J162" i="29"/>
  <c r="J163" i="29"/>
  <c r="J164" i="29"/>
  <c r="J165" i="29"/>
  <c r="J166" i="29"/>
  <c r="J167" i="29"/>
  <c r="J168" i="29"/>
  <c r="J169" i="29"/>
  <c r="J170" i="29"/>
  <c r="J171" i="29"/>
  <c r="J172" i="29"/>
  <c r="J173" i="29"/>
  <c r="J174" i="29"/>
  <c r="J175" i="29"/>
  <c r="J176" i="29"/>
  <c r="J177" i="29"/>
  <c r="J178" i="29"/>
  <c r="J179" i="29"/>
  <c r="J180" i="29"/>
  <c r="J181" i="29"/>
  <c r="J182" i="29"/>
  <c r="J183" i="29"/>
  <c r="J184" i="29"/>
  <c r="J185" i="29"/>
  <c r="J186" i="29"/>
  <c r="J187" i="29"/>
  <c r="J188" i="29"/>
  <c r="J189" i="29"/>
  <c r="J190" i="29"/>
  <c r="J191" i="29"/>
  <c r="J192" i="29"/>
  <c r="J193" i="29"/>
  <c r="J194" i="29"/>
  <c r="J195" i="29"/>
  <c r="J196" i="29"/>
  <c r="J197" i="29"/>
  <c r="J198" i="29"/>
  <c r="J199" i="29"/>
  <c r="J200" i="29"/>
  <c r="J201" i="29"/>
  <c r="J202" i="29"/>
  <c r="J203" i="29"/>
  <c r="J204" i="29"/>
  <c r="J205" i="29"/>
  <c r="J206" i="29"/>
  <c r="J207" i="29"/>
  <c r="J208" i="29"/>
  <c r="J209" i="29"/>
  <c r="J210" i="29"/>
  <c r="J211" i="29"/>
  <c r="J212" i="29"/>
  <c r="J213" i="29"/>
  <c r="J214" i="29"/>
  <c r="J215" i="29"/>
  <c r="J216" i="29"/>
  <c r="J217" i="29"/>
  <c r="J218" i="29"/>
  <c r="J219" i="29"/>
  <c r="J220" i="29"/>
  <c r="J221" i="29"/>
  <c r="J222" i="29"/>
  <c r="J223" i="29"/>
  <c r="J224" i="29"/>
  <c r="J225" i="29"/>
  <c r="J226" i="29"/>
  <c r="J227" i="29"/>
  <c r="J228" i="29"/>
  <c r="J229" i="29"/>
  <c r="J230" i="29"/>
  <c r="J231" i="29"/>
  <c r="J232" i="29"/>
  <c r="J233" i="29"/>
  <c r="J234" i="29"/>
  <c r="J235" i="29"/>
  <c r="J236" i="29"/>
  <c r="J237" i="29"/>
  <c r="J238" i="29"/>
  <c r="J239" i="29"/>
  <c r="J240" i="29"/>
  <c r="J241" i="29"/>
  <c r="J242" i="29"/>
  <c r="J243" i="29"/>
  <c r="J244" i="29"/>
  <c r="J245" i="29"/>
  <c r="J246" i="29"/>
  <c r="J247" i="29"/>
  <c r="J248" i="29"/>
  <c r="J249" i="29"/>
  <c r="J250" i="29"/>
  <c r="J251" i="29"/>
  <c r="J252" i="29"/>
  <c r="J253" i="29"/>
  <c r="J254" i="29"/>
  <c r="J255" i="29"/>
  <c r="J256" i="29"/>
  <c r="J257" i="29"/>
  <c r="J258" i="29"/>
  <c r="J259" i="29"/>
  <c r="J260" i="29"/>
  <c r="J261" i="29"/>
  <c r="J262" i="29"/>
  <c r="J263" i="29"/>
  <c r="J264" i="29"/>
  <c r="J265" i="29"/>
  <c r="J266" i="29"/>
  <c r="J267" i="29"/>
  <c r="J268" i="29"/>
  <c r="J269" i="29"/>
  <c r="J270" i="29"/>
  <c r="J271" i="29"/>
  <c r="J272" i="29"/>
  <c r="J273" i="29"/>
  <c r="J274" i="29"/>
  <c r="J275" i="29"/>
  <c r="J276" i="29"/>
  <c r="J277" i="29"/>
  <c r="J278" i="29"/>
  <c r="J279" i="29"/>
  <c r="J280" i="29"/>
  <c r="J281" i="29"/>
  <c r="J282" i="29"/>
  <c r="J283" i="29"/>
  <c r="J284" i="29"/>
  <c r="J285" i="29"/>
  <c r="J286" i="29"/>
  <c r="J287" i="29"/>
  <c r="J288" i="29"/>
  <c r="J289" i="29"/>
  <c r="J290" i="29"/>
  <c r="J291" i="29"/>
  <c r="J292" i="29"/>
  <c r="J293" i="29"/>
  <c r="J294" i="29"/>
  <c r="J295" i="29"/>
  <c r="J296" i="29"/>
  <c r="J297" i="29"/>
  <c r="J298" i="29"/>
  <c r="J299" i="29"/>
  <c r="J300" i="29"/>
  <c r="J301" i="29"/>
  <c r="J302" i="29"/>
  <c r="J303" i="29"/>
  <c r="J10" i="29"/>
  <c r="G11" i="29"/>
  <c r="H11" i="29"/>
  <c r="G12" i="29"/>
  <c r="H12" i="29"/>
  <c r="I12" i="29" s="1"/>
  <c r="G13" i="29"/>
  <c r="H13" i="29"/>
  <c r="G14" i="29"/>
  <c r="H14" i="29"/>
  <c r="G15" i="29"/>
  <c r="H15" i="29"/>
  <c r="G16" i="29"/>
  <c r="H16" i="29"/>
  <c r="I16" i="29" s="1"/>
  <c r="G17" i="29"/>
  <c r="H17" i="29"/>
  <c r="G18" i="29"/>
  <c r="H18" i="29"/>
  <c r="G19" i="29"/>
  <c r="H19" i="29"/>
  <c r="G20" i="29"/>
  <c r="H20" i="29"/>
  <c r="G21" i="29"/>
  <c r="H21" i="29"/>
  <c r="G22" i="29"/>
  <c r="H22" i="29"/>
  <c r="I22" i="29" s="1"/>
  <c r="G23" i="29"/>
  <c r="H23" i="29"/>
  <c r="G24" i="29"/>
  <c r="H24" i="29"/>
  <c r="G25" i="29"/>
  <c r="H25" i="29"/>
  <c r="I25" i="29" s="1"/>
  <c r="G26" i="29"/>
  <c r="H26" i="29"/>
  <c r="G27" i="29"/>
  <c r="H27" i="29"/>
  <c r="G28" i="29"/>
  <c r="H28" i="29"/>
  <c r="I28" i="29" s="1"/>
  <c r="G29" i="29"/>
  <c r="H29" i="29"/>
  <c r="G30" i="29"/>
  <c r="H30" i="29"/>
  <c r="G31" i="29"/>
  <c r="H31" i="29"/>
  <c r="G32" i="29"/>
  <c r="H32" i="29"/>
  <c r="G33" i="29"/>
  <c r="H33" i="29"/>
  <c r="G34" i="29"/>
  <c r="H34" i="29"/>
  <c r="G35" i="29"/>
  <c r="H35" i="29"/>
  <c r="G36" i="29"/>
  <c r="H36" i="29"/>
  <c r="I36" i="29" s="1"/>
  <c r="G37" i="29"/>
  <c r="H37" i="29"/>
  <c r="G38" i="29"/>
  <c r="H38" i="29"/>
  <c r="G39" i="29"/>
  <c r="H39" i="29"/>
  <c r="G40" i="29"/>
  <c r="H40" i="29"/>
  <c r="G41" i="29"/>
  <c r="H41" i="29"/>
  <c r="I41" i="29" s="1"/>
  <c r="G42" i="29"/>
  <c r="H42" i="29"/>
  <c r="G43" i="29"/>
  <c r="H43" i="29"/>
  <c r="G44" i="29"/>
  <c r="H44" i="29"/>
  <c r="I44" i="29" s="1"/>
  <c r="G45" i="29"/>
  <c r="H45" i="29"/>
  <c r="G46" i="29"/>
  <c r="H46" i="29"/>
  <c r="I46" i="29" s="1"/>
  <c r="G47" i="29"/>
  <c r="H47" i="29"/>
  <c r="G48" i="29"/>
  <c r="H48" i="29"/>
  <c r="G49" i="29"/>
  <c r="H49" i="29"/>
  <c r="G50" i="29"/>
  <c r="H50" i="29"/>
  <c r="G51" i="29"/>
  <c r="H51" i="29"/>
  <c r="G52" i="29"/>
  <c r="H52" i="29"/>
  <c r="G53" i="29"/>
  <c r="H53" i="29"/>
  <c r="G54" i="29"/>
  <c r="H54" i="29"/>
  <c r="G55" i="29"/>
  <c r="H55" i="29"/>
  <c r="G56" i="29"/>
  <c r="H56" i="29"/>
  <c r="G57" i="29"/>
  <c r="H57" i="29"/>
  <c r="G58" i="29"/>
  <c r="H58" i="29"/>
  <c r="I58" i="29" s="1"/>
  <c r="G59" i="29"/>
  <c r="H59" i="29"/>
  <c r="G60" i="29"/>
  <c r="H60" i="29"/>
  <c r="G61" i="29"/>
  <c r="H61" i="29"/>
  <c r="G62" i="29"/>
  <c r="H62" i="29"/>
  <c r="G63" i="29"/>
  <c r="I63" i="29" s="1"/>
  <c r="H63" i="29"/>
  <c r="G64" i="29"/>
  <c r="H64" i="29"/>
  <c r="G65" i="29"/>
  <c r="H65" i="29"/>
  <c r="G66" i="29"/>
  <c r="H66" i="29"/>
  <c r="I66" i="29" s="1"/>
  <c r="G67" i="29"/>
  <c r="H67" i="29"/>
  <c r="G68" i="29"/>
  <c r="H68" i="29"/>
  <c r="G69" i="29"/>
  <c r="H69" i="29"/>
  <c r="G70" i="29"/>
  <c r="H70" i="29"/>
  <c r="I70" i="29" s="1"/>
  <c r="G71" i="29"/>
  <c r="H71" i="29"/>
  <c r="G72" i="29"/>
  <c r="H72" i="29"/>
  <c r="G73" i="29"/>
  <c r="H73" i="29"/>
  <c r="G74" i="29"/>
  <c r="H74" i="29"/>
  <c r="G75" i="29"/>
  <c r="H75" i="29"/>
  <c r="G76" i="29"/>
  <c r="H76" i="29"/>
  <c r="G77" i="29"/>
  <c r="H77" i="29"/>
  <c r="G78" i="29"/>
  <c r="H78" i="29"/>
  <c r="G79" i="29"/>
  <c r="H79" i="29"/>
  <c r="G80" i="29"/>
  <c r="H80" i="29"/>
  <c r="G81" i="29"/>
  <c r="H81" i="29"/>
  <c r="G82" i="29"/>
  <c r="H82" i="29"/>
  <c r="G83" i="29"/>
  <c r="H83" i="29"/>
  <c r="G84" i="29"/>
  <c r="H84" i="29"/>
  <c r="I84" i="29" s="1"/>
  <c r="G85" i="29"/>
  <c r="H85" i="29"/>
  <c r="G86" i="29"/>
  <c r="H86" i="29"/>
  <c r="G87" i="29"/>
  <c r="H87" i="29"/>
  <c r="G88" i="29"/>
  <c r="H88" i="29"/>
  <c r="G89" i="29"/>
  <c r="H89" i="29"/>
  <c r="G90" i="29"/>
  <c r="H90" i="29"/>
  <c r="I90" i="29" s="1"/>
  <c r="G91" i="29"/>
  <c r="H91" i="29"/>
  <c r="G92" i="29"/>
  <c r="H92" i="29"/>
  <c r="G93" i="29"/>
  <c r="H93" i="29"/>
  <c r="I93" i="29" s="1"/>
  <c r="G94" i="29"/>
  <c r="H94" i="29"/>
  <c r="G95" i="29"/>
  <c r="H95" i="29"/>
  <c r="G96" i="29"/>
  <c r="H96" i="29"/>
  <c r="G97" i="29"/>
  <c r="H97" i="29"/>
  <c r="I97" i="29" s="1"/>
  <c r="G98" i="29"/>
  <c r="H98" i="29"/>
  <c r="G99" i="29"/>
  <c r="H99" i="29"/>
  <c r="G100" i="29"/>
  <c r="H100" i="29"/>
  <c r="I100" i="29" s="1"/>
  <c r="G101" i="29"/>
  <c r="H101" i="29"/>
  <c r="G102" i="29"/>
  <c r="H102" i="29"/>
  <c r="G103" i="29"/>
  <c r="H103" i="29"/>
  <c r="G104" i="29"/>
  <c r="H104" i="29"/>
  <c r="G105" i="29"/>
  <c r="H105" i="29"/>
  <c r="G106" i="29"/>
  <c r="H106" i="29"/>
  <c r="G107" i="29"/>
  <c r="H107" i="29"/>
  <c r="G108" i="29"/>
  <c r="H108" i="29"/>
  <c r="I108" i="29" s="1"/>
  <c r="G109" i="29"/>
  <c r="H109" i="29"/>
  <c r="G110" i="29"/>
  <c r="H110" i="29"/>
  <c r="G111" i="29"/>
  <c r="H111" i="29"/>
  <c r="G112" i="29"/>
  <c r="H112" i="29"/>
  <c r="G113" i="29"/>
  <c r="H113" i="29"/>
  <c r="I113" i="29" s="1"/>
  <c r="G114" i="29"/>
  <c r="H114" i="29"/>
  <c r="G115" i="29"/>
  <c r="H115" i="29"/>
  <c r="G116" i="29"/>
  <c r="H116" i="29"/>
  <c r="G117" i="29"/>
  <c r="H117" i="29"/>
  <c r="I117" i="29" s="1"/>
  <c r="G118" i="29"/>
  <c r="H118" i="29"/>
  <c r="G119" i="29"/>
  <c r="H119" i="29"/>
  <c r="G120" i="29"/>
  <c r="H120" i="29"/>
  <c r="G121" i="29"/>
  <c r="H121" i="29"/>
  <c r="G122" i="29"/>
  <c r="H122" i="29"/>
  <c r="G123" i="29"/>
  <c r="H123" i="29"/>
  <c r="G124" i="29"/>
  <c r="H124" i="29"/>
  <c r="G125" i="29"/>
  <c r="H125" i="29"/>
  <c r="I125" i="29" s="1"/>
  <c r="G126" i="29"/>
  <c r="H126" i="29"/>
  <c r="G127" i="29"/>
  <c r="H127" i="29"/>
  <c r="G128" i="29"/>
  <c r="H128" i="29"/>
  <c r="G129" i="29"/>
  <c r="H129" i="29"/>
  <c r="G130" i="29"/>
  <c r="H130" i="29"/>
  <c r="I130" i="29" s="1"/>
  <c r="G131" i="29"/>
  <c r="H131" i="29"/>
  <c r="G132" i="29"/>
  <c r="H132" i="29"/>
  <c r="G133" i="29"/>
  <c r="H133" i="29"/>
  <c r="G134" i="29"/>
  <c r="H134" i="29"/>
  <c r="G135" i="29"/>
  <c r="H135" i="29"/>
  <c r="G136" i="29"/>
  <c r="H136" i="29"/>
  <c r="G137" i="29"/>
  <c r="H137" i="29"/>
  <c r="I137" i="29" s="1"/>
  <c r="G138" i="29"/>
  <c r="H138" i="29"/>
  <c r="G139" i="29"/>
  <c r="H139" i="29"/>
  <c r="G140" i="29"/>
  <c r="H140" i="29"/>
  <c r="G141" i="29"/>
  <c r="H141" i="29"/>
  <c r="I141" i="29" s="1"/>
  <c r="G142" i="29"/>
  <c r="H142" i="29"/>
  <c r="G143" i="29"/>
  <c r="H143" i="29"/>
  <c r="G144" i="29"/>
  <c r="H144" i="29"/>
  <c r="G145" i="29"/>
  <c r="H145" i="29"/>
  <c r="G146" i="29"/>
  <c r="H146" i="29"/>
  <c r="G147" i="29"/>
  <c r="H147" i="29"/>
  <c r="G148" i="29"/>
  <c r="H148" i="29"/>
  <c r="G149" i="29"/>
  <c r="H149" i="29"/>
  <c r="I149" i="29" s="1"/>
  <c r="G150" i="29"/>
  <c r="H150" i="29"/>
  <c r="G151" i="29"/>
  <c r="H151" i="29"/>
  <c r="G152" i="29"/>
  <c r="H152" i="29"/>
  <c r="G153" i="29"/>
  <c r="H153" i="29"/>
  <c r="I153" i="29" s="1"/>
  <c r="G154" i="29"/>
  <c r="H154" i="29"/>
  <c r="G155" i="29"/>
  <c r="H155" i="29"/>
  <c r="G156" i="29"/>
  <c r="H156" i="29"/>
  <c r="G157" i="29"/>
  <c r="H157" i="29"/>
  <c r="G158" i="29"/>
  <c r="H158" i="29"/>
  <c r="G159" i="29"/>
  <c r="H159" i="29"/>
  <c r="G160" i="29"/>
  <c r="H160" i="29"/>
  <c r="G161" i="29"/>
  <c r="H161" i="29"/>
  <c r="G162" i="29"/>
  <c r="H162" i="29"/>
  <c r="G163" i="29"/>
  <c r="H163" i="29"/>
  <c r="G164" i="29"/>
  <c r="H164" i="29"/>
  <c r="G165" i="29"/>
  <c r="H165" i="29"/>
  <c r="G166" i="29"/>
  <c r="H166" i="29"/>
  <c r="G167" i="29"/>
  <c r="H167" i="29"/>
  <c r="G168" i="29"/>
  <c r="H168" i="29"/>
  <c r="G169" i="29"/>
  <c r="H169" i="29"/>
  <c r="G170" i="29"/>
  <c r="H170" i="29"/>
  <c r="I170" i="29" s="1"/>
  <c r="G171" i="29"/>
  <c r="H171" i="29"/>
  <c r="G172" i="29"/>
  <c r="H172" i="29"/>
  <c r="G173" i="29"/>
  <c r="H173" i="29"/>
  <c r="G174" i="29"/>
  <c r="H174" i="29"/>
  <c r="G175" i="29"/>
  <c r="H175" i="29"/>
  <c r="G176" i="29"/>
  <c r="H176" i="29"/>
  <c r="G177" i="29"/>
  <c r="H177" i="29"/>
  <c r="G178" i="29"/>
  <c r="H178" i="29"/>
  <c r="I178" i="29" s="1"/>
  <c r="G179" i="29"/>
  <c r="H179" i="29"/>
  <c r="G180" i="29"/>
  <c r="H180" i="29"/>
  <c r="G181" i="29"/>
  <c r="H181" i="29"/>
  <c r="G182" i="29"/>
  <c r="H182" i="29"/>
  <c r="G183" i="29"/>
  <c r="H183" i="29"/>
  <c r="G184" i="29"/>
  <c r="H184" i="29"/>
  <c r="G185" i="29"/>
  <c r="H185" i="29"/>
  <c r="G186" i="29"/>
  <c r="H186" i="29"/>
  <c r="I186" i="29" s="1"/>
  <c r="G187" i="29"/>
  <c r="H187" i="29"/>
  <c r="G188" i="29"/>
  <c r="H188" i="29"/>
  <c r="G189" i="29"/>
  <c r="H189" i="29"/>
  <c r="G190" i="29"/>
  <c r="H190" i="29"/>
  <c r="G191" i="29"/>
  <c r="H191" i="29"/>
  <c r="G192" i="29"/>
  <c r="H192" i="29"/>
  <c r="G193" i="29"/>
  <c r="H193" i="29"/>
  <c r="G194" i="29"/>
  <c r="H194" i="29"/>
  <c r="G195" i="29"/>
  <c r="H195" i="29"/>
  <c r="G196" i="29"/>
  <c r="H196" i="29"/>
  <c r="G197" i="29"/>
  <c r="H197" i="29"/>
  <c r="G198" i="29"/>
  <c r="H198" i="29"/>
  <c r="G199" i="29"/>
  <c r="H199" i="29"/>
  <c r="G200" i="29"/>
  <c r="H200" i="29"/>
  <c r="G201" i="29"/>
  <c r="H201" i="29"/>
  <c r="G202" i="29"/>
  <c r="H202" i="29"/>
  <c r="G203" i="29"/>
  <c r="H203" i="29"/>
  <c r="G204" i="29"/>
  <c r="H204" i="29"/>
  <c r="G205" i="29"/>
  <c r="H205" i="29"/>
  <c r="G206" i="29"/>
  <c r="H206" i="29"/>
  <c r="G207" i="29"/>
  <c r="H207" i="29"/>
  <c r="G208" i="29"/>
  <c r="H208" i="29"/>
  <c r="G209" i="29"/>
  <c r="H209" i="29"/>
  <c r="G210" i="29"/>
  <c r="H210" i="29"/>
  <c r="I210" i="29" s="1"/>
  <c r="G211" i="29"/>
  <c r="H211" i="29"/>
  <c r="G212" i="29"/>
  <c r="H212" i="29"/>
  <c r="G213" i="29"/>
  <c r="H213" i="29"/>
  <c r="I213" i="29" s="1"/>
  <c r="G214" i="29"/>
  <c r="H214" i="29"/>
  <c r="G215" i="29"/>
  <c r="H215" i="29"/>
  <c r="G216" i="29"/>
  <c r="H216" i="29"/>
  <c r="G217" i="29"/>
  <c r="H217" i="29"/>
  <c r="I217" i="29" s="1"/>
  <c r="G218" i="29"/>
  <c r="H218" i="29"/>
  <c r="G219" i="29"/>
  <c r="H219" i="29"/>
  <c r="G220" i="29"/>
  <c r="H220" i="29"/>
  <c r="G221" i="29"/>
  <c r="H221" i="29"/>
  <c r="G222" i="29"/>
  <c r="H222" i="29"/>
  <c r="G223" i="29"/>
  <c r="H223" i="29"/>
  <c r="G224" i="29"/>
  <c r="H224" i="29"/>
  <c r="G225" i="29"/>
  <c r="H225" i="29"/>
  <c r="I225" i="29" s="1"/>
  <c r="G226" i="29"/>
  <c r="H226" i="29"/>
  <c r="G227" i="29"/>
  <c r="H227" i="29"/>
  <c r="G228" i="29"/>
  <c r="H228" i="29"/>
  <c r="G229" i="29"/>
  <c r="H229" i="29"/>
  <c r="G230" i="29"/>
  <c r="H230" i="29"/>
  <c r="G231" i="29"/>
  <c r="H231" i="29"/>
  <c r="G232" i="29"/>
  <c r="H232" i="29"/>
  <c r="G233" i="29"/>
  <c r="H233" i="29"/>
  <c r="I233" i="29" s="1"/>
  <c r="G234" i="29"/>
  <c r="H234" i="29"/>
  <c r="G235" i="29"/>
  <c r="H235" i="29"/>
  <c r="G236" i="29"/>
  <c r="H236" i="29"/>
  <c r="G237" i="29"/>
  <c r="H237" i="29"/>
  <c r="I237" i="29" s="1"/>
  <c r="G238" i="29"/>
  <c r="H238" i="29"/>
  <c r="G239" i="29"/>
  <c r="H239" i="29"/>
  <c r="G240" i="29"/>
  <c r="H240" i="29"/>
  <c r="G241" i="29"/>
  <c r="H241" i="29"/>
  <c r="G242" i="29"/>
  <c r="H242" i="29"/>
  <c r="G243" i="29"/>
  <c r="H243" i="29"/>
  <c r="G244" i="29"/>
  <c r="H244" i="29"/>
  <c r="I244" i="29" s="1"/>
  <c r="G245" i="29"/>
  <c r="H245" i="29"/>
  <c r="I245" i="29" s="1"/>
  <c r="G246" i="29"/>
  <c r="H246" i="29"/>
  <c r="G247" i="29"/>
  <c r="H247" i="29"/>
  <c r="G248" i="29"/>
  <c r="H248" i="29"/>
  <c r="G249" i="29"/>
  <c r="H249" i="29"/>
  <c r="G250" i="29"/>
  <c r="H250" i="29"/>
  <c r="G251" i="29"/>
  <c r="H251" i="29"/>
  <c r="G252" i="29"/>
  <c r="H252" i="29"/>
  <c r="G253" i="29"/>
  <c r="H253" i="29"/>
  <c r="G254" i="29"/>
  <c r="H254" i="29"/>
  <c r="G255" i="29"/>
  <c r="H255" i="29"/>
  <c r="G256" i="29"/>
  <c r="H256" i="29"/>
  <c r="G257" i="29"/>
  <c r="H257" i="29"/>
  <c r="G258" i="29"/>
  <c r="H258" i="29"/>
  <c r="G259" i="29"/>
  <c r="H259" i="29"/>
  <c r="G260" i="29"/>
  <c r="H260" i="29"/>
  <c r="G261" i="29"/>
  <c r="H261" i="29"/>
  <c r="G262" i="29"/>
  <c r="H262" i="29"/>
  <c r="G263" i="29"/>
  <c r="H263" i="29"/>
  <c r="G264" i="29"/>
  <c r="H264" i="29"/>
  <c r="G265" i="29"/>
  <c r="H265" i="29"/>
  <c r="G266" i="29"/>
  <c r="H266" i="29"/>
  <c r="G267" i="29"/>
  <c r="H267" i="29"/>
  <c r="G268" i="29"/>
  <c r="H268" i="29"/>
  <c r="G269" i="29"/>
  <c r="H269" i="29"/>
  <c r="G270" i="29"/>
  <c r="H270" i="29"/>
  <c r="G271" i="29"/>
  <c r="H271" i="29"/>
  <c r="G272" i="29"/>
  <c r="H272" i="29"/>
  <c r="G273" i="29"/>
  <c r="H273" i="29"/>
  <c r="G274" i="29"/>
  <c r="H274" i="29"/>
  <c r="G275" i="29"/>
  <c r="H275" i="29"/>
  <c r="G276" i="29"/>
  <c r="H276" i="29"/>
  <c r="G277" i="29"/>
  <c r="H277" i="29"/>
  <c r="G278" i="29"/>
  <c r="H278" i="29"/>
  <c r="G279" i="29"/>
  <c r="H279" i="29"/>
  <c r="G280" i="29"/>
  <c r="H280" i="29"/>
  <c r="G281" i="29"/>
  <c r="H281" i="29"/>
  <c r="G282" i="29"/>
  <c r="H282" i="29"/>
  <c r="G283" i="29"/>
  <c r="H283" i="29"/>
  <c r="G284" i="29"/>
  <c r="H284" i="29"/>
  <c r="G285" i="29"/>
  <c r="H285" i="29"/>
  <c r="G286" i="29"/>
  <c r="H286" i="29"/>
  <c r="G287" i="29"/>
  <c r="H287" i="29"/>
  <c r="G288" i="29"/>
  <c r="H288" i="29"/>
  <c r="G289" i="29"/>
  <c r="H289" i="29"/>
  <c r="G290" i="29"/>
  <c r="H290" i="29"/>
  <c r="G291" i="29"/>
  <c r="H291" i="29"/>
  <c r="G292" i="29"/>
  <c r="H292" i="29"/>
  <c r="G293" i="29"/>
  <c r="H293" i="29"/>
  <c r="G294" i="29"/>
  <c r="H294" i="29"/>
  <c r="G295" i="29"/>
  <c r="H295" i="29"/>
  <c r="G296" i="29"/>
  <c r="H296" i="29"/>
  <c r="G297" i="29"/>
  <c r="H297" i="29"/>
  <c r="G298" i="29"/>
  <c r="H298" i="29"/>
  <c r="G299" i="29"/>
  <c r="H299" i="29"/>
  <c r="G300" i="29"/>
  <c r="H300" i="29"/>
  <c r="G301" i="29"/>
  <c r="H301" i="29"/>
  <c r="G302" i="29"/>
  <c r="H302" i="29"/>
  <c r="G303" i="29"/>
  <c r="H303" i="29"/>
  <c r="G10" i="29"/>
  <c r="H10" i="29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27" i="29"/>
  <c r="F28" i="29"/>
  <c r="F29" i="29"/>
  <c r="F30" i="29"/>
  <c r="F31" i="29"/>
  <c r="F32" i="29"/>
  <c r="F33" i="29"/>
  <c r="F34" i="29"/>
  <c r="F35" i="29"/>
  <c r="F36" i="29"/>
  <c r="F37" i="29"/>
  <c r="F38" i="29"/>
  <c r="F39" i="29"/>
  <c r="F40" i="29"/>
  <c r="F41" i="29"/>
  <c r="F42" i="29"/>
  <c r="F43" i="29"/>
  <c r="F44" i="29"/>
  <c r="F45" i="29"/>
  <c r="F46" i="29"/>
  <c r="F47" i="29"/>
  <c r="F48" i="29"/>
  <c r="F49" i="29"/>
  <c r="F50" i="29"/>
  <c r="F51" i="29"/>
  <c r="F52" i="29"/>
  <c r="F53" i="29"/>
  <c r="F54" i="29"/>
  <c r="F55" i="29"/>
  <c r="F56" i="29"/>
  <c r="F57" i="29"/>
  <c r="F58" i="29"/>
  <c r="F59" i="29"/>
  <c r="F60" i="29"/>
  <c r="F61" i="29"/>
  <c r="F62" i="29"/>
  <c r="F63" i="29"/>
  <c r="F64" i="29"/>
  <c r="F65" i="29"/>
  <c r="F66" i="29"/>
  <c r="F67" i="29"/>
  <c r="F68" i="29"/>
  <c r="F69" i="29"/>
  <c r="F70" i="29"/>
  <c r="F71" i="29"/>
  <c r="F72" i="29"/>
  <c r="F73" i="29"/>
  <c r="F74" i="29"/>
  <c r="F75" i="29"/>
  <c r="F76" i="29"/>
  <c r="F77" i="29"/>
  <c r="F78" i="29"/>
  <c r="F79" i="29"/>
  <c r="F80" i="29"/>
  <c r="F81" i="29"/>
  <c r="F82" i="29"/>
  <c r="F83" i="29"/>
  <c r="F84" i="29"/>
  <c r="F85" i="29"/>
  <c r="F86" i="29"/>
  <c r="F87" i="29"/>
  <c r="F88" i="29"/>
  <c r="F89" i="29"/>
  <c r="F90" i="29"/>
  <c r="F91" i="29"/>
  <c r="F92" i="29"/>
  <c r="F93" i="29"/>
  <c r="F94" i="29"/>
  <c r="F95" i="29"/>
  <c r="F96" i="29"/>
  <c r="F97" i="29"/>
  <c r="F98" i="29"/>
  <c r="F99" i="29"/>
  <c r="F100" i="29"/>
  <c r="F101" i="29"/>
  <c r="F102" i="29"/>
  <c r="F103" i="29"/>
  <c r="F104" i="29"/>
  <c r="F105" i="29"/>
  <c r="F106" i="29"/>
  <c r="F107" i="29"/>
  <c r="F108" i="29"/>
  <c r="F109" i="29"/>
  <c r="F110" i="29"/>
  <c r="F111" i="29"/>
  <c r="F112" i="29"/>
  <c r="F113" i="29"/>
  <c r="F114" i="29"/>
  <c r="F115" i="29"/>
  <c r="F116" i="29"/>
  <c r="F117" i="29"/>
  <c r="F118" i="29"/>
  <c r="F119" i="29"/>
  <c r="F120" i="29"/>
  <c r="F121" i="29"/>
  <c r="F122" i="29"/>
  <c r="F123" i="29"/>
  <c r="F124" i="29"/>
  <c r="F125" i="29"/>
  <c r="F126" i="29"/>
  <c r="F127" i="29"/>
  <c r="F128" i="29"/>
  <c r="F129" i="29"/>
  <c r="F130" i="29"/>
  <c r="F131" i="29"/>
  <c r="F132" i="29"/>
  <c r="F133" i="29"/>
  <c r="F134" i="29"/>
  <c r="F135" i="29"/>
  <c r="F136" i="29"/>
  <c r="F137" i="29"/>
  <c r="F138" i="29"/>
  <c r="F139" i="29"/>
  <c r="F140" i="29"/>
  <c r="F141" i="29"/>
  <c r="F142" i="29"/>
  <c r="F143" i="29"/>
  <c r="F144" i="29"/>
  <c r="F145" i="29"/>
  <c r="F146" i="29"/>
  <c r="F147" i="29"/>
  <c r="F148" i="29"/>
  <c r="F149" i="29"/>
  <c r="F150" i="29"/>
  <c r="F151" i="29"/>
  <c r="F152" i="29"/>
  <c r="F153" i="29"/>
  <c r="F154" i="29"/>
  <c r="F155" i="29"/>
  <c r="F156" i="29"/>
  <c r="F157" i="29"/>
  <c r="F158" i="29"/>
  <c r="F159" i="29"/>
  <c r="F160" i="29"/>
  <c r="F161" i="29"/>
  <c r="F162" i="29"/>
  <c r="F163" i="29"/>
  <c r="F164" i="29"/>
  <c r="F165" i="29"/>
  <c r="F166" i="29"/>
  <c r="F167" i="29"/>
  <c r="F168" i="29"/>
  <c r="F169" i="29"/>
  <c r="F170" i="29"/>
  <c r="F171" i="29"/>
  <c r="F172" i="29"/>
  <c r="F173" i="29"/>
  <c r="F174" i="29"/>
  <c r="F175" i="29"/>
  <c r="F176" i="29"/>
  <c r="F177" i="29"/>
  <c r="F178" i="29"/>
  <c r="F179" i="29"/>
  <c r="F180" i="29"/>
  <c r="F181" i="29"/>
  <c r="F182" i="29"/>
  <c r="F183" i="29"/>
  <c r="F184" i="29"/>
  <c r="F185" i="29"/>
  <c r="F186" i="29"/>
  <c r="F187" i="29"/>
  <c r="F188" i="29"/>
  <c r="F189" i="29"/>
  <c r="F190" i="29"/>
  <c r="F191" i="29"/>
  <c r="F192" i="29"/>
  <c r="F193" i="29"/>
  <c r="F194" i="29"/>
  <c r="F195" i="29"/>
  <c r="F196" i="29"/>
  <c r="F197" i="29"/>
  <c r="F198" i="29"/>
  <c r="F199" i="29"/>
  <c r="F200" i="29"/>
  <c r="F201" i="29"/>
  <c r="F202" i="29"/>
  <c r="F203" i="29"/>
  <c r="F204" i="29"/>
  <c r="F205" i="29"/>
  <c r="F206" i="29"/>
  <c r="F207" i="29"/>
  <c r="F208" i="29"/>
  <c r="F209" i="29"/>
  <c r="F210" i="29"/>
  <c r="F211" i="29"/>
  <c r="F212" i="29"/>
  <c r="F213" i="29"/>
  <c r="F214" i="29"/>
  <c r="F215" i="29"/>
  <c r="F216" i="29"/>
  <c r="F217" i="29"/>
  <c r="F218" i="29"/>
  <c r="F219" i="29"/>
  <c r="F220" i="29"/>
  <c r="F221" i="29"/>
  <c r="F222" i="29"/>
  <c r="F223" i="29"/>
  <c r="F224" i="29"/>
  <c r="F225" i="29"/>
  <c r="F226" i="29"/>
  <c r="F227" i="29"/>
  <c r="F228" i="29"/>
  <c r="F229" i="29"/>
  <c r="F230" i="29"/>
  <c r="F231" i="29"/>
  <c r="F232" i="29"/>
  <c r="F233" i="29"/>
  <c r="F234" i="29"/>
  <c r="F235" i="29"/>
  <c r="F236" i="29"/>
  <c r="F237" i="29"/>
  <c r="F238" i="29"/>
  <c r="F239" i="29"/>
  <c r="F240" i="29"/>
  <c r="F241" i="29"/>
  <c r="F242" i="29"/>
  <c r="F243" i="29"/>
  <c r="F244" i="29"/>
  <c r="F245" i="29"/>
  <c r="F246" i="29"/>
  <c r="F247" i="29"/>
  <c r="F248" i="29"/>
  <c r="F249" i="29"/>
  <c r="F250" i="29"/>
  <c r="F251" i="29"/>
  <c r="F252" i="29"/>
  <c r="F253" i="29"/>
  <c r="F254" i="29"/>
  <c r="F255" i="29"/>
  <c r="F256" i="29"/>
  <c r="F257" i="29"/>
  <c r="F258" i="29"/>
  <c r="F259" i="29"/>
  <c r="F260" i="29"/>
  <c r="F261" i="29"/>
  <c r="F262" i="29"/>
  <c r="F263" i="29"/>
  <c r="F264" i="29"/>
  <c r="F265" i="29"/>
  <c r="F266" i="29"/>
  <c r="F267" i="29"/>
  <c r="F268" i="29"/>
  <c r="F269" i="29"/>
  <c r="F270" i="29"/>
  <c r="F271" i="29"/>
  <c r="F272" i="29"/>
  <c r="F273" i="29"/>
  <c r="F274" i="29"/>
  <c r="F275" i="29"/>
  <c r="F276" i="29"/>
  <c r="F277" i="29"/>
  <c r="F278" i="29"/>
  <c r="F279" i="29"/>
  <c r="F280" i="29"/>
  <c r="F281" i="29"/>
  <c r="F282" i="29"/>
  <c r="F283" i="29"/>
  <c r="F284" i="29"/>
  <c r="F285" i="29"/>
  <c r="F286" i="29"/>
  <c r="F287" i="29"/>
  <c r="F288" i="29"/>
  <c r="F289" i="29"/>
  <c r="F290" i="29"/>
  <c r="F291" i="29"/>
  <c r="F292" i="29"/>
  <c r="F293" i="29"/>
  <c r="F294" i="29"/>
  <c r="F295" i="29"/>
  <c r="F296" i="29"/>
  <c r="F297" i="29"/>
  <c r="F298" i="29"/>
  <c r="F299" i="29"/>
  <c r="F300" i="29"/>
  <c r="F301" i="29"/>
  <c r="F302" i="29"/>
  <c r="F303" i="29"/>
  <c r="E11" i="29"/>
  <c r="E12" i="29"/>
  <c r="E13" i="29"/>
  <c r="E14" i="29"/>
  <c r="E15" i="29"/>
  <c r="E16" i="29"/>
  <c r="E17" i="29"/>
  <c r="E18" i="29"/>
  <c r="E19" i="29"/>
  <c r="E20" i="29"/>
  <c r="E21" i="29"/>
  <c r="E22" i="29"/>
  <c r="E23" i="29"/>
  <c r="E24" i="29"/>
  <c r="E25" i="29"/>
  <c r="E26" i="29"/>
  <c r="E27" i="29"/>
  <c r="E28" i="29"/>
  <c r="E29" i="29"/>
  <c r="E30" i="29"/>
  <c r="E31" i="29"/>
  <c r="E32" i="29"/>
  <c r="E33" i="29"/>
  <c r="E34" i="29"/>
  <c r="E35" i="29"/>
  <c r="E36" i="29"/>
  <c r="E37" i="29"/>
  <c r="E38" i="29"/>
  <c r="E39" i="29"/>
  <c r="E40" i="29"/>
  <c r="E41" i="29"/>
  <c r="E42" i="29"/>
  <c r="E43" i="29"/>
  <c r="E44" i="29"/>
  <c r="E45" i="29"/>
  <c r="E46" i="29"/>
  <c r="E47" i="29"/>
  <c r="E48" i="29"/>
  <c r="E49" i="29"/>
  <c r="E50" i="29"/>
  <c r="E51" i="29"/>
  <c r="E52" i="29"/>
  <c r="E53" i="29"/>
  <c r="E54" i="29"/>
  <c r="E55" i="29"/>
  <c r="E56" i="29"/>
  <c r="E57" i="29"/>
  <c r="E58" i="29"/>
  <c r="E59" i="29"/>
  <c r="E60" i="29"/>
  <c r="E61" i="29"/>
  <c r="E62" i="29"/>
  <c r="E63" i="29"/>
  <c r="E64" i="29"/>
  <c r="E65" i="29"/>
  <c r="E66" i="29"/>
  <c r="E67" i="29"/>
  <c r="E68" i="29"/>
  <c r="E69" i="29"/>
  <c r="E70" i="29"/>
  <c r="E71" i="29"/>
  <c r="E72" i="29"/>
  <c r="E73" i="29"/>
  <c r="E74" i="29"/>
  <c r="E75" i="29"/>
  <c r="E76" i="29"/>
  <c r="E77" i="29"/>
  <c r="E78" i="29"/>
  <c r="E79" i="29"/>
  <c r="E80" i="29"/>
  <c r="E81" i="29"/>
  <c r="E82" i="29"/>
  <c r="E83" i="29"/>
  <c r="E84" i="29"/>
  <c r="E85" i="29"/>
  <c r="E86" i="29"/>
  <c r="E87" i="29"/>
  <c r="E88" i="29"/>
  <c r="E89" i="29"/>
  <c r="E90" i="29"/>
  <c r="E91" i="29"/>
  <c r="E92" i="29"/>
  <c r="E93" i="29"/>
  <c r="E94" i="29"/>
  <c r="E95" i="29"/>
  <c r="E96" i="29"/>
  <c r="E97" i="29"/>
  <c r="E98" i="29"/>
  <c r="E99" i="29"/>
  <c r="E100" i="29"/>
  <c r="E101" i="29"/>
  <c r="E102" i="29"/>
  <c r="E103" i="29"/>
  <c r="E104" i="29"/>
  <c r="E105" i="29"/>
  <c r="E106" i="29"/>
  <c r="E107" i="29"/>
  <c r="E108" i="29"/>
  <c r="E109" i="29"/>
  <c r="E110" i="29"/>
  <c r="E111" i="29"/>
  <c r="E112" i="29"/>
  <c r="E113" i="29"/>
  <c r="E114" i="29"/>
  <c r="E115" i="29"/>
  <c r="E116" i="29"/>
  <c r="E117" i="29"/>
  <c r="E118" i="29"/>
  <c r="E119" i="29"/>
  <c r="E120" i="29"/>
  <c r="E121" i="29"/>
  <c r="E122" i="29"/>
  <c r="E123" i="29"/>
  <c r="E124" i="29"/>
  <c r="E125" i="29"/>
  <c r="E126" i="29"/>
  <c r="E127" i="29"/>
  <c r="E128" i="29"/>
  <c r="E129" i="29"/>
  <c r="E130" i="29"/>
  <c r="E131" i="29"/>
  <c r="E132" i="29"/>
  <c r="E133" i="29"/>
  <c r="E134" i="29"/>
  <c r="E135" i="29"/>
  <c r="E136" i="29"/>
  <c r="E137" i="29"/>
  <c r="E138" i="29"/>
  <c r="E139" i="29"/>
  <c r="E140" i="29"/>
  <c r="E141" i="29"/>
  <c r="E142" i="29"/>
  <c r="E143" i="29"/>
  <c r="E144" i="29"/>
  <c r="E145" i="29"/>
  <c r="E146" i="29"/>
  <c r="E147" i="29"/>
  <c r="E148" i="29"/>
  <c r="E149" i="29"/>
  <c r="E150" i="29"/>
  <c r="E151" i="29"/>
  <c r="E152" i="29"/>
  <c r="E153" i="29"/>
  <c r="E154" i="29"/>
  <c r="E155" i="29"/>
  <c r="E156" i="29"/>
  <c r="E157" i="29"/>
  <c r="E158" i="29"/>
  <c r="E159" i="29"/>
  <c r="E160" i="29"/>
  <c r="E161" i="29"/>
  <c r="E162" i="29"/>
  <c r="E163" i="29"/>
  <c r="E164" i="29"/>
  <c r="E165" i="29"/>
  <c r="E166" i="29"/>
  <c r="E167" i="29"/>
  <c r="E168" i="29"/>
  <c r="E169" i="29"/>
  <c r="E170" i="29"/>
  <c r="E171" i="29"/>
  <c r="E172" i="29"/>
  <c r="E173" i="29"/>
  <c r="E174" i="29"/>
  <c r="E175" i="29"/>
  <c r="E176" i="29"/>
  <c r="E177" i="29"/>
  <c r="E178" i="29"/>
  <c r="E179" i="29"/>
  <c r="E180" i="29"/>
  <c r="E181" i="29"/>
  <c r="E182" i="29"/>
  <c r="E183" i="29"/>
  <c r="E184" i="29"/>
  <c r="E185" i="29"/>
  <c r="E186" i="29"/>
  <c r="E187" i="29"/>
  <c r="E188" i="29"/>
  <c r="E189" i="29"/>
  <c r="E190" i="29"/>
  <c r="E191" i="29"/>
  <c r="E192" i="29"/>
  <c r="E193" i="29"/>
  <c r="E194" i="29"/>
  <c r="E195" i="29"/>
  <c r="E196" i="29"/>
  <c r="E197" i="29"/>
  <c r="E198" i="29"/>
  <c r="E199" i="29"/>
  <c r="E200" i="29"/>
  <c r="E201" i="29"/>
  <c r="E202" i="29"/>
  <c r="E203" i="29"/>
  <c r="E204" i="29"/>
  <c r="E205" i="29"/>
  <c r="E206" i="29"/>
  <c r="E207" i="29"/>
  <c r="E208" i="29"/>
  <c r="E209" i="29"/>
  <c r="E210" i="29"/>
  <c r="E211" i="29"/>
  <c r="E212" i="29"/>
  <c r="E213" i="29"/>
  <c r="E214" i="29"/>
  <c r="E215" i="29"/>
  <c r="E216" i="29"/>
  <c r="E217" i="29"/>
  <c r="E218" i="29"/>
  <c r="E219" i="29"/>
  <c r="E220" i="29"/>
  <c r="E221" i="29"/>
  <c r="E222" i="29"/>
  <c r="E223" i="29"/>
  <c r="E224" i="29"/>
  <c r="E225" i="29"/>
  <c r="E226" i="29"/>
  <c r="E227" i="29"/>
  <c r="E228" i="29"/>
  <c r="E229" i="29"/>
  <c r="E230" i="29"/>
  <c r="E231" i="29"/>
  <c r="E232" i="29"/>
  <c r="E233" i="29"/>
  <c r="E234" i="29"/>
  <c r="E235" i="29"/>
  <c r="E236" i="29"/>
  <c r="E237" i="29"/>
  <c r="E238" i="29"/>
  <c r="E239" i="29"/>
  <c r="E240" i="29"/>
  <c r="E241" i="29"/>
  <c r="E242" i="29"/>
  <c r="E243" i="29"/>
  <c r="E244" i="29"/>
  <c r="E245" i="29"/>
  <c r="E246" i="29"/>
  <c r="E247" i="29"/>
  <c r="E248" i="29"/>
  <c r="E249" i="29"/>
  <c r="E250" i="29"/>
  <c r="E251" i="29"/>
  <c r="E252" i="29"/>
  <c r="E253" i="29"/>
  <c r="E254" i="29"/>
  <c r="E255" i="29"/>
  <c r="E256" i="29"/>
  <c r="E257" i="29"/>
  <c r="E258" i="29"/>
  <c r="E259" i="29"/>
  <c r="E260" i="29"/>
  <c r="E261" i="29"/>
  <c r="E262" i="29"/>
  <c r="E263" i="29"/>
  <c r="E264" i="29"/>
  <c r="E265" i="29"/>
  <c r="E266" i="29"/>
  <c r="E267" i="29"/>
  <c r="E268" i="29"/>
  <c r="E269" i="29"/>
  <c r="E270" i="29"/>
  <c r="E271" i="29"/>
  <c r="E272" i="29"/>
  <c r="E273" i="29"/>
  <c r="E274" i="29"/>
  <c r="E275" i="29"/>
  <c r="E276" i="29"/>
  <c r="E277" i="29"/>
  <c r="E278" i="29"/>
  <c r="E279" i="29"/>
  <c r="E280" i="29"/>
  <c r="E281" i="29"/>
  <c r="E282" i="29"/>
  <c r="E283" i="29"/>
  <c r="E284" i="29"/>
  <c r="E285" i="29"/>
  <c r="E286" i="29"/>
  <c r="E287" i="29"/>
  <c r="E288" i="29"/>
  <c r="E289" i="29"/>
  <c r="E290" i="29"/>
  <c r="E291" i="29"/>
  <c r="E292" i="29"/>
  <c r="E293" i="29"/>
  <c r="E294" i="29"/>
  <c r="E295" i="29"/>
  <c r="E296" i="29"/>
  <c r="E297" i="29"/>
  <c r="E298" i="29"/>
  <c r="E299" i="29"/>
  <c r="E300" i="29"/>
  <c r="E301" i="29"/>
  <c r="E302" i="29"/>
  <c r="E303" i="29"/>
  <c r="F10" i="29"/>
  <c r="E10" i="29"/>
  <c r="H10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11" i="3"/>
  <c r="I284" i="29" l="1"/>
  <c r="I220" i="29"/>
  <c r="I80" i="29"/>
  <c r="I250" i="29"/>
  <c r="I166" i="29"/>
  <c r="I18" i="29"/>
  <c r="I14" i="29"/>
  <c r="I144" i="29"/>
  <c r="I287" i="29"/>
  <c r="I271" i="29"/>
  <c r="I267" i="29"/>
  <c r="I255" i="29"/>
  <c r="I183" i="29"/>
  <c r="I87" i="29"/>
  <c r="I83" i="29"/>
  <c r="I79" i="29"/>
  <c r="I75" i="29"/>
  <c r="I19" i="29"/>
  <c r="I300" i="29"/>
  <c r="I296" i="29"/>
  <c r="I256" i="29"/>
  <c r="I204" i="29"/>
  <c r="I196" i="29"/>
  <c r="I179" i="29"/>
  <c r="I175" i="29"/>
  <c r="I171" i="29"/>
  <c r="I167" i="29"/>
  <c r="I163" i="29"/>
  <c r="I151" i="29"/>
  <c r="I143" i="29"/>
  <c r="I298" i="29"/>
  <c r="I282" i="29"/>
  <c r="I199" i="29"/>
  <c r="I71" i="29"/>
  <c r="I27" i="29"/>
  <c r="I286" i="29"/>
  <c r="I278" i="29"/>
  <c r="I146" i="29"/>
  <c r="I138" i="29"/>
  <c r="I103" i="29"/>
  <c r="I31" i="29"/>
  <c r="I110" i="29"/>
  <c r="I133" i="29"/>
  <c r="I82" i="29"/>
  <c r="I74" i="29"/>
  <c r="I35" i="29"/>
  <c r="I23" i="29"/>
  <c r="I248" i="29"/>
  <c r="I290" i="29"/>
  <c r="I247" i="29"/>
  <c r="I243" i="29"/>
  <c r="I239" i="29"/>
  <c r="I235" i="29"/>
  <c r="I231" i="29"/>
  <c r="I223" i="29"/>
  <c r="I180" i="29"/>
  <c r="I176" i="29"/>
  <c r="I156" i="29"/>
  <c r="I152" i="29"/>
  <c r="I148" i="29"/>
  <c r="I140" i="29"/>
  <c r="I136" i="29"/>
  <c r="I132" i="29"/>
  <c r="I85" i="29"/>
  <c r="I77" i="29"/>
  <c r="I73" i="29"/>
  <c r="I54" i="29"/>
  <c r="I50" i="29"/>
  <c r="I38" i="29"/>
  <c r="I30" i="29"/>
  <c r="I26" i="29"/>
  <c r="I15" i="29"/>
  <c r="I289" i="29"/>
  <c r="I274" i="29"/>
  <c r="I266" i="29"/>
  <c r="I92" i="29"/>
  <c r="I57" i="29"/>
  <c r="I116" i="29"/>
  <c r="I292" i="29"/>
  <c r="I257" i="29"/>
  <c r="I246" i="29"/>
  <c r="I238" i="29"/>
  <c r="I226" i="29"/>
  <c r="I222" i="29"/>
  <c r="I194" i="29"/>
  <c r="I159" i="29"/>
  <c r="I127" i="29"/>
  <c r="I123" i="29"/>
  <c r="I119" i="29"/>
  <c r="I115" i="29"/>
  <c r="I111" i="29"/>
  <c r="I60" i="29"/>
  <c r="I52" i="29"/>
  <c r="I291" i="29"/>
  <c r="I276" i="29"/>
  <c r="I260" i="29"/>
  <c r="I252" i="29"/>
  <c r="I193" i="29"/>
  <c r="I189" i="29"/>
  <c r="I158" i="29"/>
  <c r="I154" i="29"/>
  <c r="I150" i="29"/>
  <c r="I122" i="29"/>
  <c r="I114" i="29"/>
  <c r="I98" i="29"/>
  <c r="I94" i="29"/>
  <c r="I51" i="29"/>
  <c r="I47" i="29"/>
  <c r="I227" i="29"/>
  <c r="I212" i="29"/>
  <c r="I200" i="29"/>
  <c r="I182" i="29"/>
  <c r="I162" i="29"/>
  <c r="I67" i="29"/>
  <c r="I56" i="29"/>
  <c r="I34" i="29"/>
  <c r="I302" i="29"/>
  <c r="I268" i="29"/>
  <c r="I253" i="29"/>
  <c r="I242" i="29"/>
  <c r="I234" i="29"/>
  <c r="I215" i="29"/>
  <c r="I188" i="29"/>
  <c r="I181" i="29"/>
  <c r="I173" i="29"/>
  <c r="I169" i="29"/>
  <c r="I161" i="29"/>
  <c r="I139" i="29"/>
  <c r="I135" i="29"/>
  <c r="I124" i="29"/>
  <c r="I120" i="29"/>
  <c r="I55" i="29"/>
  <c r="I301" i="29"/>
  <c r="I297" i="29"/>
  <c r="I279" i="29"/>
  <c r="I207" i="29"/>
  <c r="I203" i="29"/>
  <c r="I104" i="29"/>
  <c r="I86" i="29"/>
  <c r="I78" i="29"/>
  <c r="I62" i="29"/>
  <c r="I263" i="29"/>
  <c r="I218" i="29"/>
  <c r="I214" i="29"/>
  <c r="I202" i="29"/>
  <c r="I191" i="29"/>
  <c r="I172" i="29"/>
  <c r="I164" i="29"/>
  <c r="I145" i="29"/>
  <c r="I142" i="29"/>
  <c r="I107" i="29"/>
  <c r="I39" i="29"/>
  <c r="I303" i="29"/>
  <c r="I299" i="29"/>
  <c r="I295" i="29"/>
  <c r="I288" i="29"/>
  <c r="I281" i="29"/>
  <c r="I277" i="29"/>
  <c r="I258" i="29"/>
  <c r="I236" i="29"/>
  <c r="I232" i="29"/>
  <c r="I228" i="29"/>
  <c r="I224" i="29"/>
  <c r="I129" i="29"/>
  <c r="I106" i="29"/>
  <c r="I102" i="29"/>
  <c r="I95" i="29"/>
  <c r="I76" i="29"/>
  <c r="I72" i="29"/>
  <c r="I68" i="29"/>
  <c r="I42" i="29"/>
  <c r="I20" i="29"/>
  <c r="I269" i="29"/>
  <c r="I259" i="29"/>
  <c r="I249" i="29"/>
  <c r="I205" i="29"/>
  <c r="I195" i="29"/>
  <c r="I185" i="29"/>
  <c r="I168" i="29"/>
  <c r="I112" i="29"/>
  <c r="I109" i="29"/>
  <c r="I99" i="29"/>
  <c r="I89" i="29"/>
  <c r="I69" i="29"/>
  <c r="I59" i="29"/>
  <c r="I43" i="29"/>
  <c r="I24" i="29"/>
  <c r="I21" i="29"/>
  <c r="I49" i="29"/>
  <c r="I33" i="29"/>
  <c r="I285" i="29"/>
  <c r="I275" i="29"/>
  <c r="I272" i="29"/>
  <c r="I265" i="29"/>
  <c r="I262" i="29"/>
  <c r="I221" i="29"/>
  <c r="I211" i="29"/>
  <c r="I208" i="29"/>
  <c r="I201" i="29"/>
  <c r="I198" i="29"/>
  <c r="I184" i="29"/>
  <c r="I174" i="29"/>
  <c r="I157" i="29"/>
  <c r="I147" i="29"/>
  <c r="I131" i="29"/>
  <c r="I128" i="29"/>
  <c r="I118" i="29"/>
  <c r="I105" i="29"/>
  <c r="I88" i="29"/>
  <c r="I65" i="29"/>
  <c r="I11" i="29"/>
  <c r="I261" i="29"/>
  <c r="I251" i="29"/>
  <c r="I241" i="29"/>
  <c r="I197" i="29"/>
  <c r="I187" i="29"/>
  <c r="I177" i="29"/>
  <c r="I160" i="29"/>
  <c r="I134" i="29"/>
  <c r="I121" i="29"/>
  <c r="I101" i="29"/>
  <c r="I91" i="29"/>
  <c r="I81" i="29"/>
  <c r="I61" i="29"/>
  <c r="I48" i="29"/>
  <c r="I45" i="29"/>
  <c r="I32" i="29"/>
  <c r="I29" i="29"/>
  <c r="I17" i="29"/>
  <c r="I264" i="29"/>
  <c r="I254" i="29"/>
  <c r="I190" i="29"/>
  <c r="I64" i="29"/>
  <c r="I13" i="29"/>
  <c r="I294" i="29"/>
  <c r="I240" i="29"/>
  <c r="I230" i="29"/>
  <c r="I293" i="29"/>
  <c r="I283" i="29"/>
  <c r="I280" i="29"/>
  <c r="I273" i="29"/>
  <c r="I270" i="29"/>
  <c r="I229" i="29"/>
  <c r="I219" i="29"/>
  <c r="I216" i="29"/>
  <c r="I209" i="29"/>
  <c r="I206" i="29"/>
  <c r="I192" i="29"/>
  <c r="I165" i="29"/>
  <c r="I155" i="29"/>
  <c r="I126" i="29"/>
  <c r="I96" i="29"/>
  <c r="I53" i="29"/>
  <c r="I40" i="29"/>
  <c r="I37" i="29"/>
  <c r="K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1" i="3"/>
  <c r="J192" i="3"/>
  <c r="J193" i="3"/>
  <c r="J194" i="3"/>
  <c r="J195" i="3"/>
  <c r="J196" i="3"/>
  <c r="J197" i="3"/>
  <c r="J198" i="3"/>
  <c r="J199" i="3"/>
  <c r="J200" i="3"/>
  <c r="J201" i="3"/>
  <c r="J202" i="3"/>
  <c r="J203" i="3"/>
  <c r="J204" i="3"/>
  <c r="J205" i="3"/>
  <c r="J206" i="3"/>
  <c r="J207" i="3"/>
  <c r="J208" i="3"/>
  <c r="J209" i="3"/>
  <c r="J210" i="3"/>
  <c r="J211" i="3"/>
  <c r="J212" i="3"/>
  <c r="J213" i="3"/>
  <c r="J214" i="3"/>
  <c r="J215" i="3"/>
  <c r="J216" i="3"/>
  <c r="J217" i="3"/>
  <c r="J218" i="3"/>
  <c r="J219" i="3"/>
  <c r="J220" i="3"/>
  <c r="J221" i="3"/>
  <c r="J222" i="3"/>
  <c r="J223" i="3"/>
  <c r="J224" i="3"/>
  <c r="J225" i="3"/>
  <c r="J226" i="3"/>
  <c r="J227" i="3"/>
  <c r="J228" i="3"/>
  <c r="J229" i="3"/>
  <c r="J230" i="3"/>
  <c r="J231" i="3"/>
  <c r="J232" i="3"/>
  <c r="J233" i="3"/>
  <c r="J234" i="3"/>
  <c r="J235" i="3"/>
  <c r="J236" i="3"/>
  <c r="J237" i="3"/>
  <c r="J238" i="3"/>
  <c r="J239" i="3"/>
  <c r="J240" i="3"/>
  <c r="J241" i="3"/>
  <c r="J242" i="3"/>
  <c r="J243" i="3"/>
  <c r="J244" i="3"/>
  <c r="J245" i="3"/>
  <c r="J246" i="3"/>
  <c r="J247" i="3"/>
  <c r="J248" i="3"/>
  <c r="J249" i="3"/>
  <c r="J250" i="3"/>
  <c r="J251" i="3"/>
  <c r="J252" i="3"/>
  <c r="J253" i="3"/>
  <c r="J254" i="3"/>
  <c r="J255" i="3"/>
  <c r="J256" i="3"/>
  <c r="J257" i="3"/>
  <c r="J258" i="3"/>
  <c r="J259" i="3"/>
  <c r="J260" i="3"/>
  <c r="J261" i="3"/>
  <c r="J262" i="3"/>
  <c r="J263" i="3"/>
  <c r="J264" i="3"/>
  <c r="J265" i="3"/>
  <c r="J266" i="3"/>
  <c r="J267" i="3"/>
  <c r="J268" i="3"/>
  <c r="J269" i="3"/>
  <c r="J270" i="3"/>
  <c r="J271" i="3"/>
  <c r="J272" i="3"/>
  <c r="J273" i="3"/>
  <c r="J274" i="3"/>
  <c r="J275" i="3"/>
  <c r="J276" i="3"/>
  <c r="J277" i="3"/>
  <c r="J278" i="3"/>
  <c r="J279" i="3"/>
  <c r="J280" i="3"/>
  <c r="J281" i="3"/>
  <c r="J282" i="3"/>
  <c r="J283" i="3"/>
  <c r="J284" i="3"/>
  <c r="J285" i="3"/>
  <c r="J286" i="3"/>
  <c r="J287" i="3"/>
  <c r="J288" i="3"/>
  <c r="J289" i="3"/>
  <c r="J290" i="3"/>
  <c r="J291" i="3"/>
  <c r="J292" i="3"/>
  <c r="J293" i="3"/>
  <c r="J294" i="3"/>
  <c r="J295" i="3"/>
  <c r="J296" i="3"/>
  <c r="J297" i="3"/>
  <c r="J298" i="3"/>
  <c r="J299" i="3"/>
  <c r="J300" i="3"/>
  <c r="J301" i="3"/>
  <c r="J302" i="3"/>
  <c r="J303" i="3"/>
  <c r="J10" i="3"/>
  <c r="AE303" i="3"/>
  <c r="AA303" i="3"/>
  <c r="AE302" i="3"/>
  <c r="AA302" i="3"/>
  <c r="AE301" i="3"/>
  <c r="AA301" i="3"/>
  <c r="AE300" i="3"/>
  <c r="AA300" i="3"/>
  <c r="AE299" i="3"/>
  <c r="AA299" i="3"/>
  <c r="AE298" i="3"/>
  <c r="AA298" i="3"/>
  <c r="AE297" i="3"/>
  <c r="AA297" i="3"/>
  <c r="AE296" i="3"/>
  <c r="AA296" i="3"/>
  <c r="AE295" i="3"/>
  <c r="AA295" i="3"/>
  <c r="AE294" i="3"/>
  <c r="AA294" i="3"/>
  <c r="AE293" i="3"/>
  <c r="AA293" i="3"/>
  <c r="AE292" i="3"/>
  <c r="AA292" i="3"/>
  <c r="AE291" i="3"/>
  <c r="AA291" i="3"/>
  <c r="AE290" i="3"/>
  <c r="AA290" i="3"/>
  <c r="AE289" i="3"/>
  <c r="AA289" i="3"/>
  <c r="AE288" i="3"/>
  <c r="AA288" i="3"/>
  <c r="AE287" i="3"/>
  <c r="AA287" i="3"/>
  <c r="AE286" i="3"/>
  <c r="AA286" i="3"/>
  <c r="AE285" i="3"/>
  <c r="AA285" i="3"/>
  <c r="AE284" i="3"/>
  <c r="AA284" i="3"/>
  <c r="AE283" i="3"/>
  <c r="AA283" i="3"/>
  <c r="AE282" i="3"/>
  <c r="AA282" i="3"/>
  <c r="AE281" i="3"/>
  <c r="AA281" i="3"/>
  <c r="AE280" i="3"/>
  <c r="AA280" i="3"/>
  <c r="AE279" i="3"/>
  <c r="AA279" i="3"/>
  <c r="AE278" i="3"/>
  <c r="AA278" i="3"/>
  <c r="AE277" i="3"/>
  <c r="AA277" i="3"/>
  <c r="AE276" i="3"/>
  <c r="AA276" i="3"/>
  <c r="AE275" i="3"/>
  <c r="AA275" i="3"/>
  <c r="AE274" i="3"/>
  <c r="AA274" i="3"/>
  <c r="AE273" i="3"/>
  <c r="AA273" i="3"/>
  <c r="AE272" i="3"/>
  <c r="AA272" i="3"/>
  <c r="AE271" i="3"/>
  <c r="AA271" i="3"/>
  <c r="AE270" i="3"/>
  <c r="AA270" i="3"/>
  <c r="AE269" i="3"/>
  <c r="AA269" i="3"/>
  <c r="AE268" i="3"/>
  <c r="AA268" i="3"/>
  <c r="AE267" i="3"/>
  <c r="AA267" i="3"/>
  <c r="AE266" i="3"/>
  <c r="AA266" i="3"/>
  <c r="AE265" i="3"/>
  <c r="AA265" i="3"/>
  <c r="AE264" i="3"/>
  <c r="AA264" i="3"/>
  <c r="AE263" i="3"/>
  <c r="AA263" i="3"/>
  <c r="AE262" i="3"/>
  <c r="AA262" i="3"/>
  <c r="AE261" i="3"/>
  <c r="AA261" i="3"/>
  <c r="AE260" i="3"/>
  <c r="AA260" i="3"/>
  <c r="AE259" i="3"/>
  <c r="AA259" i="3"/>
  <c r="AE258" i="3"/>
  <c r="AA258" i="3"/>
  <c r="AE257" i="3"/>
  <c r="AA257" i="3"/>
  <c r="AE256" i="3"/>
  <c r="AA256" i="3"/>
  <c r="AE255" i="3"/>
  <c r="AA255" i="3"/>
  <c r="AE254" i="3"/>
  <c r="AA254" i="3"/>
  <c r="AE253" i="3"/>
  <c r="AA253" i="3"/>
  <c r="AE252" i="3"/>
  <c r="AA252" i="3"/>
  <c r="AE251" i="3"/>
  <c r="AA251" i="3"/>
  <c r="AE250" i="3"/>
  <c r="AA250" i="3"/>
  <c r="AE249" i="3"/>
  <c r="AA249" i="3"/>
  <c r="AE248" i="3"/>
  <c r="AA248" i="3"/>
  <c r="AE247" i="3"/>
  <c r="AA247" i="3"/>
  <c r="AE246" i="3"/>
  <c r="AA246" i="3"/>
  <c r="AE245" i="3"/>
  <c r="AA245" i="3"/>
  <c r="AE244" i="3"/>
  <c r="AA244" i="3"/>
  <c r="AE243" i="3"/>
  <c r="AA243" i="3"/>
  <c r="AE242" i="3"/>
  <c r="AA242" i="3"/>
  <c r="AE241" i="3"/>
  <c r="AA241" i="3"/>
  <c r="AE240" i="3"/>
  <c r="AA240" i="3"/>
  <c r="AE239" i="3"/>
  <c r="AA239" i="3"/>
  <c r="AE238" i="3"/>
  <c r="AA238" i="3"/>
  <c r="AE237" i="3"/>
  <c r="AA237" i="3"/>
  <c r="AE236" i="3"/>
  <c r="AA236" i="3"/>
  <c r="AE235" i="3"/>
  <c r="AA235" i="3"/>
  <c r="AE234" i="3"/>
  <c r="AA234" i="3"/>
  <c r="AE233" i="3"/>
  <c r="AA233" i="3"/>
  <c r="AE232" i="3"/>
  <c r="AA232" i="3"/>
  <c r="AE231" i="3"/>
  <c r="AA231" i="3"/>
  <c r="AE230" i="3"/>
  <c r="AA230" i="3"/>
  <c r="AE229" i="3"/>
  <c r="AA229" i="3"/>
  <c r="AE228" i="3"/>
  <c r="AA228" i="3"/>
  <c r="AE227" i="3"/>
  <c r="AA227" i="3"/>
  <c r="AE226" i="3"/>
  <c r="AA226" i="3"/>
  <c r="AE225" i="3"/>
  <c r="AA225" i="3"/>
  <c r="AE224" i="3"/>
  <c r="AA224" i="3"/>
  <c r="AE223" i="3"/>
  <c r="AA223" i="3"/>
  <c r="AE222" i="3"/>
  <c r="AA222" i="3"/>
  <c r="AE221" i="3"/>
  <c r="AA221" i="3"/>
  <c r="AE220" i="3"/>
  <c r="AA220" i="3"/>
  <c r="AE219" i="3"/>
  <c r="AA219" i="3"/>
  <c r="AE218" i="3"/>
  <c r="AA218" i="3"/>
  <c r="AE217" i="3"/>
  <c r="AA217" i="3"/>
  <c r="AE216" i="3"/>
  <c r="AA216" i="3"/>
  <c r="AE215" i="3"/>
  <c r="AA215" i="3"/>
  <c r="AE214" i="3"/>
  <c r="AA214" i="3"/>
  <c r="AE213" i="3"/>
  <c r="AA213" i="3"/>
  <c r="AE212" i="3"/>
  <c r="AA212" i="3"/>
  <c r="AE211" i="3"/>
  <c r="AA211" i="3"/>
  <c r="AE210" i="3"/>
  <c r="AA210" i="3"/>
  <c r="AE209" i="3"/>
  <c r="AA209" i="3"/>
  <c r="AE208" i="3"/>
  <c r="AA208" i="3"/>
  <c r="AE207" i="3"/>
  <c r="AA207" i="3"/>
  <c r="AE206" i="3"/>
  <c r="AA206" i="3"/>
  <c r="AE205" i="3"/>
  <c r="AA205" i="3"/>
  <c r="AE204" i="3"/>
  <c r="AA204" i="3"/>
  <c r="AE203" i="3"/>
  <c r="AA203" i="3"/>
  <c r="AE202" i="3"/>
  <c r="AA202" i="3"/>
  <c r="AE201" i="3"/>
  <c r="AA201" i="3"/>
  <c r="AE200" i="3"/>
  <c r="AA200" i="3"/>
  <c r="AE199" i="3"/>
  <c r="AA199" i="3"/>
  <c r="AE198" i="3"/>
  <c r="AA198" i="3"/>
  <c r="AE197" i="3"/>
  <c r="AA197" i="3"/>
  <c r="AE196" i="3"/>
  <c r="AA196" i="3"/>
  <c r="AE195" i="3"/>
  <c r="AA195" i="3"/>
  <c r="AE194" i="3"/>
  <c r="AA194" i="3"/>
  <c r="AE193" i="3"/>
  <c r="AA193" i="3"/>
  <c r="AE192" i="3"/>
  <c r="AA192" i="3"/>
  <c r="AE191" i="3"/>
  <c r="AA191" i="3"/>
  <c r="AE190" i="3"/>
  <c r="AA190" i="3"/>
  <c r="AE189" i="3"/>
  <c r="AA189" i="3"/>
  <c r="AE188" i="3"/>
  <c r="AA188" i="3"/>
  <c r="AE187" i="3"/>
  <c r="AA187" i="3"/>
  <c r="AE186" i="3"/>
  <c r="AA186" i="3"/>
  <c r="AE185" i="3"/>
  <c r="AA185" i="3"/>
  <c r="AE184" i="3"/>
  <c r="AA184" i="3"/>
  <c r="AE183" i="3"/>
  <c r="AA183" i="3"/>
  <c r="AE182" i="3"/>
  <c r="AA182" i="3"/>
  <c r="AE181" i="3"/>
  <c r="AA181" i="3"/>
  <c r="AE180" i="3"/>
  <c r="AA180" i="3"/>
  <c r="AE179" i="3"/>
  <c r="AA179" i="3"/>
  <c r="AE178" i="3"/>
  <c r="AA178" i="3"/>
  <c r="AE177" i="3"/>
  <c r="AA177" i="3"/>
  <c r="AE176" i="3"/>
  <c r="AA176" i="3"/>
  <c r="AE175" i="3"/>
  <c r="AA175" i="3"/>
  <c r="AE174" i="3"/>
  <c r="AA174" i="3"/>
  <c r="AE173" i="3"/>
  <c r="AA173" i="3"/>
  <c r="AE172" i="3"/>
  <c r="AA172" i="3"/>
  <c r="AE171" i="3"/>
  <c r="AA171" i="3"/>
  <c r="AE170" i="3"/>
  <c r="AA170" i="3"/>
  <c r="AE169" i="3"/>
  <c r="AA169" i="3"/>
  <c r="AE168" i="3"/>
  <c r="AA168" i="3"/>
  <c r="AE167" i="3"/>
  <c r="AA167" i="3"/>
  <c r="AE166" i="3"/>
  <c r="AA166" i="3"/>
  <c r="AE165" i="3"/>
  <c r="AA165" i="3"/>
  <c r="AE164" i="3"/>
  <c r="AA164" i="3"/>
  <c r="AE163" i="3"/>
  <c r="AA163" i="3"/>
  <c r="AE162" i="3"/>
  <c r="AA162" i="3"/>
  <c r="AE161" i="3"/>
  <c r="AA161" i="3"/>
  <c r="AE160" i="3"/>
  <c r="AA160" i="3"/>
  <c r="AE159" i="3"/>
  <c r="AA159" i="3"/>
  <c r="AE158" i="3"/>
  <c r="AA158" i="3"/>
  <c r="AE157" i="3"/>
  <c r="AA157" i="3"/>
  <c r="AE156" i="3"/>
  <c r="AA156" i="3"/>
  <c r="AE155" i="3"/>
  <c r="AA155" i="3"/>
  <c r="AE154" i="3"/>
  <c r="AA154" i="3"/>
  <c r="AE153" i="3"/>
  <c r="AA153" i="3"/>
  <c r="AE152" i="3"/>
  <c r="AA152" i="3"/>
  <c r="AE151" i="3"/>
  <c r="AA151" i="3"/>
  <c r="AE150" i="3"/>
  <c r="AA150" i="3"/>
  <c r="AE149" i="3"/>
  <c r="AA149" i="3"/>
  <c r="AE148" i="3"/>
  <c r="AA148" i="3"/>
  <c r="AE147" i="3"/>
  <c r="AA147" i="3"/>
  <c r="AE146" i="3"/>
  <c r="AA146" i="3"/>
  <c r="AE145" i="3"/>
  <c r="AA145" i="3"/>
  <c r="AE144" i="3"/>
  <c r="AA144" i="3"/>
  <c r="AE143" i="3"/>
  <c r="AA143" i="3"/>
  <c r="AE142" i="3"/>
  <c r="AA142" i="3"/>
  <c r="AE141" i="3"/>
  <c r="AA141" i="3"/>
  <c r="AE140" i="3"/>
  <c r="AA140" i="3"/>
  <c r="AE139" i="3"/>
  <c r="AA139" i="3"/>
  <c r="AE138" i="3"/>
  <c r="AA138" i="3"/>
  <c r="AE137" i="3"/>
  <c r="AA137" i="3"/>
  <c r="AE136" i="3"/>
  <c r="AA136" i="3"/>
  <c r="AE135" i="3"/>
  <c r="AA135" i="3"/>
  <c r="AE134" i="3"/>
  <c r="AA134" i="3"/>
  <c r="AE133" i="3"/>
  <c r="AA133" i="3"/>
  <c r="AE132" i="3"/>
  <c r="AA132" i="3"/>
  <c r="AE131" i="3"/>
  <c r="AA131" i="3"/>
  <c r="AE130" i="3"/>
  <c r="AA130" i="3"/>
  <c r="AE129" i="3"/>
  <c r="AA129" i="3"/>
  <c r="AE128" i="3"/>
  <c r="AA128" i="3"/>
  <c r="AE127" i="3"/>
  <c r="AA127" i="3"/>
  <c r="AE126" i="3"/>
  <c r="AA126" i="3"/>
  <c r="AE125" i="3"/>
  <c r="AA125" i="3"/>
  <c r="AE124" i="3"/>
  <c r="AA124" i="3"/>
  <c r="AE123" i="3"/>
  <c r="AA123" i="3"/>
  <c r="AE122" i="3"/>
  <c r="AA122" i="3"/>
  <c r="AE121" i="3"/>
  <c r="AA121" i="3"/>
  <c r="AE120" i="3"/>
  <c r="AA120" i="3"/>
  <c r="AE119" i="3"/>
  <c r="AA119" i="3"/>
  <c r="AE118" i="3"/>
  <c r="AA118" i="3"/>
  <c r="AE117" i="3"/>
  <c r="AA117" i="3"/>
  <c r="AE116" i="3"/>
  <c r="AA116" i="3"/>
  <c r="AE115" i="3"/>
  <c r="AA115" i="3"/>
  <c r="AE114" i="3"/>
  <c r="AA114" i="3"/>
  <c r="AE113" i="3"/>
  <c r="AA113" i="3"/>
  <c r="AE112" i="3"/>
  <c r="AA112" i="3"/>
  <c r="AE111" i="3"/>
  <c r="AA111" i="3"/>
  <c r="AE110" i="3"/>
  <c r="AA110" i="3"/>
  <c r="AE109" i="3"/>
  <c r="AA109" i="3"/>
  <c r="AE108" i="3"/>
  <c r="AA108" i="3"/>
  <c r="AE107" i="3"/>
  <c r="AA107" i="3"/>
  <c r="AE106" i="3"/>
  <c r="AA106" i="3"/>
  <c r="AE105" i="3"/>
  <c r="AA105" i="3"/>
  <c r="AE104" i="3"/>
  <c r="AA104" i="3"/>
  <c r="AE103" i="3"/>
  <c r="AA103" i="3"/>
  <c r="AE102" i="3"/>
  <c r="AA102" i="3"/>
  <c r="AE101" i="3"/>
  <c r="AA101" i="3"/>
  <c r="AE100" i="3"/>
  <c r="AA100" i="3"/>
  <c r="AE99" i="3"/>
  <c r="AA99" i="3"/>
  <c r="AE98" i="3"/>
  <c r="AA98" i="3"/>
  <c r="AE97" i="3"/>
  <c r="AA97" i="3"/>
  <c r="AE96" i="3"/>
  <c r="AA96" i="3"/>
  <c r="AE95" i="3"/>
  <c r="AA95" i="3"/>
  <c r="AE94" i="3"/>
  <c r="AA94" i="3"/>
  <c r="AE93" i="3"/>
  <c r="AA93" i="3"/>
  <c r="AE92" i="3"/>
  <c r="AA92" i="3"/>
  <c r="AE91" i="3"/>
  <c r="AA91" i="3"/>
  <c r="AE90" i="3"/>
  <c r="AA90" i="3"/>
  <c r="AE89" i="3"/>
  <c r="AA89" i="3"/>
  <c r="AE88" i="3"/>
  <c r="AA88" i="3"/>
  <c r="AE87" i="3"/>
  <c r="AA87" i="3"/>
  <c r="AE86" i="3"/>
  <c r="AA86" i="3"/>
  <c r="AE85" i="3"/>
  <c r="AA85" i="3"/>
  <c r="AE84" i="3"/>
  <c r="AA84" i="3"/>
  <c r="AE83" i="3"/>
  <c r="AA83" i="3"/>
  <c r="AE82" i="3"/>
  <c r="AA82" i="3"/>
  <c r="AE81" i="3"/>
  <c r="AA81" i="3"/>
  <c r="AE80" i="3"/>
  <c r="AA80" i="3"/>
  <c r="AE79" i="3"/>
  <c r="AA79" i="3"/>
  <c r="AE78" i="3"/>
  <c r="AA78" i="3"/>
  <c r="AE77" i="3"/>
  <c r="AA77" i="3"/>
  <c r="AE76" i="3"/>
  <c r="AA76" i="3"/>
  <c r="AE75" i="3"/>
  <c r="AA75" i="3"/>
  <c r="AE74" i="3"/>
  <c r="AA74" i="3"/>
  <c r="AE73" i="3"/>
  <c r="AA73" i="3"/>
  <c r="AE72" i="3"/>
  <c r="AA72" i="3"/>
  <c r="AE71" i="3"/>
  <c r="AA71" i="3"/>
  <c r="AE70" i="3"/>
  <c r="AA70" i="3"/>
  <c r="AE69" i="3"/>
  <c r="AA69" i="3"/>
  <c r="AE68" i="3"/>
  <c r="AA68" i="3"/>
  <c r="AE67" i="3"/>
  <c r="AA67" i="3"/>
  <c r="AE66" i="3"/>
  <c r="AA66" i="3"/>
  <c r="AE65" i="3"/>
  <c r="AA65" i="3"/>
  <c r="AE64" i="3"/>
  <c r="AA64" i="3"/>
  <c r="AE63" i="3"/>
  <c r="AA63" i="3"/>
  <c r="AE62" i="3"/>
  <c r="AA62" i="3"/>
  <c r="AE61" i="3"/>
  <c r="AA61" i="3"/>
  <c r="AE60" i="3"/>
  <c r="AA60" i="3"/>
  <c r="AE59" i="3"/>
  <c r="AA59" i="3"/>
  <c r="AE58" i="3"/>
  <c r="AA58" i="3"/>
  <c r="AE57" i="3"/>
  <c r="AA57" i="3"/>
  <c r="AE56" i="3"/>
  <c r="AA56" i="3"/>
  <c r="AE55" i="3"/>
  <c r="AA55" i="3"/>
  <c r="AE54" i="3"/>
  <c r="AA54" i="3"/>
  <c r="AE53" i="3"/>
  <c r="AA53" i="3"/>
  <c r="AE52" i="3"/>
  <c r="AA52" i="3"/>
  <c r="AE51" i="3"/>
  <c r="AA51" i="3"/>
  <c r="AE50" i="3"/>
  <c r="AA50" i="3"/>
  <c r="AE49" i="3"/>
  <c r="AA49" i="3"/>
  <c r="AE48" i="3"/>
  <c r="AA48" i="3"/>
  <c r="AE47" i="3"/>
  <c r="AA47" i="3"/>
  <c r="AE46" i="3"/>
  <c r="AA46" i="3"/>
  <c r="AE45" i="3"/>
  <c r="AA45" i="3"/>
  <c r="AE44" i="3"/>
  <c r="AA44" i="3"/>
  <c r="AE43" i="3"/>
  <c r="AA43" i="3"/>
  <c r="AE42" i="3"/>
  <c r="AA42" i="3"/>
  <c r="AE41" i="3"/>
  <c r="AA41" i="3"/>
  <c r="AE40" i="3"/>
  <c r="AA40" i="3"/>
  <c r="AE39" i="3"/>
  <c r="AA39" i="3"/>
  <c r="AE38" i="3"/>
  <c r="AA38" i="3"/>
  <c r="AE37" i="3"/>
  <c r="AA37" i="3"/>
  <c r="AE36" i="3"/>
  <c r="AA36" i="3"/>
  <c r="AE35" i="3"/>
  <c r="AA35" i="3"/>
  <c r="AE34" i="3"/>
  <c r="AA34" i="3"/>
  <c r="AE33" i="3"/>
  <c r="AA33" i="3"/>
  <c r="AE32" i="3"/>
  <c r="AA32" i="3"/>
  <c r="AE31" i="3"/>
  <c r="AA31" i="3"/>
  <c r="AE30" i="3"/>
  <c r="AA30" i="3"/>
  <c r="AE29" i="3"/>
  <c r="AA29" i="3"/>
  <c r="AE28" i="3"/>
  <c r="AA28" i="3"/>
  <c r="AE27" i="3"/>
  <c r="AA27" i="3"/>
  <c r="AE26" i="3"/>
  <c r="AA26" i="3"/>
  <c r="AE25" i="3"/>
  <c r="AA25" i="3"/>
  <c r="AE24" i="3"/>
  <c r="AA24" i="3"/>
  <c r="AE23" i="3"/>
  <c r="AA23" i="3"/>
  <c r="AE22" i="3"/>
  <c r="AA22" i="3"/>
  <c r="AE21" i="3"/>
  <c r="AA21" i="3"/>
  <c r="AE20" i="3"/>
  <c r="AA20" i="3"/>
  <c r="AE19" i="3"/>
  <c r="AA19" i="3"/>
  <c r="AE18" i="3"/>
  <c r="AA18" i="3"/>
  <c r="AE17" i="3"/>
  <c r="AA17" i="3"/>
  <c r="AE16" i="3"/>
  <c r="AA16" i="3"/>
  <c r="AE15" i="3"/>
  <c r="AA15" i="3"/>
  <c r="AE14" i="3"/>
  <c r="AA14" i="3"/>
  <c r="AE13" i="3"/>
  <c r="AA13" i="3"/>
  <c r="AE12" i="3"/>
  <c r="AA12" i="3"/>
  <c r="AE11" i="3"/>
  <c r="AA11" i="3"/>
  <c r="AJ10" i="3"/>
  <c r="AH10" i="3"/>
  <c r="AF10" i="3"/>
  <c r="AD10" i="3"/>
  <c r="AC10" i="3"/>
  <c r="AB10" i="3"/>
  <c r="Z10" i="3"/>
  <c r="AG209" i="3" l="1"/>
  <c r="AG145" i="3"/>
  <c r="AG147" i="3"/>
  <c r="AG179" i="3"/>
  <c r="AG172" i="3"/>
  <c r="AI172" i="3" s="1"/>
  <c r="AG64" i="3"/>
  <c r="AG87" i="3"/>
  <c r="AG118" i="3"/>
  <c r="AG134" i="3"/>
  <c r="AG149" i="3"/>
  <c r="AG187" i="3"/>
  <c r="AG231" i="3"/>
  <c r="AG29" i="3"/>
  <c r="AG49" i="3"/>
  <c r="AG161" i="3"/>
  <c r="AG199" i="3"/>
  <c r="AG217" i="3"/>
  <c r="AG294" i="3"/>
  <c r="AG56" i="3"/>
  <c r="AG95" i="3"/>
  <c r="AG138" i="3"/>
  <c r="AG213" i="3"/>
  <c r="AG247" i="3"/>
  <c r="AG33" i="3"/>
  <c r="AG111" i="3"/>
  <c r="AG146" i="3"/>
  <c r="AG271" i="3"/>
  <c r="AG286" i="3"/>
  <c r="AG57" i="3"/>
  <c r="AG84" i="3"/>
  <c r="AG88" i="3"/>
  <c r="AG115" i="3"/>
  <c r="AG119" i="3"/>
  <c r="AG123" i="3"/>
  <c r="AG127" i="3"/>
  <c r="AG131" i="3"/>
  <c r="AG135" i="3"/>
  <c r="AG139" i="3"/>
  <c r="AG143" i="3"/>
  <c r="AG150" i="3"/>
  <c r="AG173" i="3"/>
  <c r="AG180" i="3"/>
  <c r="AG184" i="3"/>
  <c r="AG188" i="3"/>
  <c r="AG192" i="3"/>
  <c r="AG196" i="3"/>
  <c r="AG203" i="3"/>
  <c r="AG207" i="3"/>
  <c r="AG210" i="3"/>
  <c r="AG224" i="3"/>
  <c r="AG228" i="3"/>
  <c r="AG232" i="3"/>
  <c r="AG236" i="3"/>
  <c r="AG240" i="3"/>
  <c r="AG244" i="3"/>
  <c r="AG248" i="3"/>
  <c r="AG275" i="3"/>
  <c r="AG298" i="3"/>
  <c r="AG302" i="3"/>
  <c r="AG75" i="3"/>
  <c r="AG122" i="3"/>
  <c r="AG251" i="3"/>
  <c r="AG45" i="3"/>
  <c r="AG107" i="3"/>
  <c r="AG176" i="3"/>
  <c r="AG263" i="3"/>
  <c r="AG80" i="3"/>
  <c r="AG14" i="3"/>
  <c r="AG18" i="3"/>
  <c r="AG22" i="3"/>
  <c r="AG26" i="3"/>
  <c r="AG30" i="3"/>
  <c r="AG34" i="3"/>
  <c r="AG38" i="3"/>
  <c r="AG42" i="3"/>
  <c r="AG46" i="3"/>
  <c r="AG50" i="3"/>
  <c r="AG69" i="3"/>
  <c r="AG96" i="3"/>
  <c r="AG100" i="3"/>
  <c r="AG104" i="3"/>
  <c r="AG108" i="3"/>
  <c r="AG112" i="3"/>
  <c r="AG154" i="3"/>
  <c r="AG158" i="3"/>
  <c r="AG162" i="3"/>
  <c r="AG166" i="3"/>
  <c r="AG170" i="3"/>
  <c r="AG177" i="3"/>
  <c r="AG214" i="3"/>
  <c r="AG218" i="3"/>
  <c r="AG221" i="3"/>
  <c r="AG252" i="3"/>
  <c r="AG256" i="3"/>
  <c r="AG260" i="3"/>
  <c r="AG264" i="3"/>
  <c r="AG268" i="3"/>
  <c r="AG272" i="3"/>
  <c r="AG279" i="3"/>
  <c r="AG283" i="3"/>
  <c r="AG287" i="3"/>
  <c r="AG291" i="3"/>
  <c r="AG295" i="3"/>
  <c r="AG83" i="3"/>
  <c r="AG126" i="3"/>
  <c r="AG206" i="3"/>
  <c r="AG243" i="3"/>
  <c r="AG21" i="3"/>
  <c r="AG99" i="3"/>
  <c r="AG169" i="3"/>
  <c r="AG267" i="3"/>
  <c r="AG282" i="3"/>
  <c r="AG53" i="3"/>
  <c r="AG61" i="3"/>
  <c r="AG65" i="3"/>
  <c r="AG54" i="3"/>
  <c r="AG58" i="3"/>
  <c r="AG62" i="3"/>
  <c r="AG73" i="3"/>
  <c r="AG77" i="3"/>
  <c r="AG81" i="3"/>
  <c r="AG85" i="3"/>
  <c r="AG89" i="3"/>
  <c r="AG93" i="3"/>
  <c r="AG116" i="3"/>
  <c r="AG120" i="3"/>
  <c r="AG124" i="3"/>
  <c r="AG128" i="3"/>
  <c r="AG132" i="3"/>
  <c r="AG136" i="3"/>
  <c r="AG140" i="3"/>
  <c r="AG144" i="3"/>
  <c r="AI147" i="3"/>
  <c r="AG181" i="3"/>
  <c r="AG185" i="3"/>
  <c r="AG189" i="3"/>
  <c r="AG193" i="3"/>
  <c r="AG197" i="3"/>
  <c r="AG200" i="3"/>
  <c r="AG204" i="3"/>
  <c r="AG208" i="3"/>
  <c r="AG211" i="3"/>
  <c r="AG225" i="3"/>
  <c r="AG229" i="3"/>
  <c r="AG233" i="3"/>
  <c r="AG237" i="3"/>
  <c r="AG241" i="3"/>
  <c r="AG245" i="3"/>
  <c r="AG249" i="3"/>
  <c r="AG299" i="3"/>
  <c r="AG303" i="3"/>
  <c r="AG91" i="3"/>
  <c r="AG114" i="3"/>
  <c r="AG183" i="3"/>
  <c r="AG195" i="3"/>
  <c r="AG239" i="3"/>
  <c r="AG274" i="3"/>
  <c r="AG297" i="3"/>
  <c r="AG13" i="3"/>
  <c r="AG37" i="3"/>
  <c r="AG68" i="3"/>
  <c r="AG220" i="3"/>
  <c r="AG92" i="3"/>
  <c r="AG11" i="3"/>
  <c r="AG15" i="3"/>
  <c r="AG19" i="3"/>
  <c r="AG23" i="3"/>
  <c r="AG27" i="3"/>
  <c r="AG31" i="3"/>
  <c r="AG35" i="3"/>
  <c r="AG39" i="3"/>
  <c r="AG43" i="3"/>
  <c r="AG47" i="3"/>
  <c r="AG66" i="3"/>
  <c r="AG70" i="3"/>
  <c r="AG97" i="3"/>
  <c r="AG101" i="3"/>
  <c r="AG105" i="3"/>
  <c r="AG109" i="3"/>
  <c r="AG151" i="3"/>
  <c r="AG155" i="3"/>
  <c r="AG159" i="3"/>
  <c r="AG163" i="3"/>
  <c r="AG167" i="3"/>
  <c r="AG171" i="3"/>
  <c r="AG174" i="3"/>
  <c r="AG178" i="3"/>
  <c r="AG215" i="3"/>
  <c r="AG222" i="3"/>
  <c r="AG253" i="3"/>
  <c r="AG257" i="3"/>
  <c r="AG261" i="3"/>
  <c r="AG265" i="3"/>
  <c r="AG269" i="3"/>
  <c r="AG276" i="3"/>
  <c r="AG280" i="3"/>
  <c r="AG284" i="3"/>
  <c r="AG288" i="3"/>
  <c r="AG292" i="3"/>
  <c r="AG60" i="3"/>
  <c r="AG79" i="3"/>
  <c r="AG130" i="3"/>
  <c r="AG142" i="3"/>
  <c r="AG191" i="3"/>
  <c r="AG202" i="3"/>
  <c r="AG227" i="3"/>
  <c r="AG25" i="3"/>
  <c r="AG41" i="3"/>
  <c r="AG72" i="3"/>
  <c r="AG103" i="3"/>
  <c r="AG153" i="3"/>
  <c r="AG165" i="3"/>
  <c r="AG259" i="3"/>
  <c r="AG278" i="3"/>
  <c r="AG76" i="3"/>
  <c r="AG51" i="3"/>
  <c r="AG55" i="3"/>
  <c r="AG59" i="3"/>
  <c r="AG63" i="3"/>
  <c r="AG74" i="3"/>
  <c r="AG78" i="3"/>
  <c r="AG82" i="3"/>
  <c r="AG86" i="3"/>
  <c r="AG90" i="3"/>
  <c r="AG94" i="3"/>
  <c r="AG113" i="3"/>
  <c r="AG117" i="3"/>
  <c r="AG121" i="3"/>
  <c r="AG125" i="3"/>
  <c r="AG129" i="3"/>
  <c r="AG133" i="3"/>
  <c r="AG137" i="3"/>
  <c r="AG141" i="3"/>
  <c r="AG148" i="3"/>
  <c r="AG182" i="3"/>
  <c r="AG186" i="3"/>
  <c r="AG190" i="3"/>
  <c r="AG194" i="3"/>
  <c r="AG201" i="3"/>
  <c r="AG205" i="3"/>
  <c r="AG212" i="3"/>
  <c r="AG219" i="3"/>
  <c r="AG226" i="3"/>
  <c r="AG230" i="3"/>
  <c r="AG234" i="3"/>
  <c r="AG238" i="3"/>
  <c r="AG242" i="3"/>
  <c r="AG246" i="3"/>
  <c r="AG250" i="3"/>
  <c r="AG273" i="3"/>
  <c r="AG296" i="3"/>
  <c r="AG300" i="3"/>
  <c r="AG52" i="3"/>
  <c r="AG235" i="3"/>
  <c r="AG301" i="3"/>
  <c r="AG17" i="3"/>
  <c r="AG157" i="3"/>
  <c r="AG255" i="3"/>
  <c r="AG290" i="3"/>
  <c r="AG12" i="3"/>
  <c r="AG16" i="3"/>
  <c r="AG20" i="3"/>
  <c r="AG24" i="3"/>
  <c r="AG28" i="3"/>
  <c r="AG32" i="3"/>
  <c r="AG36" i="3"/>
  <c r="AG40" i="3"/>
  <c r="AG44" i="3"/>
  <c r="AG48" i="3"/>
  <c r="AG67" i="3"/>
  <c r="AG71" i="3"/>
  <c r="AG98" i="3"/>
  <c r="AG102" i="3"/>
  <c r="AG106" i="3"/>
  <c r="AG110" i="3"/>
  <c r="AI145" i="3"/>
  <c r="AG152" i="3"/>
  <c r="AG156" i="3"/>
  <c r="AG160" i="3"/>
  <c r="AG164" i="3"/>
  <c r="AG168" i="3"/>
  <c r="AG175" i="3"/>
  <c r="AG198" i="3"/>
  <c r="AI209" i="3"/>
  <c r="AG216" i="3"/>
  <c r="AG223" i="3"/>
  <c r="AG254" i="3"/>
  <c r="AG258" i="3"/>
  <c r="AG262" i="3"/>
  <c r="AG266" i="3"/>
  <c r="AG270" i="3"/>
  <c r="AG277" i="3"/>
  <c r="AG281" i="3"/>
  <c r="AG285" i="3"/>
  <c r="AG289" i="3"/>
  <c r="AG293" i="3"/>
  <c r="L263" i="3"/>
  <c r="L215" i="3"/>
  <c r="N215" i="3" s="1"/>
  <c r="L143" i="3"/>
  <c r="L87" i="3"/>
  <c r="L47" i="3"/>
  <c r="N47" i="3" s="1"/>
  <c r="L302" i="3"/>
  <c r="L294" i="3"/>
  <c r="N294" i="3" s="1"/>
  <c r="L286" i="3"/>
  <c r="L278" i="3"/>
  <c r="L270" i="3"/>
  <c r="L262" i="3"/>
  <c r="L254" i="3"/>
  <c r="L246" i="3"/>
  <c r="L238" i="3"/>
  <c r="L230" i="3"/>
  <c r="N230" i="3" s="1"/>
  <c r="L222" i="3"/>
  <c r="L214" i="3"/>
  <c r="L206" i="3"/>
  <c r="L198" i="3"/>
  <c r="L190" i="3"/>
  <c r="L182" i="3"/>
  <c r="L174" i="3"/>
  <c r="L166" i="3"/>
  <c r="O166" i="3" s="1"/>
  <c r="L158" i="3"/>
  <c r="L150" i="3"/>
  <c r="L142" i="3"/>
  <c r="L134" i="3"/>
  <c r="L126" i="3"/>
  <c r="O126" i="3" s="1"/>
  <c r="L118" i="3"/>
  <c r="N118" i="3" s="1"/>
  <c r="L110" i="3"/>
  <c r="L102" i="3"/>
  <c r="O102" i="3" s="1"/>
  <c r="L94" i="3"/>
  <c r="N94" i="3" s="1"/>
  <c r="L86" i="3"/>
  <c r="L78" i="3"/>
  <c r="L70" i="3"/>
  <c r="L62" i="3"/>
  <c r="L54" i="3"/>
  <c r="O54" i="3" s="1"/>
  <c r="L46" i="3"/>
  <c r="L38" i="3"/>
  <c r="O38" i="3" s="1"/>
  <c r="L30" i="3"/>
  <c r="L22" i="3"/>
  <c r="L14" i="3"/>
  <c r="L271" i="3"/>
  <c r="L207" i="3"/>
  <c r="O207" i="3" s="1"/>
  <c r="L159" i="3"/>
  <c r="N159" i="3" s="1"/>
  <c r="L95" i="3"/>
  <c r="L31" i="3"/>
  <c r="O31" i="3" s="1"/>
  <c r="L301" i="3"/>
  <c r="L293" i="3"/>
  <c r="L285" i="3"/>
  <c r="L277" i="3"/>
  <c r="L269" i="3"/>
  <c r="O269" i="3" s="1"/>
  <c r="L261" i="3"/>
  <c r="L253" i="3"/>
  <c r="L245" i="3"/>
  <c r="N245" i="3" s="1"/>
  <c r="L237" i="3"/>
  <c r="L229" i="3"/>
  <c r="L221" i="3"/>
  <c r="L213" i="3"/>
  <c r="L205" i="3"/>
  <c r="O205" i="3" s="1"/>
  <c r="L197" i="3"/>
  <c r="L189" i="3"/>
  <c r="L181" i="3"/>
  <c r="O181" i="3" s="1"/>
  <c r="L173" i="3"/>
  <c r="L165" i="3"/>
  <c r="L157" i="3"/>
  <c r="L149" i="3"/>
  <c r="L141" i="3"/>
  <c r="L133" i="3"/>
  <c r="L125" i="3"/>
  <c r="O125" i="3" s="1"/>
  <c r="L117" i="3"/>
  <c r="N117" i="3" s="1"/>
  <c r="L109" i="3"/>
  <c r="L101" i="3"/>
  <c r="L93" i="3"/>
  <c r="L85" i="3"/>
  <c r="L77" i="3"/>
  <c r="L69" i="3"/>
  <c r="O69" i="3" s="1"/>
  <c r="L53" i="3"/>
  <c r="O53" i="3" s="1"/>
  <c r="L45" i="3"/>
  <c r="O45" i="3" s="1"/>
  <c r="L37" i="3"/>
  <c r="L29" i="3"/>
  <c r="L21" i="3"/>
  <c r="N21" i="3" s="1"/>
  <c r="L13" i="3"/>
  <c r="L273" i="3"/>
  <c r="O273" i="3" s="1"/>
  <c r="L287" i="3"/>
  <c r="L231" i="3"/>
  <c r="O231" i="3" s="1"/>
  <c r="L175" i="3"/>
  <c r="N175" i="3" s="1"/>
  <c r="L119" i="3"/>
  <c r="L63" i="3"/>
  <c r="L15" i="3"/>
  <c r="O15" i="3" s="1"/>
  <c r="L300" i="3"/>
  <c r="L292" i="3"/>
  <c r="L284" i="3"/>
  <c r="O284" i="3" s="1"/>
  <c r="L276" i="3"/>
  <c r="N276" i="3" s="1"/>
  <c r="L268" i="3"/>
  <c r="N268" i="3" s="1"/>
  <c r="L260" i="3"/>
  <c r="L252" i="3"/>
  <c r="L244" i="3"/>
  <c r="O244" i="3" s="1"/>
  <c r="L236" i="3"/>
  <c r="L228" i="3"/>
  <c r="L220" i="3"/>
  <c r="O220" i="3" s="1"/>
  <c r="L212" i="3"/>
  <c r="L204" i="3"/>
  <c r="N204" i="3" s="1"/>
  <c r="L196" i="3"/>
  <c r="L188" i="3"/>
  <c r="L172" i="3"/>
  <c r="L164" i="3"/>
  <c r="L156" i="3"/>
  <c r="L148" i="3"/>
  <c r="O148" i="3" s="1"/>
  <c r="L140" i="3"/>
  <c r="O140" i="3" s="1"/>
  <c r="L132" i="3"/>
  <c r="O132" i="3" s="1"/>
  <c r="L124" i="3"/>
  <c r="L116" i="3"/>
  <c r="L108" i="3"/>
  <c r="L100" i="3"/>
  <c r="L92" i="3"/>
  <c r="L84" i="3"/>
  <c r="O84" i="3" s="1"/>
  <c r="L76" i="3"/>
  <c r="L68" i="3"/>
  <c r="O68" i="3" s="1"/>
  <c r="L60" i="3"/>
  <c r="L52" i="3"/>
  <c r="N52" i="3" s="1"/>
  <c r="L44" i="3"/>
  <c r="L36" i="3"/>
  <c r="L28" i="3"/>
  <c r="L20" i="3"/>
  <c r="N20" i="3" s="1"/>
  <c r="L12" i="3"/>
  <c r="L243" i="3"/>
  <c r="O243" i="3" s="1"/>
  <c r="L295" i="3"/>
  <c r="L279" i="3"/>
  <c r="L223" i="3"/>
  <c r="N223" i="3" s="1"/>
  <c r="L167" i="3"/>
  <c r="L111" i="3"/>
  <c r="N111" i="3" s="1"/>
  <c r="L71" i="3"/>
  <c r="L23" i="3"/>
  <c r="N23" i="3" s="1"/>
  <c r="L299" i="3"/>
  <c r="N299" i="3" s="1"/>
  <c r="L291" i="3"/>
  <c r="L283" i="3"/>
  <c r="L275" i="3"/>
  <c r="L267" i="3"/>
  <c r="L259" i="3"/>
  <c r="L251" i="3"/>
  <c r="O251" i="3" s="1"/>
  <c r="L235" i="3"/>
  <c r="L227" i="3"/>
  <c r="L219" i="3"/>
  <c r="L211" i="3"/>
  <c r="L203" i="3"/>
  <c r="N203" i="3" s="1"/>
  <c r="L195" i="3"/>
  <c r="L187" i="3"/>
  <c r="L179" i="3"/>
  <c r="L171" i="3"/>
  <c r="L163" i="3"/>
  <c r="L155" i="3"/>
  <c r="L147" i="3"/>
  <c r="L139" i="3"/>
  <c r="L131" i="3"/>
  <c r="L123" i="3"/>
  <c r="N123" i="3" s="1"/>
  <c r="L115" i="3"/>
  <c r="O115" i="3" s="1"/>
  <c r="L107" i="3"/>
  <c r="L99" i="3"/>
  <c r="N99" i="3" s="1"/>
  <c r="L91" i="3"/>
  <c r="L83" i="3"/>
  <c r="N83" i="3" s="1"/>
  <c r="L75" i="3"/>
  <c r="N75" i="3" s="1"/>
  <c r="L67" i="3"/>
  <c r="L59" i="3"/>
  <c r="L51" i="3"/>
  <c r="N51" i="3" s="1"/>
  <c r="L43" i="3"/>
  <c r="L35" i="3"/>
  <c r="O35" i="3" s="1"/>
  <c r="L27" i="3"/>
  <c r="L19" i="3"/>
  <c r="O19" i="3" s="1"/>
  <c r="L11" i="3"/>
  <c r="L180" i="3"/>
  <c r="L247" i="3"/>
  <c r="O247" i="3" s="1"/>
  <c r="L191" i="3"/>
  <c r="L135" i="3"/>
  <c r="O135" i="3" s="1"/>
  <c r="L79" i="3"/>
  <c r="O79" i="3" s="1"/>
  <c r="L39" i="3"/>
  <c r="L298" i="3"/>
  <c r="L290" i="3"/>
  <c r="L282" i="3"/>
  <c r="L274" i="3"/>
  <c r="L266" i="3"/>
  <c r="O266" i="3" s="1"/>
  <c r="L258" i="3"/>
  <c r="O258" i="3" s="1"/>
  <c r="L250" i="3"/>
  <c r="O250" i="3" s="1"/>
  <c r="L242" i="3"/>
  <c r="L234" i="3"/>
  <c r="N234" i="3" s="1"/>
  <c r="L226" i="3"/>
  <c r="L218" i="3"/>
  <c r="L210" i="3"/>
  <c r="L202" i="3"/>
  <c r="O202" i="3" s="1"/>
  <c r="L194" i="3"/>
  <c r="L186" i="3"/>
  <c r="N186" i="3" s="1"/>
  <c r="L178" i="3"/>
  <c r="L170" i="3"/>
  <c r="O170" i="3" s="1"/>
  <c r="L162" i="3"/>
  <c r="O162" i="3" s="1"/>
  <c r="L154" i="3"/>
  <c r="O154" i="3" s="1"/>
  <c r="L146" i="3"/>
  <c r="L138" i="3"/>
  <c r="O138" i="3" s="1"/>
  <c r="L130" i="3"/>
  <c r="L122" i="3"/>
  <c r="O122" i="3" s="1"/>
  <c r="L114" i="3"/>
  <c r="L106" i="3"/>
  <c r="L98" i="3"/>
  <c r="L90" i="3"/>
  <c r="L82" i="3"/>
  <c r="N82" i="3" s="1"/>
  <c r="L74" i="3"/>
  <c r="O74" i="3" s="1"/>
  <c r="L66" i="3"/>
  <c r="N66" i="3" s="1"/>
  <c r="L58" i="3"/>
  <c r="L50" i="3"/>
  <c r="L42" i="3"/>
  <c r="O42" i="3" s="1"/>
  <c r="L34" i="3"/>
  <c r="L26" i="3"/>
  <c r="L18" i="3"/>
  <c r="L61" i="3"/>
  <c r="N61" i="3" s="1"/>
  <c r="L303" i="3"/>
  <c r="L239" i="3"/>
  <c r="O239" i="3" s="1"/>
  <c r="L183" i="3"/>
  <c r="L127" i="3"/>
  <c r="L55" i="3"/>
  <c r="L297" i="3"/>
  <c r="L289" i="3"/>
  <c r="L281" i="3"/>
  <c r="N281" i="3" s="1"/>
  <c r="L265" i="3"/>
  <c r="L257" i="3"/>
  <c r="L249" i="3"/>
  <c r="L241" i="3"/>
  <c r="L233" i="3"/>
  <c r="L225" i="3"/>
  <c r="L217" i="3"/>
  <c r="L209" i="3"/>
  <c r="T209" i="3" s="1"/>
  <c r="U209" i="3" s="1"/>
  <c r="L201" i="3"/>
  <c r="L193" i="3"/>
  <c r="O193" i="3" s="1"/>
  <c r="L185" i="3"/>
  <c r="N185" i="3" s="1"/>
  <c r="L177" i="3"/>
  <c r="O177" i="3" s="1"/>
  <c r="L169" i="3"/>
  <c r="L161" i="3"/>
  <c r="L153" i="3"/>
  <c r="O153" i="3" s="1"/>
  <c r="L145" i="3"/>
  <c r="O145" i="3" s="1"/>
  <c r="L137" i="3"/>
  <c r="O137" i="3" s="1"/>
  <c r="L129" i="3"/>
  <c r="L121" i="3"/>
  <c r="L113" i="3"/>
  <c r="N113" i="3" s="1"/>
  <c r="L105" i="3"/>
  <c r="L97" i="3"/>
  <c r="L89" i="3"/>
  <c r="O89" i="3" s="1"/>
  <c r="L81" i="3"/>
  <c r="O81" i="3" s="1"/>
  <c r="L73" i="3"/>
  <c r="O73" i="3" s="1"/>
  <c r="L65" i="3"/>
  <c r="L57" i="3"/>
  <c r="O57" i="3" s="1"/>
  <c r="L49" i="3"/>
  <c r="L41" i="3"/>
  <c r="N41" i="3" s="1"/>
  <c r="L33" i="3"/>
  <c r="L25" i="3"/>
  <c r="N25" i="3" s="1"/>
  <c r="L17" i="3"/>
  <c r="O17" i="3" s="1"/>
  <c r="L255" i="3"/>
  <c r="O255" i="3" s="1"/>
  <c r="L199" i="3"/>
  <c r="L151" i="3"/>
  <c r="L103" i="3"/>
  <c r="L10" i="3"/>
  <c r="N10" i="3" s="1"/>
  <c r="L296" i="3"/>
  <c r="L288" i="3"/>
  <c r="N288" i="3" s="1"/>
  <c r="L280" i="3"/>
  <c r="O280" i="3" s="1"/>
  <c r="L272" i="3"/>
  <c r="L264" i="3"/>
  <c r="L256" i="3"/>
  <c r="L248" i="3"/>
  <c r="L240" i="3"/>
  <c r="L232" i="3"/>
  <c r="L224" i="3"/>
  <c r="O224" i="3" s="1"/>
  <c r="L216" i="3"/>
  <c r="N216" i="3" s="1"/>
  <c r="L208" i="3"/>
  <c r="L200" i="3"/>
  <c r="L192" i="3"/>
  <c r="L184" i="3"/>
  <c r="O184" i="3" s="1"/>
  <c r="L176" i="3"/>
  <c r="L168" i="3"/>
  <c r="L160" i="3"/>
  <c r="N160" i="3" s="1"/>
  <c r="L152" i="3"/>
  <c r="N152" i="3" s="1"/>
  <c r="L144" i="3"/>
  <c r="L136" i="3"/>
  <c r="L128" i="3"/>
  <c r="L120" i="3"/>
  <c r="L112" i="3"/>
  <c r="L104" i="3"/>
  <c r="L96" i="3"/>
  <c r="O96" i="3" s="1"/>
  <c r="L88" i="3"/>
  <c r="N88" i="3" s="1"/>
  <c r="L80" i="3"/>
  <c r="L72" i="3"/>
  <c r="L64" i="3"/>
  <c r="L56" i="3"/>
  <c r="O56" i="3" s="1"/>
  <c r="L48" i="3"/>
  <c r="L40" i="3"/>
  <c r="L32" i="3"/>
  <c r="O32" i="3" s="1"/>
  <c r="L24" i="3"/>
  <c r="O24" i="3" s="1"/>
  <c r="L16" i="3"/>
  <c r="I10" i="29"/>
  <c r="AA10" i="3"/>
  <c r="N220" i="3"/>
  <c r="N227" i="3"/>
  <c r="O141" i="3"/>
  <c r="N141" i="3"/>
  <c r="O77" i="3"/>
  <c r="N289" i="3"/>
  <c r="O47" i="3"/>
  <c r="N273" i="3"/>
  <c r="O246" i="3"/>
  <c r="N246" i="3"/>
  <c r="N126" i="3"/>
  <c r="O190" i="3"/>
  <c r="N190" i="3"/>
  <c r="N269" i="3"/>
  <c r="O156" i="3"/>
  <c r="N247" i="3"/>
  <c r="O159" i="3"/>
  <c r="O111" i="3"/>
  <c r="O87" i="3"/>
  <c r="N87" i="3"/>
  <c r="N254" i="3"/>
  <c r="O254" i="3"/>
  <c r="O217" i="3"/>
  <c r="N217" i="3"/>
  <c r="N28" i="3"/>
  <c r="O186" i="3"/>
  <c r="N42" i="3"/>
  <c r="O62" i="3"/>
  <c r="N62" i="3"/>
  <c r="N153" i="3"/>
  <c r="N207" i="3"/>
  <c r="N182" i="3"/>
  <c r="N54" i="3"/>
  <c r="N280" i="3"/>
  <c r="O182" i="3"/>
  <c r="AE10" i="3"/>
  <c r="AK145" i="3"/>
  <c r="AL147" i="3"/>
  <c r="AL209" i="3"/>
  <c r="AL172" i="3" l="1"/>
  <c r="AK172" i="3"/>
  <c r="N166" i="3"/>
  <c r="O294" i="3"/>
  <c r="N181" i="3"/>
  <c r="N231" i="3"/>
  <c r="N224" i="3"/>
  <c r="P224" i="3" s="1"/>
  <c r="O288" i="3"/>
  <c r="N125" i="3"/>
  <c r="P125" i="3" s="1"/>
  <c r="O230" i="3"/>
  <c r="N96" i="3"/>
  <c r="N31" i="3"/>
  <c r="O117" i="3"/>
  <c r="O25" i="3"/>
  <c r="N74" i="3"/>
  <c r="N284" i="3"/>
  <c r="P284" i="3" s="1"/>
  <c r="O209" i="3"/>
  <c r="V209" i="3" s="1"/>
  <c r="N205" i="3"/>
  <c r="O118" i="3"/>
  <c r="N115" i="3"/>
  <c r="AI179" i="3"/>
  <c r="AL179" i="3" s="1"/>
  <c r="O299" i="3"/>
  <c r="N179" i="3"/>
  <c r="O268" i="3"/>
  <c r="N251" i="3"/>
  <c r="P251" i="3" s="1"/>
  <c r="N56" i="3"/>
  <c r="N177" i="3"/>
  <c r="P177" i="3" s="1"/>
  <c r="N184" i="3"/>
  <c r="P184" i="3" s="1"/>
  <c r="N32" i="3"/>
  <c r="P32" i="3" s="1"/>
  <c r="O160" i="3"/>
  <c r="N239" i="3"/>
  <c r="P239" i="3" s="1"/>
  <c r="O99" i="3"/>
  <c r="N79" i="3"/>
  <c r="P79" i="3" s="1"/>
  <c r="N24" i="3"/>
  <c r="O216" i="3"/>
  <c r="T145" i="3"/>
  <c r="U145" i="3" s="1"/>
  <c r="N38" i="3"/>
  <c r="P38" i="3" s="1"/>
  <c r="N35" i="3"/>
  <c r="N45" i="3"/>
  <c r="N68" i="3"/>
  <c r="P68" i="3" s="1"/>
  <c r="O75" i="3"/>
  <c r="O21" i="3"/>
  <c r="N244" i="3"/>
  <c r="N145" i="3"/>
  <c r="N64" i="3"/>
  <c r="N128" i="3"/>
  <c r="O192" i="3"/>
  <c r="N256" i="3"/>
  <c r="P256" i="3" s="1"/>
  <c r="O151" i="3"/>
  <c r="N57" i="3"/>
  <c r="O121" i="3"/>
  <c r="O185" i="3"/>
  <c r="O249" i="3"/>
  <c r="N183" i="3"/>
  <c r="O39" i="3"/>
  <c r="O295" i="3"/>
  <c r="O196" i="3"/>
  <c r="O119" i="3"/>
  <c r="O37" i="3"/>
  <c r="N109" i="3"/>
  <c r="P109" i="3" s="1"/>
  <c r="N173" i="3"/>
  <c r="P173" i="3" s="1"/>
  <c r="N237" i="3"/>
  <c r="N301" i="3"/>
  <c r="N30" i="3"/>
  <c r="P30" i="3" s="1"/>
  <c r="O94" i="3"/>
  <c r="O158" i="3"/>
  <c r="O222" i="3"/>
  <c r="O286" i="3"/>
  <c r="N264" i="3"/>
  <c r="P264" i="3" s="1"/>
  <c r="N257" i="3"/>
  <c r="O58" i="3"/>
  <c r="N250" i="3"/>
  <c r="P250" i="3" s="1"/>
  <c r="O227" i="3"/>
  <c r="N132" i="3"/>
  <c r="O204" i="3"/>
  <c r="O16" i="3"/>
  <c r="O80" i="3"/>
  <c r="O144" i="3"/>
  <c r="O208" i="3"/>
  <c r="O272" i="3"/>
  <c r="N255" i="3"/>
  <c r="P255" i="3" s="1"/>
  <c r="N73" i="3"/>
  <c r="N137" i="3"/>
  <c r="P137" i="3" s="1"/>
  <c r="O201" i="3"/>
  <c r="O265" i="3"/>
  <c r="O303" i="3"/>
  <c r="O66" i="3"/>
  <c r="O130" i="3"/>
  <c r="O194" i="3"/>
  <c r="N258" i="3"/>
  <c r="N135" i="3"/>
  <c r="O43" i="3"/>
  <c r="O107" i="3"/>
  <c r="O171" i="3"/>
  <c r="O235" i="3"/>
  <c r="O23" i="3"/>
  <c r="O12" i="3"/>
  <c r="O76" i="3"/>
  <c r="N140" i="3"/>
  <c r="P140" i="3" s="1"/>
  <c r="O212" i="3"/>
  <c r="O276" i="3"/>
  <c r="N53" i="3"/>
  <c r="O189" i="3"/>
  <c r="O253" i="3"/>
  <c r="O88" i="3"/>
  <c r="O152" i="3"/>
  <c r="N209" i="3"/>
  <c r="P209" i="3" s="1"/>
  <c r="O281" i="3"/>
  <c r="O61" i="3"/>
  <c r="O20" i="3"/>
  <c r="N84" i="3"/>
  <c r="P84" i="3" s="1"/>
  <c r="N40" i="3"/>
  <c r="P40" i="3" s="1"/>
  <c r="O104" i="3"/>
  <c r="O296" i="3"/>
  <c r="N26" i="3"/>
  <c r="P26" i="3" s="1"/>
  <c r="O90" i="3"/>
  <c r="N154" i="3"/>
  <c r="O218" i="3"/>
  <c r="O282" i="3"/>
  <c r="O180" i="3"/>
  <c r="N67" i="3"/>
  <c r="P67" i="3" s="1"/>
  <c r="O131" i="3"/>
  <c r="N195" i="3"/>
  <c r="P195" i="3" s="1"/>
  <c r="O267" i="3"/>
  <c r="N167" i="3"/>
  <c r="O36" i="3"/>
  <c r="N100" i="3"/>
  <c r="P100" i="3" s="1"/>
  <c r="N164" i="3"/>
  <c r="P164" i="3" s="1"/>
  <c r="N236" i="3"/>
  <c r="P236" i="3" s="1"/>
  <c r="N300" i="3"/>
  <c r="P300" i="3" s="1"/>
  <c r="N13" i="3"/>
  <c r="N85" i="3"/>
  <c r="N149" i="3"/>
  <c r="O213" i="3"/>
  <c r="N277" i="3"/>
  <c r="P277" i="3" s="1"/>
  <c r="O271" i="3"/>
  <c r="N70" i="3"/>
  <c r="P70" i="3" s="1"/>
  <c r="N134" i="3"/>
  <c r="O198" i="3"/>
  <c r="O262" i="3"/>
  <c r="O48" i="3"/>
  <c r="O112" i="3"/>
  <c r="O240" i="3"/>
  <c r="O41" i="3"/>
  <c r="N105" i="3"/>
  <c r="P105" i="3" s="1"/>
  <c r="O169" i="3"/>
  <c r="O55" i="3"/>
  <c r="O34" i="3"/>
  <c r="O98" i="3"/>
  <c r="O226" i="3"/>
  <c r="N290" i="3"/>
  <c r="P290" i="3" s="1"/>
  <c r="O11" i="3"/>
  <c r="O139" i="3"/>
  <c r="O275" i="3"/>
  <c r="O223" i="3"/>
  <c r="O44" i="3"/>
  <c r="O108" i="3"/>
  <c r="T172" i="3"/>
  <c r="U172" i="3" s="1"/>
  <c r="N15" i="3"/>
  <c r="P15" i="3" s="1"/>
  <c r="N93" i="3"/>
  <c r="P93" i="3" s="1"/>
  <c r="O157" i="3"/>
  <c r="O221" i="3"/>
  <c r="O285" i="3"/>
  <c r="N206" i="3"/>
  <c r="O215" i="3"/>
  <c r="O176" i="3"/>
  <c r="O233" i="3"/>
  <c r="O183" i="3"/>
  <c r="N243" i="3"/>
  <c r="P243" i="3" s="1"/>
  <c r="N89" i="3"/>
  <c r="T179" i="3"/>
  <c r="U179" i="3" s="1"/>
  <c r="N98" i="3"/>
  <c r="N102" i="3"/>
  <c r="O175" i="3"/>
  <c r="O51" i="3"/>
  <c r="O163" i="3"/>
  <c r="O245" i="3"/>
  <c r="O289" i="3"/>
  <c r="N77" i="3"/>
  <c r="N266" i="3"/>
  <c r="N44" i="3"/>
  <c r="N148" i="3"/>
  <c r="P148" i="3" s="1"/>
  <c r="O120" i="3"/>
  <c r="O248" i="3"/>
  <c r="O103" i="3"/>
  <c r="O49" i="3"/>
  <c r="O113" i="3"/>
  <c r="O241" i="3"/>
  <c r="O106" i="3"/>
  <c r="O234" i="3"/>
  <c r="O298" i="3"/>
  <c r="N19" i="3"/>
  <c r="P19" i="3" s="1"/>
  <c r="O83" i="3"/>
  <c r="O147" i="3"/>
  <c r="O211" i="3"/>
  <c r="N283" i="3"/>
  <c r="O52" i="3"/>
  <c r="O116" i="3"/>
  <c r="O188" i="3"/>
  <c r="O252" i="3"/>
  <c r="O29" i="3"/>
  <c r="N101" i="3"/>
  <c r="N22" i="3"/>
  <c r="N86" i="3"/>
  <c r="O150" i="3"/>
  <c r="O214" i="3"/>
  <c r="O278" i="3"/>
  <c r="O263" i="3"/>
  <c r="O237" i="3"/>
  <c r="N249" i="3"/>
  <c r="N222" i="3"/>
  <c r="N16" i="3"/>
  <c r="N201" i="3"/>
  <c r="P201" i="3" s="1"/>
  <c r="N303" i="3"/>
  <c r="O173" i="3"/>
  <c r="N253" i="3"/>
  <c r="N171" i="3"/>
  <c r="P171" i="3" s="1"/>
  <c r="O128" i="3"/>
  <c r="O64" i="3"/>
  <c r="N144" i="3"/>
  <c r="N192" i="3"/>
  <c r="P192" i="3" s="1"/>
  <c r="O256" i="3"/>
  <c r="N265" i="3"/>
  <c r="P265" i="3" s="1"/>
  <c r="N37" i="3"/>
  <c r="N12" i="3"/>
  <c r="P12" i="3" s="1"/>
  <c r="N76" i="3"/>
  <c r="N151" i="3"/>
  <c r="N295" i="3"/>
  <c r="P295" i="3" s="1"/>
  <c r="O30" i="3"/>
  <c r="N43" i="3"/>
  <c r="N107" i="3"/>
  <c r="P107" i="3" s="1"/>
  <c r="N286" i="3"/>
  <c r="O109" i="3"/>
  <c r="N189" i="3"/>
  <c r="O301" i="3"/>
  <c r="N208" i="3"/>
  <c r="N158" i="3"/>
  <c r="P158" i="3" s="1"/>
  <c r="N119" i="3"/>
  <c r="N235" i="3"/>
  <c r="P235" i="3" s="1"/>
  <c r="N272" i="3"/>
  <c r="P272" i="3" s="1"/>
  <c r="N212" i="3"/>
  <c r="P212" i="3" s="1"/>
  <c r="N262" i="3"/>
  <c r="O172" i="3"/>
  <c r="O67" i="3"/>
  <c r="O134" i="3"/>
  <c r="O167" i="3"/>
  <c r="N198" i="3"/>
  <c r="P198" i="3" s="1"/>
  <c r="N172" i="3"/>
  <c r="N112" i="3"/>
  <c r="O300" i="3"/>
  <c r="O86" i="3"/>
  <c r="N106" i="3"/>
  <c r="O93" i="3"/>
  <c r="O85" i="3"/>
  <c r="O277" i="3"/>
  <c r="O290" i="3"/>
  <c r="O195" i="3"/>
  <c r="O100" i="3"/>
  <c r="N188" i="3"/>
  <c r="O283" i="3"/>
  <c r="N147" i="3"/>
  <c r="P147" i="3" s="1"/>
  <c r="N120" i="3"/>
  <c r="N248" i="3"/>
  <c r="P248" i="3" s="1"/>
  <c r="N233" i="3"/>
  <c r="O105" i="3"/>
  <c r="N282" i="3"/>
  <c r="N180" i="3"/>
  <c r="N55" i="3"/>
  <c r="N263" i="3"/>
  <c r="P263" i="3" s="1"/>
  <c r="O70" i="3"/>
  <c r="N241" i="3"/>
  <c r="P241" i="3" s="1"/>
  <c r="O149" i="3"/>
  <c r="N213" i="3"/>
  <c r="N298" i="3"/>
  <c r="N211" i="3"/>
  <c r="N267" i="3"/>
  <c r="N108" i="3"/>
  <c r="P108" i="3" s="1"/>
  <c r="O236" i="3"/>
  <c r="N285" i="3"/>
  <c r="N218" i="3"/>
  <c r="N271" i="3"/>
  <c r="O26" i="3"/>
  <c r="N157" i="3"/>
  <c r="T147" i="3"/>
  <c r="U147" i="3" s="1"/>
  <c r="N240" i="3"/>
  <c r="P240" i="3" s="1"/>
  <c r="N176" i="3"/>
  <c r="O22" i="3"/>
  <c r="N169" i="3"/>
  <c r="N34" i="3"/>
  <c r="N150" i="3"/>
  <c r="N278" i="3"/>
  <c r="N214" i="3"/>
  <c r="O13" i="3"/>
  <c r="N221" i="3"/>
  <c r="N275" i="3"/>
  <c r="P275" i="3" s="1"/>
  <c r="N36" i="3"/>
  <c r="N116" i="3"/>
  <c r="O164" i="3"/>
  <c r="N252" i="3"/>
  <c r="AI168" i="3"/>
  <c r="AI48" i="3"/>
  <c r="AI16" i="3"/>
  <c r="AI52" i="3"/>
  <c r="AI90" i="3"/>
  <c r="AI178" i="3"/>
  <c r="AI19" i="3"/>
  <c r="AI62" i="3"/>
  <c r="AI206" i="3"/>
  <c r="AI272" i="3"/>
  <c r="AI50" i="3"/>
  <c r="AI18" i="3"/>
  <c r="T18" i="3" s="1"/>
  <c r="U18" i="3" s="1"/>
  <c r="AI122" i="3"/>
  <c r="AI236" i="3"/>
  <c r="O71" i="3"/>
  <c r="N71" i="3"/>
  <c r="O279" i="3"/>
  <c r="N279" i="3"/>
  <c r="P279" i="3" s="1"/>
  <c r="O127" i="3"/>
  <c r="N127" i="3"/>
  <c r="O191" i="3"/>
  <c r="N191" i="3"/>
  <c r="O143" i="3"/>
  <c r="N143" i="3"/>
  <c r="AI281" i="3"/>
  <c r="AI262" i="3"/>
  <c r="AI102" i="3"/>
  <c r="AI32" i="3"/>
  <c r="AI157" i="3"/>
  <c r="AI250" i="3"/>
  <c r="AI74" i="3"/>
  <c r="AI276" i="3"/>
  <c r="AI163" i="3"/>
  <c r="AI66" i="3"/>
  <c r="AI61" i="3"/>
  <c r="AI169" i="3"/>
  <c r="AI291" i="3"/>
  <c r="T291" i="3" s="1"/>
  <c r="U291" i="3" s="1"/>
  <c r="AI34" i="3"/>
  <c r="AI176" i="3"/>
  <c r="AI275" i="3"/>
  <c r="AI216" i="3"/>
  <c r="AI234" i="3"/>
  <c r="AI35" i="3"/>
  <c r="AI256" i="3"/>
  <c r="AI152" i="3"/>
  <c r="AI257" i="3"/>
  <c r="N29" i="3"/>
  <c r="N69" i="3"/>
  <c r="O101" i="3"/>
  <c r="O133" i="3"/>
  <c r="N133" i="3"/>
  <c r="O165" i="3"/>
  <c r="N165" i="3"/>
  <c r="O197" i="3"/>
  <c r="N197" i="3"/>
  <c r="O229" i="3"/>
  <c r="N229" i="3"/>
  <c r="O261" i="3"/>
  <c r="N261" i="3"/>
  <c r="N293" i="3"/>
  <c r="O293" i="3"/>
  <c r="AM172" i="3"/>
  <c r="AI205" i="3"/>
  <c r="AI186" i="3"/>
  <c r="AI137" i="3"/>
  <c r="AI121" i="3"/>
  <c r="AI76" i="3"/>
  <c r="AI153" i="3"/>
  <c r="AI25" i="3"/>
  <c r="AI142" i="3"/>
  <c r="AI292" i="3"/>
  <c r="AI105" i="3"/>
  <c r="AI68" i="3"/>
  <c r="AI274" i="3"/>
  <c r="T274" i="3" s="1"/>
  <c r="U274" i="3" s="1"/>
  <c r="AI299" i="3"/>
  <c r="AI237" i="3"/>
  <c r="AI211" i="3"/>
  <c r="AI197" i="3"/>
  <c r="AI181" i="3"/>
  <c r="AI136" i="3"/>
  <c r="AI120" i="3"/>
  <c r="AI85" i="3"/>
  <c r="AI252" i="3"/>
  <c r="AI177" i="3"/>
  <c r="AI158" i="3"/>
  <c r="AI104" i="3"/>
  <c r="AI207" i="3"/>
  <c r="AI188" i="3"/>
  <c r="AI150" i="3"/>
  <c r="AI131" i="3"/>
  <c r="AI115" i="3"/>
  <c r="AI286" i="3"/>
  <c r="AI33" i="3"/>
  <c r="T33" i="3" s="1"/>
  <c r="U33" i="3" s="1"/>
  <c r="AI138" i="3"/>
  <c r="AI217" i="3"/>
  <c r="AI29" i="3"/>
  <c r="AI134" i="3"/>
  <c r="AI293" i="3"/>
  <c r="T293" i="3" s="1"/>
  <c r="U293" i="3" s="1"/>
  <c r="AI277" i="3"/>
  <c r="AI258" i="3"/>
  <c r="AK209" i="3"/>
  <c r="AI164" i="3"/>
  <c r="AL145" i="3"/>
  <c r="AI98" i="3"/>
  <c r="AI44" i="3"/>
  <c r="AI28" i="3"/>
  <c r="T28" i="3" s="1"/>
  <c r="U28" i="3" s="1"/>
  <c r="AI12" i="3"/>
  <c r="AI17" i="3"/>
  <c r="AI300" i="3"/>
  <c r="AI246" i="3"/>
  <c r="AI230" i="3"/>
  <c r="AI86" i="3"/>
  <c r="AI63" i="3"/>
  <c r="AI269" i="3"/>
  <c r="AI253" i="3"/>
  <c r="AI174" i="3"/>
  <c r="AI159" i="3"/>
  <c r="AI47" i="3"/>
  <c r="AI31" i="3"/>
  <c r="AI15" i="3"/>
  <c r="AI58" i="3"/>
  <c r="AI53" i="3"/>
  <c r="AI99" i="3"/>
  <c r="AI126" i="3"/>
  <c r="AI287" i="3"/>
  <c r="AI268" i="3"/>
  <c r="AI46" i="3"/>
  <c r="AI30" i="3"/>
  <c r="AI14" i="3"/>
  <c r="AI107" i="3"/>
  <c r="AI75" i="3"/>
  <c r="AI248" i="3"/>
  <c r="AI232" i="3"/>
  <c r="AI201" i="3"/>
  <c r="AI182" i="3"/>
  <c r="AI133" i="3"/>
  <c r="AI117" i="3"/>
  <c r="AI278" i="3"/>
  <c r="AI103" i="3"/>
  <c r="AI227" i="3"/>
  <c r="AI130" i="3"/>
  <c r="AI288" i="3"/>
  <c r="AI101" i="3"/>
  <c r="AI37" i="3"/>
  <c r="AI239" i="3"/>
  <c r="AI114" i="3"/>
  <c r="AI249" i="3"/>
  <c r="AI233" i="3"/>
  <c r="AI208" i="3"/>
  <c r="AI193" i="3"/>
  <c r="AK147" i="3"/>
  <c r="AI132" i="3"/>
  <c r="AI116" i="3"/>
  <c r="AI81" i="3"/>
  <c r="AI221" i="3"/>
  <c r="AI170" i="3"/>
  <c r="AI154" i="3"/>
  <c r="AI100" i="3"/>
  <c r="AI203" i="3"/>
  <c r="AI184" i="3"/>
  <c r="AI143" i="3"/>
  <c r="AI127" i="3"/>
  <c r="AI88" i="3"/>
  <c r="AI271" i="3"/>
  <c r="AI247" i="3"/>
  <c r="AI95" i="3"/>
  <c r="AI199" i="3"/>
  <c r="AI231" i="3"/>
  <c r="AI118" i="3"/>
  <c r="O10" i="3"/>
  <c r="AI289" i="3"/>
  <c r="AI270" i="3"/>
  <c r="T270" i="3" s="1"/>
  <c r="U270" i="3" s="1"/>
  <c r="AI254" i="3"/>
  <c r="AI198" i="3"/>
  <c r="AI160" i="3"/>
  <c r="AI110" i="3"/>
  <c r="AI71" i="3"/>
  <c r="AI40" i="3"/>
  <c r="T40" i="3" s="1"/>
  <c r="U40" i="3" s="1"/>
  <c r="AI24" i="3"/>
  <c r="AI290" i="3"/>
  <c r="AI301" i="3"/>
  <c r="AI296" i="3"/>
  <c r="AI242" i="3"/>
  <c r="AI226" i="3"/>
  <c r="AI113" i="3"/>
  <c r="AI82" i="3"/>
  <c r="T82" i="3" s="1"/>
  <c r="U82" i="3" s="1"/>
  <c r="AI59" i="3"/>
  <c r="AI265" i="3"/>
  <c r="AI222" i="3"/>
  <c r="AI171" i="3"/>
  <c r="AI155" i="3"/>
  <c r="AI43" i="3"/>
  <c r="AI27" i="3"/>
  <c r="AI11" i="3"/>
  <c r="AI54" i="3"/>
  <c r="AI282" i="3"/>
  <c r="AI21" i="3"/>
  <c r="AI83" i="3"/>
  <c r="AI283" i="3"/>
  <c r="AI264" i="3"/>
  <c r="AI96" i="3"/>
  <c r="AI42" i="3"/>
  <c r="AI26" i="3"/>
  <c r="AI80" i="3"/>
  <c r="AI45" i="3"/>
  <c r="AI302" i="3"/>
  <c r="T302" i="3" s="1"/>
  <c r="U302" i="3" s="1"/>
  <c r="AI244" i="3"/>
  <c r="AI228" i="3"/>
  <c r="AM145" i="3"/>
  <c r="O33" i="3"/>
  <c r="AI219" i="3"/>
  <c r="AI194" i="3"/>
  <c r="AI148" i="3"/>
  <c r="AI129" i="3"/>
  <c r="AI259" i="3"/>
  <c r="AI72" i="3"/>
  <c r="AI202" i="3"/>
  <c r="AI79" i="3"/>
  <c r="AI284" i="3"/>
  <c r="AI151" i="3"/>
  <c r="AI97" i="3"/>
  <c r="AI13" i="3"/>
  <c r="AI195" i="3"/>
  <c r="AI91" i="3"/>
  <c r="AI245" i="3"/>
  <c r="AI229" i="3"/>
  <c r="AI204" i="3"/>
  <c r="AI189" i="3"/>
  <c r="AI144" i="3"/>
  <c r="AI128" i="3"/>
  <c r="AI93" i="3"/>
  <c r="AI77" i="3"/>
  <c r="AI218" i="3"/>
  <c r="AI166" i="3"/>
  <c r="AI112" i="3"/>
  <c r="AI196" i="3"/>
  <c r="T196" i="3" s="1"/>
  <c r="U196" i="3" s="1"/>
  <c r="AI180" i="3"/>
  <c r="AI139" i="3"/>
  <c r="AI123" i="3"/>
  <c r="AI84" i="3"/>
  <c r="AI146" i="3"/>
  <c r="AI213" i="3"/>
  <c r="AI56" i="3"/>
  <c r="AI161" i="3"/>
  <c r="AI187" i="3"/>
  <c r="T187" i="3" s="1"/>
  <c r="U187" i="3" s="1"/>
  <c r="AI87" i="3"/>
  <c r="AI285" i="3"/>
  <c r="AI266" i="3"/>
  <c r="AI223" i="3"/>
  <c r="AI175" i="3"/>
  <c r="AI156" i="3"/>
  <c r="AI106" i="3"/>
  <c r="AI67" i="3"/>
  <c r="AI36" i="3"/>
  <c r="AI20" i="3"/>
  <c r="AI255" i="3"/>
  <c r="AI235" i="3"/>
  <c r="AI273" i="3"/>
  <c r="AI238" i="3"/>
  <c r="AI94" i="3"/>
  <c r="AI78" i="3"/>
  <c r="T78" i="3" s="1"/>
  <c r="U78" i="3" s="1"/>
  <c r="AI55" i="3"/>
  <c r="AI261" i="3"/>
  <c r="AI215" i="3"/>
  <c r="AI167" i="3"/>
  <c r="AI39" i="3"/>
  <c r="AI23" i="3"/>
  <c r="AI92" i="3"/>
  <c r="AI73" i="3"/>
  <c r="AI65" i="3"/>
  <c r="AI267" i="3"/>
  <c r="AI243" i="3"/>
  <c r="AI295" i="3"/>
  <c r="AI279" i="3"/>
  <c r="AI260" i="3"/>
  <c r="AI69" i="3"/>
  <c r="AI38" i="3"/>
  <c r="AI22" i="3"/>
  <c r="AI263" i="3"/>
  <c r="AI251" i="3"/>
  <c r="AI298" i="3"/>
  <c r="AI240" i="3"/>
  <c r="AI224" i="3"/>
  <c r="AG10" i="3"/>
  <c r="AI212" i="3"/>
  <c r="AI190" i="3"/>
  <c r="AI141" i="3"/>
  <c r="AI125" i="3"/>
  <c r="AI51" i="3"/>
  <c r="AI165" i="3"/>
  <c r="AI41" i="3"/>
  <c r="AI191" i="3"/>
  <c r="AI60" i="3"/>
  <c r="T60" i="3" s="1"/>
  <c r="U60" i="3" s="1"/>
  <c r="AI280" i="3"/>
  <c r="AI109" i="3"/>
  <c r="AI70" i="3"/>
  <c r="AI220" i="3"/>
  <c r="AI297" i="3"/>
  <c r="AI183" i="3"/>
  <c r="AI303" i="3"/>
  <c r="AI241" i="3"/>
  <c r="AI225" i="3"/>
  <c r="T225" i="3" s="1"/>
  <c r="U225" i="3" s="1"/>
  <c r="AI200" i="3"/>
  <c r="AI185" i="3"/>
  <c r="AI140" i="3"/>
  <c r="AI124" i="3"/>
  <c r="AI89" i="3"/>
  <c r="AI214" i="3"/>
  <c r="AI162" i="3"/>
  <c r="AI108" i="3"/>
  <c r="AI210" i="3"/>
  <c r="AI192" i="3"/>
  <c r="AI173" i="3"/>
  <c r="AI135" i="3"/>
  <c r="AI119" i="3"/>
  <c r="AI57" i="3"/>
  <c r="AI111" i="3"/>
  <c r="AK179" i="3"/>
  <c r="AI294" i="3"/>
  <c r="AI49" i="3"/>
  <c r="AI149" i="3"/>
  <c r="AI64" i="3"/>
  <c r="P123" i="3"/>
  <c r="O40" i="3"/>
  <c r="N136" i="3"/>
  <c r="N200" i="3"/>
  <c r="N92" i="3"/>
  <c r="P22" i="3"/>
  <c r="N63" i="3"/>
  <c r="O129" i="3"/>
  <c r="P282" i="3"/>
  <c r="O82" i="3"/>
  <c r="O28" i="3"/>
  <c r="P180" i="3"/>
  <c r="O302" i="3"/>
  <c r="P247" i="3"/>
  <c r="O287" i="3"/>
  <c r="O27" i="3"/>
  <c r="P51" i="3"/>
  <c r="P75" i="3"/>
  <c r="O123" i="3"/>
  <c r="O155" i="3"/>
  <c r="N46" i="3"/>
  <c r="P134" i="3"/>
  <c r="P214" i="3"/>
  <c r="N270" i="3"/>
  <c r="P101" i="3"/>
  <c r="P149" i="3"/>
  <c r="P189" i="3"/>
  <c r="P237" i="3"/>
  <c r="P52" i="3"/>
  <c r="N196" i="3"/>
  <c r="P220" i="3"/>
  <c r="O114" i="3"/>
  <c r="P10" i="3"/>
  <c r="N39" i="3"/>
  <c r="P64" i="3"/>
  <c r="P118" i="3"/>
  <c r="P151" i="3"/>
  <c r="P82" i="3"/>
  <c r="P257" i="3"/>
  <c r="P222" i="3"/>
  <c r="P20" i="3"/>
  <c r="O264" i="3"/>
  <c r="N91" i="3"/>
  <c r="O110" i="3"/>
  <c r="P24" i="3"/>
  <c r="T136" i="3"/>
  <c r="U136" i="3" s="1"/>
  <c r="P160" i="3"/>
  <c r="O92" i="3"/>
  <c r="P230" i="3"/>
  <c r="O63" i="3"/>
  <c r="P41" i="3"/>
  <c r="N65" i="3"/>
  <c r="P89" i="3"/>
  <c r="O257" i="3"/>
  <c r="N110" i="3"/>
  <c r="P231" i="3"/>
  <c r="N18" i="3"/>
  <c r="P42" i="3"/>
  <c r="P66" i="3"/>
  <c r="O146" i="3"/>
  <c r="O178" i="3"/>
  <c r="O210" i="3"/>
  <c r="N302" i="3"/>
  <c r="P23" i="3"/>
  <c r="P135" i="3"/>
  <c r="T155" i="3"/>
  <c r="U155" i="3" s="1"/>
  <c r="P269" i="3"/>
  <c r="O270" i="3"/>
  <c r="P181" i="3"/>
  <c r="T259" i="3"/>
  <c r="U259" i="3" s="1"/>
  <c r="P215" i="3"/>
  <c r="P249" i="3"/>
  <c r="P13" i="3"/>
  <c r="P301" i="3"/>
  <c r="P266" i="3"/>
  <c r="V172" i="3"/>
  <c r="N48" i="3"/>
  <c r="N80" i="3"/>
  <c r="N58" i="3"/>
  <c r="N90" i="3"/>
  <c r="N122" i="3"/>
  <c r="N131" i="3"/>
  <c r="N163" i="3"/>
  <c r="P150" i="3"/>
  <c r="N114" i="3"/>
  <c r="N72" i="3"/>
  <c r="P96" i="3"/>
  <c r="O136" i="3"/>
  <c r="O200" i="3"/>
  <c r="P54" i="3"/>
  <c r="P183" i="3"/>
  <c r="O65" i="3"/>
  <c r="N161" i="3"/>
  <c r="T110" i="3"/>
  <c r="U110" i="3" s="1"/>
  <c r="O18" i="3"/>
  <c r="O60" i="3"/>
  <c r="N174" i="3"/>
  <c r="P157" i="3"/>
  <c r="N199" i="3"/>
  <c r="N155" i="3"/>
  <c r="P35" i="3"/>
  <c r="P83" i="3"/>
  <c r="P166" i="3"/>
  <c r="P126" i="3"/>
  <c r="O259" i="3"/>
  <c r="N95" i="3"/>
  <c r="P303" i="3"/>
  <c r="P289" i="3"/>
  <c r="P298" i="3"/>
  <c r="P88" i="3"/>
  <c r="P179" i="3"/>
  <c r="P29" i="3"/>
  <c r="P175" i="3"/>
  <c r="P99" i="3"/>
  <c r="P117" i="3"/>
  <c r="P205" i="3"/>
  <c r="P276" i="3"/>
  <c r="N59" i="3"/>
  <c r="N146" i="3"/>
  <c r="O72" i="3"/>
  <c r="P144" i="3"/>
  <c r="P208" i="3"/>
  <c r="N27" i="3"/>
  <c r="P25" i="3"/>
  <c r="P185" i="3"/>
  <c r="P62" i="3"/>
  <c r="N142" i="3"/>
  <c r="O292" i="3"/>
  <c r="N60" i="3"/>
  <c r="P217" i="3"/>
  <c r="P254" i="3"/>
  <c r="P203" i="3"/>
  <c r="P87" i="3"/>
  <c r="T199" i="3"/>
  <c r="U199" i="3" s="1"/>
  <c r="N219" i="3"/>
  <c r="O59" i="3"/>
  <c r="N238" i="3"/>
  <c r="P294" i="3"/>
  <c r="P273" i="3"/>
  <c r="P167" i="3"/>
  <c r="N225" i="3"/>
  <c r="P45" i="3"/>
  <c r="P77" i="3"/>
  <c r="N242" i="3"/>
  <c r="N187" i="3"/>
  <c r="N291" i="3"/>
  <c r="P204" i="3"/>
  <c r="O228" i="3"/>
  <c r="N103" i="3"/>
  <c r="N17" i="3"/>
  <c r="N49" i="3"/>
  <c r="N81" i="3"/>
  <c r="N130" i="3"/>
  <c r="N162" i="3"/>
  <c r="N194" i="3"/>
  <c r="N226" i="3"/>
  <c r="N11" i="3"/>
  <c r="N139" i="3"/>
  <c r="O203" i="3"/>
  <c r="P106" i="3"/>
  <c r="P281" i="3"/>
  <c r="N178" i="3"/>
  <c r="P56" i="3"/>
  <c r="N168" i="3"/>
  <c r="N232" i="3"/>
  <c r="O78" i="3"/>
  <c r="P31" i="3"/>
  <c r="P73" i="3"/>
  <c r="N97" i="3"/>
  <c r="P145" i="3"/>
  <c r="O161" i="3"/>
  <c r="O142" i="3"/>
  <c r="N50" i="3"/>
  <c r="P98" i="3"/>
  <c r="N292" i="3"/>
  <c r="P102" i="3"/>
  <c r="P159" i="3"/>
  <c r="O199" i="3"/>
  <c r="P283" i="3"/>
  <c r="P115" i="3"/>
  <c r="N14" i="3"/>
  <c r="O238" i="3"/>
  <c r="P258" i="3"/>
  <c r="P47" i="3"/>
  <c r="O95" i="3"/>
  <c r="O225" i="3"/>
  <c r="P21" i="3"/>
  <c r="P141" i="3"/>
  <c r="P229" i="3"/>
  <c r="P227" i="3"/>
  <c r="O291" i="3"/>
  <c r="N228" i="3"/>
  <c r="N260" i="3"/>
  <c r="P206" i="3"/>
  <c r="P153" i="3"/>
  <c r="O174" i="3"/>
  <c r="N210" i="3"/>
  <c r="N104" i="3"/>
  <c r="P128" i="3"/>
  <c r="T168" i="3"/>
  <c r="U168" i="3" s="1"/>
  <c r="P280" i="3"/>
  <c r="N78" i="3"/>
  <c r="P182" i="3"/>
  <c r="P207" i="3"/>
  <c r="P113" i="3"/>
  <c r="P154" i="3"/>
  <c r="O50" i="3"/>
  <c r="P74" i="3"/>
  <c r="T292" i="3"/>
  <c r="U292" i="3" s="1"/>
  <c r="N124" i="3"/>
  <c r="P61" i="3"/>
  <c r="P223" i="3"/>
  <c r="P43" i="3"/>
  <c r="O91" i="3"/>
  <c r="O14" i="3"/>
  <c r="P94" i="3"/>
  <c r="P190" i="3"/>
  <c r="P268" i="3"/>
  <c r="P246" i="3"/>
  <c r="O219" i="3"/>
  <c r="P119" i="3"/>
  <c r="P288" i="3"/>
  <c r="N297" i="3"/>
  <c r="P53" i="3"/>
  <c r="O242" i="3"/>
  <c r="N274" i="3"/>
  <c r="O187" i="3"/>
  <c r="P267" i="3"/>
  <c r="P44" i="3"/>
  <c r="P132" i="3"/>
  <c r="O260" i="3"/>
  <c r="N121" i="3"/>
  <c r="N138" i="3"/>
  <c r="N170" i="3"/>
  <c r="N202" i="3"/>
  <c r="O179" i="3"/>
  <c r="P86" i="3"/>
  <c r="P28" i="3"/>
  <c r="O206" i="3"/>
  <c r="O46" i="3"/>
  <c r="P16" i="3"/>
  <c r="P152" i="3"/>
  <c r="O168" i="3"/>
  <c r="P216" i="3"/>
  <c r="O232" i="3"/>
  <c r="N33" i="3"/>
  <c r="P57" i="3"/>
  <c r="O97" i="3"/>
  <c r="N129" i="3"/>
  <c r="N193" i="3"/>
  <c r="P186" i="3"/>
  <c r="N259" i="3"/>
  <c r="P234" i="3"/>
  <c r="O124" i="3"/>
  <c r="P244" i="3"/>
  <c r="P55" i="3"/>
  <c r="P111" i="3"/>
  <c r="N287" i="3"/>
  <c r="T91" i="3"/>
  <c r="U91" i="3" s="1"/>
  <c r="N156" i="3"/>
  <c r="T14" i="3"/>
  <c r="U14" i="3" s="1"/>
  <c r="P262" i="3"/>
  <c r="P245" i="3"/>
  <c r="N296" i="3"/>
  <c r="O297" i="3"/>
  <c r="P85" i="3"/>
  <c r="O274" i="3"/>
  <c r="P299" i="3"/>
  <c r="P76" i="3"/>
  <c r="V147" i="3" l="1"/>
  <c r="P172" i="3"/>
  <c r="T232" i="3"/>
  <c r="U232" i="3" s="1"/>
  <c r="T72" i="3"/>
  <c r="U72" i="3" s="1"/>
  <c r="T123" i="3"/>
  <c r="U123" i="3" s="1"/>
  <c r="T65" i="3"/>
  <c r="U65" i="3" s="1"/>
  <c r="T97" i="3"/>
  <c r="U97" i="3" s="1"/>
  <c r="T242" i="3"/>
  <c r="U242" i="3" s="1"/>
  <c r="T296" i="3"/>
  <c r="U296" i="3" s="1"/>
  <c r="T146" i="3"/>
  <c r="U146" i="3" s="1"/>
  <c r="T156" i="3"/>
  <c r="U156" i="3" s="1"/>
  <c r="T219" i="3"/>
  <c r="U219" i="3" s="1"/>
  <c r="T59" i="3"/>
  <c r="U59" i="3" s="1"/>
  <c r="P261" i="3"/>
  <c r="P133" i="3"/>
  <c r="T50" i="3"/>
  <c r="U50" i="3" s="1"/>
  <c r="P221" i="3"/>
  <c r="T200" i="3"/>
  <c r="U200" i="3" s="1"/>
  <c r="T206" i="3"/>
  <c r="U206" i="3" s="1"/>
  <c r="T228" i="3"/>
  <c r="U228" i="3" s="1"/>
  <c r="T264" i="3"/>
  <c r="U264" i="3" s="1"/>
  <c r="T133" i="3"/>
  <c r="U133" i="3" s="1"/>
  <c r="P69" i="3"/>
  <c r="P143" i="3"/>
  <c r="P71" i="3"/>
  <c r="P252" i="3"/>
  <c r="V179" i="3"/>
  <c r="T261" i="3"/>
  <c r="U261" i="3" s="1"/>
  <c r="T101" i="3"/>
  <c r="U101" i="3" s="1"/>
  <c r="V145" i="3"/>
  <c r="P197" i="3"/>
  <c r="T104" i="3"/>
  <c r="U104" i="3" s="1"/>
  <c r="T197" i="3"/>
  <c r="U197" i="3" s="1"/>
  <c r="T142" i="3"/>
  <c r="U142" i="3" s="1"/>
  <c r="T257" i="3"/>
  <c r="U257" i="3" s="1"/>
  <c r="P191" i="3"/>
  <c r="T178" i="3"/>
  <c r="U178" i="3" s="1"/>
  <c r="P116" i="3"/>
  <c r="P34" i="3"/>
  <c r="P271" i="3"/>
  <c r="T191" i="3"/>
  <c r="U191" i="3" s="1"/>
  <c r="T92" i="3"/>
  <c r="U92" i="3" s="1"/>
  <c r="T161" i="3"/>
  <c r="U161" i="3" s="1"/>
  <c r="P293" i="3"/>
  <c r="P127" i="3"/>
  <c r="P285" i="3"/>
  <c r="P176" i="3"/>
  <c r="P120" i="3"/>
  <c r="P278" i="3"/>
  <c r="P211" i="3"/>
  <c r="P188" i="3"/>
  <c r="P213" i="3"/>
  <c r="P112" i="3"/>
  <c r="P165" i="3"/>
  <c r="P36" i="3"/>
  <c r="P169" i="3"/>
  <c r="P218" i="3"/>
  <c r="P233" i="3"/>
  <c r="P286" i="3"/>
  <c r="P37" i="3"/>
  <c r="P253" i="3"/>
  <c r="AL263" i="3"/>
  <c r="V263" i="3" s="1"/>
  <c r="T263" i="3"/>
  <c r="U263" i="3" s="1"/>
  <c r="AK263" i="3"/>
  <c r="T23" i="3"/>
  <c r="U23" i="3" s="1"/>
  <c r="AL23" i="3"/>
  <c r="V23" i="3" s="1"/>
  <c r="AK23" i="3"/>
  <c r="T20" i="3"/>
  <c r="U20" i="3" s="1"/>
  <c r="AK20" i="3"/>
  <c r="AL20" i="3"/>
  <c r="V20" i="3" s="1"/>
  <c r="AK285" i="3"/>
  <c r="T285" i="3"/>
  <c r="U285" i="3" s="1"/>
  <c r="AL285" i="3"/>
  <c r="V285" i="3" s="1"/>
  <c r="T96" i="3"/>
  <c r="U96" i="3" s="1"/>
  <c r="AL96" i="3"/>
  <c r="AK96" i="3"/>
  <c r="AL27" i="3"/>
  <c r="V27" i="3" s="1"/>
  <c r="AK27" i="3"/>
  <c r="AL113" i="3"/>
  <c r="V113" i="3" s="1"/>
  <c r="AK113" i="3"/>
  <c r="T113" i="3"/>
  <c r="U113" i="3" s="1"/>
  <c r="AL71" i="3"/>
  <c r="V71" i="3" s="1"/>
  <c r="AK71" i="3"/>
  <c r="AL95" i="3"/>
  <c r="AK95" i="3"/>
  <c r="AK100" i="3"/>
  <c r="T100" i="3"/>
  <c r="U100" i="3" s="1"/>
  <c r="AL100" i="3"/>
  <c r="V100" i="3" s="1"/>
  <c r="AK193" i="3"/>
  <c r="AL193" i="3"/>
  <c r="AL288" i="3"/>
  <c r="AK288" i="3"/>
  <c r="T288" i="3"/>
  <c r="U288" i="3" s="1"/>
  <c r="AK201" i="3"/>
  <c r="AL201" i="3"/>
  <c r="V201" i="3" s="1"/>
  <c r="T201" i="3"/>
  <c r="U201" i="3" s="1"/>
  <c r="AL134" i="3"/>
  <c r="V134" i="3" s="1"/>
  <c r="AK134" i="3"/>
  <c r="T134" i="3"/>
  <c r="U134" i="3" s="1"/>
  <c r="AL150" i="3"/>
  <c r="V150" i="3" s="1"/>
  <c r="AK150" i="3"/>
  <c r="T150" i="3"/>
  <c r="U150" i="3" s="1"/>
  <c r="AL120" i="3"/>
  <c r="V120" i="3" s="1"/>
  <c r="T120" i="3"/>
  <c r="U120" i="3" s="1"/>
  <c r="AK120" i="3"/>
  <c r="AK68" i="3"/>
  <c r="AL68" i="3"/>
  <c r="T68" i="3"/>
  <c r="U68" i="3" s="1"/>
  <c r="AK137" i="3"/>
  <c r="T137" i="3"/>
  <c r="U137" i="3" s="1"/>
  <c r="AL137" i="3"/>
  <c r="AL294" i="3"/>
  <c r="AK294" i="3"/>
  <c r="T294" i="3"/>
  <c r="U294" i="3" s="1"/>
  <c r="T119" i="3"/>
  <c r="U119" i="3" s="1"/>
  <c r="AL119" i="3"/>
  <c r="V119" i="3" s="1"/>
  <c r="AK119" i="3"/>
  <c r="AL210" i="3"/>
  <c r="AK210" i="3"/>
  <c r="AL89" i="3"/>
  <c r="AK89" i="3"/>
  <c r="T89" i="3"/>
  <c r="U89" i="3" s="1"/>
  <c r="AK200" i="3"/>
  <c r="AL200" i="3"/>
  <c r="V200" i="3" s="1"/>
  <c r="AL183" i="3"/>
  <c r="V183" i="3" s="1"/>
  <c r="AK183" i="3"/>
  <c r="T183" i="3"/>
  <c r="U183" i="3" s="1"/>
  <c r="AL109" i="3"/>
  <c r="V109" i="3" s="1"/>
  <c r="AK109" i="3"/>
  <c r="T109" i="3"/>
  <c r="U109" i="3" s="1"/>
  <c r="AL41" i="3"/>
  <c r="V41" i="3" s="1"/>
  <c r="AK41" i="3"/>
  <c r="T41" i="3"/>
  <c r="U41" i="3" s="1"/>
  <c r="T141" i="3"/>
  <c r="U141" i="3" s="1"/>
  <c r="AL141" i="3"/>
  <c r="AK141" i="3"/>
  <c r="T56" i="3"/>
  <c r="U56" i="3" s="1"/>
  <c r="AL56" i="3"/>
  <c r="AK56" i="3"/>
  <c r="AK123" i="3"/>
  <c r="AL123" i="3"/>
  <c r="V123" i="3" s="1"/>
  <c r="AL112" i="3"/>
  <c r="V112" i="3" s="1"/>
  <c r="AK112" i="3"/>
  <c r="T112" i="3"/>
  <c r="U112" i="3" s="1"/>
  <c r="AL93" i="3"/>
  <c r="V93" i="3" s="1"/>
  <c r="AK93" i="3"/>
  <c r="T93" i="3"/>
  <c r="U93" i="3" s="1"/>
  <c r="AL204" i="3"/>
  <c r="V204" i="3" s="1"/>
  <c r="T204" i="3"/>
  <c r="U204" i="3" s="1"/>
  <c r="AK204" i="3"/>
  <c r="T195" i="3"/>
  <c r="U195" i="3" s="1"/>
  <c r="AL195" i="3"/>
  <c r="V195" i="3" s="1"/>
  <c r="AK195" i="3"/>
  <c r="AL284" i="3"/>
  <c r="AK284" i="3"/>
  <c r="T284" i="3"/>
  <c r="U284" i="3" s="1"/>
  <c r="AL259" i="3"/>
  <c r="V259" i="3" s="1"/>
  <c r="AK259" i="3"/>
  <c r="AK219" i="3"/>
  <c r="AL219" i="3"/>
  <c r="V219" i="3" s="1"/>
  <c r="AL232" i="3"/>
  <c r="V232" i="3" s="1"/>
  <c r="AK232" i="3"/>
  <c r="AL14" i="3"/>
  <c r="V14" i="3" s="1"/>
  <c r="AK14" i="3"/>
  <c r="T287" i="3"/>
  <c r="U287" i="3" s="1"/>
  <c r="AL287" i="3"/>
  <c r="V287" i="3" s="1"/>
  <c r="AK287" i="3"/>
  <c r="AK58" i="3"/>
  <c r="AL58" i="3"/>
  <c r="V58" i="3" s="1"/>
  <c r="T58" i="3"/>
  <c r="U58" i="3" s="1"/>
  <c r="AL159" i="3"/>
  <c r="AK159" i="3"/>
  <c r="T159" i="3"/>
  <c r="U159" i="3" s="1"/>
  <c r="AL63" i="3"/>
  <c r="V63" i="3" s="1"/>
  <c r="T63" i="3"/>
  <c r="U63" i="3" s="1"/>
  <c r="AK63" i="3"/>
  <c r="AL300" i="3"/>
  <c r="V300" i="3" s="1"/>
  <c r="AK300" i="3"/>
  <c r="T300" i="3"/>
  <c r="U300" i="3" s="1"/>
  <c r="T44" i="3"/>
  <c r="U44" i="3" s="1"/>
  <c r="AK44" i="3"/>
  <c r="AL44" i="3"/>
  <c r="V44" i="3" s="1"/>
  <c r="AM209" i="3"/>
  <c r="T216" i="3"/>
  <c r="U216" i="3" s="1"/>
  <c r="AL216" i="3"/>
  <c r="AK216" i="3"/>
  <c r="AL176" i="3"/>
  <c r="V176" i="3" s="1"/>
  <c r="T176" i="3"/>
  <c r="U176" i="3" s="1"/>
  <c r="AK176" i="3"/>
  <c r="AL61" i="3"/>
  <c r="V61" i="3" s="1"/>
  <c r="AK61" i="3"/>
  <c r="T61" i="3"/>
  <c r="U61" i="3" s="1"/>
  <c r="AK74" i="3"/>
  <c r="AL74" i="3"/>
  <c r="T74" i="3"/>
  <c r="U74" i="3" s="1"/>
  <c r="T102" i="3"/>
  <c r="U102" i="3" s="1"/>
  <c r="AL102" i="3"/>
  <c r="AK102" i="3"/>
  <c r="AK18" i="3"/>
  <c r="AL18" i="3"/>
  <c r="V18" i="3" s="1"/>
  <c r="AL62" i="3"/>
  <c r="AK62" i="3"/>
  <c r="T62" i="3"/>
  <c r="U62" i="3" s="1"/>
  <c r="T52" i="3"/>
  <c r="U52" i="3" s="1"/>
  <c r="AK52" i="3"/>
  <c r="AL52" i="3"/>
  <c r="V52" i="3" s="1"/>
  <c r="AK261" i="3"/>
  <c r="AL261" i="3"/>
  <c r="V261" i="3" s="1"/>
  <c r="T95" i="3"/>
  <c r="U95" i="3" s="1"/>
  <c r="AL240" i="3"/>
  <c r="V240" i="3" s="1"/>
  <c r="T240" i="3"/>
  <c r="U240" i="3" s="1"/>
  <c r="AK240" i="3"/>
  <c r="AL22" i="3"/>
  <c r="V22" i="3" s="1"/>
  <c r="T22" i="3"/>
  <c r="U22" i="3" s="1"/>
  <c r="AK22" i="3"/>
  <c r="AK279" i="3"/>
  <c r="AL279" i="3"/>
  <c r="V279" i="3" s="1"/>
  <c r="AL65" i="3"/>
  <c r="V65" i="3" s="1"/>
  <c r="AK65" i="3"/>
  <c r="T39" i="3"/>
  <c r="U39" i="3" s="1"/>
  <c r="AL39" i="3"/>
  <c r="V39" i="3" s="1"/>
  <c r="AK39" i="3"/>
  <c r="AL55" i="3"/>
  <c r="V55" i="3" s="1"/>
  <c r="AK55" i="3"/>
  <c r="T55" i="3"/>
  <c r="U55" i="3" s="1"/>
  <c r="AK273" i="3"/>
  <c r="T273" i="3"/>
  <c r="U273" i="3" s="1"/>
  <c r="AL273" i="3"/>
  <c r="AL36" i="3"/>
  <c r="V36" i="3" s="1"/>
  <c r="AK36" i="3"/>
  <c r="T36" i="3"/>
  <c r="U36" i="3" s="1"/>
  <c r="T175" i="3"/>
  <c r="U175" i="3" s="1"/>
  <c r="AK175" i="3"/>
  <c r="AL175" i="3"/>
  <c r="V175" i="3" s="1"/>
  <c r="AK228" i="3"/>
  <c r="AL228" i="3"/>
  <c r="V228" i="3" s="1"/>
  <c r="AL80" i="3"/>
  <c r="V80" i="3" s="1"/>
  <c r="T80" i="3"/>
  <c r="U80" i="3" s="1"/>
  <c r="AK80" i="3"/>
  <c r="AL264" i="3"/>
  <c r="V264" i="3" s="1"/>
  <c r="AK264" i="3"/>
  <c r="AL282" i="3"/>
  <c r="V282" i="3" s="1"/>
  <c r="T282" i="3"/>
  <c r="U282" i="3" s="1"/>
  <c r="AK282" i="3"/>
  <c r="AL43" i="3"/>
  <c r="V43" i="3" s="1"/>
  <c r="AK43" i="3"/>
  <c r="T43" i="3"/>
  <c r="U43" i="3" s="1"/>
  <c r="AK265" i="3"/>
  <c r="AL265" i="3"/>
  <c r="V265" i="3" s="1"/>
  <c r="T265" i="3"/>
  <c r="U265" i="3" s="1"/>
  <c r="AL226" i="3"/>
  <c r="V226" i="3" s="1"/>
  <c r="AK226" i="3"/>
  <c r="T226" i="3"/>
  <c r="U226" i="3" s="1"/>
  <c r="AL290" i="3"/>
  <c r="V290" i="3" s="1"/>
  <c r="AK290" i="3"/>
  <c r="T290" i="3"/>
  <c r="U290" i="3" s="1"/>
  <c r="AL110" i="3"/>
  <c r="V110" i="3" s="1"/>
  <c r="AK110" i="3"/>
  <c r="AL270" i="3"/>
  <c r="V270" i="3" s="1"/>
  <c r="AK270" i="3"/>
  <c r="T118" i="3"/>
  <c r="U118" i="3" s="1"/>
  <c r="AL118" i="3"/>
  <c r="AK118" i="3"/>
  <c r="AL247" i="3"/>
  <c r="T247" i="3"/>
  <c r="U247" i="3" s="1"/>
  <c r="AK247" i="3"/>
  <c r="AL143" i="3"/>
  <c r="V143" i="3" s="1"/>
  <c r="AK143" i="3"/>
  <c r="AL154" i="3"/>
  <c r="T154" i="3"/>
  <c r="U154" i="3" s="1"/>
  <c r="AK154" i="3"/>
  <c r="AL116" i="3"/>
  <c r="V116" i="3" s="1"/>
  <c r="T116" i="3"/>
  <c r="U116" i="3" s="1"/>
  <c r="AK116" i="3"/>
  <c r="AL208" i="3"/>
  <c r="V208" i="3" s="1"/>
  <c r="AK208" i="3"/>
  <c r="T208" i="3"/>
  <c r="U208" i="3" s="1"/>
  <c r="AL239" i="3"/>
  <c r="T239" i="3"/>
  <c r="U239" i="3" s="1"/>
  <c r="AK239" i="3"/>
  <c r="AL130" i="3"/>
  <c r="V130" i="3" s="1"/>
  <c r="T130" i="3"/>
  <c r="U130" i="3" s="1"/>
  <c r="AK130" i="3"/>
  <c r="AL117" i="3"/>
  <c r="AK117" i="3"/>
  <c r="T117" i="3"/>
  <c r="U117" i="3" s="1"/>
  <c r="AL29" i="3"/>
  <c r="V29" i="3" s="1"/>
  <c r="AK29" i="3"/>
  <c r="AL286" i="3"/>
  <c r="V286" i="3" s="1"/>
  <c r="AK286" i="3"/>
  <c r="T286" i="3"/>
  <c r="U286" i="3" s="1"/>
  <c r="AL188" i="3"/>
  <c r="V188" i="3" s="1"/>
  <c r="AK188" i="3"/>
  <c r="T188" i="3"/>
  <c r="U188" i="3" s="1"/>
  <c r="AK177" i="3"/>
  <c r="T177" i="3"/>
  <c r="U177" i="3" s="1"/>
  <c r="AL177" i="3"/>
  <c r="AL136" i="3"/>
  <c r="V136" i="3" s="1"/>
  <c r="AK136" i="3"/>
  <c r="AK237" i="3"/>
  <c r="AL237" i="3"/>
  <c r="V237" i="3" s="1"/>
  <c r="T237" i="3"/>
  <c r="U237" i="3" s="1"/>
  <c r="T105" i="3"/>
  <c r="U105" i="3" s="1"/>
  <c r="AL105" i="3"/>
  <c r="V105" i="3" s="1"/>
  <c r="AK105" i="3"/>
  <c r="AL153" i="3"/>
  <c r="T153" i="3"/>
  <c r="U153" i="3" s="1"/>
  <c r="AK153" i="3"/>
  <c r="AL186" i="3"/>
  <c r="AK186" i="3"/>
  <c r="T186" i="3"/>
  <c r="U186" i="3" s="1"/>
  <c r="T29" i="3"/>
  <c r="U29" i="3" s="1"/>
  <c r="AL224" i="3"/>
  <c r="AK224" i="3"/>
  <c r="T224" i="3"/>
  <c r="U224" i="3" s="1"/>
  <c r="T64" i="3"/>
  <c r="U64" i="3" s="1"/>
  <c r="AL64" i="3"/>
  <c r="V64" i="3" s="1"/>
  <c r="AK64" i="3"/>
  <c r="AM179" i="3"/>
  <c r="T135" i="3"/>
  <c r="U135" i="3" s="1"/>
  <c r="AL135" i="3"/>
  <c r="AK135" i="3"/>
  <c r="AK108" i="3"/>
  <c r="T108" i="3"/>
  <c r="U108" i="3" s="1"/>
  <c r="AL108" i="3"/>
  <c r="V108" i="3" s="1"/>
  <c r="T124" i="3"/>
  <c r="U124" i="3" s="1"/>
  <c r="AL124" i="3"/>
  <c r="V124" i="3" s="1"/>
  <c r="AK124" i="3"/>
  <c r="AK225" i="3"/>
  <c r="AL225" i="3"/>
  <c r="V225" i="3" s="1"/>
  <c r="T297" i="3"/>
  <c r="U297" i="3" s="1"/>
  <c r="AK297" i="3"/>
  <c r="AL297" i="3"/>
  <c r="V297" i="3" s="1"/>
  <c r="AL280" i="3"/>
  <c r="AK280" i="3"/>
  <c r="T280" i="3"/>
  <c r="U280" i="3" s="1"/>
  <c r="AL165" i="3"/>
  <c r="V165" i="3" s="1"/>
  <c r="AK165" i="3"/>
  <c r="AL190" i="3"/>
  <c r="T190" i="3"/>
  <c r="U190" i="3" s="1"/>
  <c r="AK190" i="3"/>
  <c r="AK295" i="3"/>
  <c r="AL295" i="3"/>
  <c r="V295" i="3" s="1"/>
  <c r="T295" i="3"/>
  <c r="U295" i="3" s="1"/>
  <c r="AL223" i="3"/>
  <c r="V223" i="3" s="1"/>
  <c r="T223" i="3"/>
  <c r="U223" i="3" s="1"/>
  <c r="AK223" i="3"/>
  <c r="T87" i="3"/>
  <c r="U87" i="3" s="1"/>
  <c r="AL87" i="3"/>
  <c r="AK87" i="3"/>
  <c r="AK213" i="3"/>
  <c r="AL213" i="3"/>
  <c r="V213" i="3" s="1"/>
  <c r="T213" i="3"/>
  <c r="U213" i="3" s="1"/>
  <c r="AL139" i="3"/>
  <c r="V139" i="3" s="1"/>
  <c r="T139" i="3"/>
  <c r="U139" i="3" s="1"/>
  <c r="AK139" i="3"/>
  <c r="AL166" i="3"/>
  <c r="AK166" i="3"/>
  <c r="T166" i="3"/>
  <c r="U166" i="3" s="1"/>
  <c r="T128" i="3"/>
  <c r="U128" i="3" s="1"/>
  <c r="AL128" i="3"/>
  <c r="V128" i="3" s="1"/>
  <c r="AK128" i="3"/>
  <c r="AK229" i="3"/>
  <c r="AL229" i="3"/>
  <c r="V229" i="3" s="1"/>
  <c r="AL13" i="3"/>
  <c r="V13" i="3" s="1"/>
  <c r="AK13" i="3"/>
  <c r="T13" i="3"/>
  <c r="U13" i="3" s="1"/>
  <c r="AL79" i="3"/>
  <c r="AK79" i="3"/>
  <c r="T79" i="3"/>
  <c r="U79" i="3" s="1"/>
  <c r="AL129" i="3"/>
  <c r="V129" i="3" s="1"/>
  <c r="T129" i="3"/>
  <c r="U129" i="3" s="1"/>
  <c r="AK129" i="3"/>
  <c r="AL248" i="3"/>
  <c r="V248" i="3" s="1"/>
  <c r="AK248" i="3"/>
  <c r="T248" i="3"/>
  <c r="U248" i="3" s="1"/>
  <c r="AL30" i="3"/>
  <c r="V30" i="3" s="1"/>
  <c r="AK30" i="3"/>
  <c r="T30" i="3"/>
  <c r="U30" i="3" s="1"/>
  <c r="T126" i="3"/>
  <c r="U126" i="3" s="1"/>
  <c r="AL126" i="3"/>
  <c r="AK126" i="3"/>
  <c r="AL15" i="3"/>
  <c r="AK15" i="3"/>
  <c r="T15" i="3"/>
  <c r="U15" i="3" s="1"/>
  <c r="AL174" i="3"/>
  <c r="V174" i="3" s="1"/>
  <c r="AK174" i="3"/>
  <c r="AL86" i="3"/>
  <c r="V86" i="3" s="1"/>
  <c r="T86" i="3"/>
  <c r="U86" i="3" s="1"/>
  <c r="AK86" i="3"/>
  <c r="T17" i="3"/>
  <c r="U17" i="3" s="1"/>
  <c r="AL17" i="3"/>
  <c r="AK17" i="3"/>
  <c r="AL98" i="3"/>
  <c r="V98" i="3" s="1"/>
  <c r="AK98" i="3"/>
  <c r="T98" i="3"/>
  <c r="U98" i="3" s="1"/>
  <c r="AL258" i="3"/>
  <c r="AK258" i="3"/>
  <c r="T258" i="3"/>
  <c r="U258" i="3" s="1"/>
  <c r="AL256" i="3"/>
  <c r="V256" i="3" s="1"/>
  <c r="T256" i="3"/>
  <c r="U256" i="3" s="1"/>
  <c r="AK256" i="3"/>
  <c r="AL34" i="3"/>
  <c r="V34" i="3" s="1"/>
  <c r="T34" i="3"/>
  <c r="U34" i="3" s="1"/>
  <c r="AK34" i="3"/>
  <c r="AL66" i="3"/>
  <c r="V66" i="3" s="1"/>
  <c r="T66" i="3"/>
  <c r="U66" i="3" s="1"/>
  <c r="AK66" i="3"/>
  <c r="T250" i="3"/>
  <c r="U250" i="3" s="1"/>
  <c r="AK250" i="3"/>
  <c r="AL250" i="3"/>
  <c r="AL262" i="3"/>
  <c r="V262" i="3" s="1"/>
  <c r="AK262" i="3"/>
  <c r="T262" i="3"/>
  <c r="U262" i="3" s="1"/>
  <c r="T279" i="3"/>
  <c r="U279" i="3" s="1"/>
  <c r="AK50" i="3"/>
  <c r="AL50" i="3"/>
  <c r="V50" i="3" s="1"/>
  <c r="AL19" i="3"/>
  <c r="AK19" i="3"/>
  <c r="T19" i="3"/>
  <c r="U19" i="3" s="1"/>
  <c r="T16" i="3"/>
  <c r="U16" i="3" s="1"/>
  <c r="AL16" i="3"/>
  <c r="V16" i="3" s="1"/>
  <c r="AK16" i="3"/>
  <c r="V95" i="3"/>
  <c r="T193" i="3"/>
  <c r="U193" i="3" s="1"/>
  <c r="AK173" i="3"/>
  <c r="T173" i="3"/>
  <c r="U173" i="3" s="1"/>
  <c r="AL173" i="3"/>
  <c r="V173" i="3" s="1"/>
  <c r="T298" i="3"/>
  <c r="U298" i="3" s="1"/>
  <c r="AL298" i="3"/>
  <c r="V298" i="3" s="1"/>
  <c r="AK298" i="3"/>
  <c r="AL38" i="3"/>
  <c r="T38" i="3"/>
  <c r="U38" i="3" s="1"/>
  <c r="AK38" i="3"/>
  <c r="AL73" i="3"/>
  <c r="AK73" i="3"/>
  <c r="T73" i="3"/>
  <c r="U73" i="3" s="1"/>
  <c r="T167" i="3"/>
  <c r="U167" i="3" s="1"/>
  <c r="AL167" i="3"/>
  <c r="V167" i="3" s="1"/>
  <c r="AK167" i="3"/>
  <c r="AL78" i="3"/>
  <c r="AK78" i="3"/>
  <c r="AL235" i="3"/>
  <c r="V235" i="3" s="1"/>
  <c r="T235" i="3"/>
  <c r="U235" i="3" s="1"/>
  <c r="AK235" i="3"/>
  <c r="T67" i="3"/>
  <c r="U67" i="3" s="1"/>
  <c r="AL67" i="3"/>
  <c r="V67" i="3" s="1"/>
  <c r="AK67" i="3"/>
  <c r="AL244" i="3"/>
  <c r="AK244" i="3"/>
  <c r="T244" i="3"/>
  <c r="U244" i="3" s="1"/>
  <c r="AL26" i="3"/>
  <c r="V26" i="3" s="1"/>
  <c r="AK26" i="3"/>
  <c r="T26" i="3"/>
  <c r="U26" i="3" s="1"/>
  <c r="AL283" i="3"/>
  <c r="V283" i="3" s="1"/>
  <c r="AK283" i="3"/>
  <c r="T283" i="3"/>
  <c r="U283" i="3" s="1"/>
  <c r="AL54" i="3"/>
  <c r="T54" i="3"/>
  <c r="U54" i="3" s="1"/>
  <c r="AK54" i="3"/>
  <c r="AK155" i="3"/>
  <c r="AL155" i="3"/>
  <c r="V155" i="3" s="1"/>
  <c r="AL59" i="3"/>
  <c r="V59" i="3" s="1"/>
  <c r="AK59" i="3"/>
  <c r="AL242" i="3"/>
  <c r="AK242" i="3"/>
  <c r="AL24" i="3"/>
  <c r="AK24" i="3"/>
  <c r="T24" i="3"/>
  <c r="U24" i="3" s="1"/>
  <c r="T160" i="3"/>
  <c r="U160" i="3" s="1"/>
  <c r="AL160" i="3"/>
  <c r="AK160" i="3"/>
  <c r="AK289" i="3"/>
  <c r="T289" i="3"/>
  <c r="U289" i="3" s="1"/>
  <c r="AL289" i="3"/>
  <c r="V289" i="3" s="1"/>
  <c r="AL231" i="3"/>
  <c r="T231" i="3"/>
  <c r="U231" i="3" s="1"/>
  <c r="AK231" i="3"/>
  <c r="T271" i="3"/>
  <c r="U271" i="3" s="1"/>
  <c r="AL271" i="3"/>
  <c r="V271" i="3" s="1"/>
  <c r="AK271" i="3"/>
  <c r="AL184" i="3"/>
  <c r="T184" i="3"/>
  <c r="U184" i="3" s="1"/>
  <c r="AK184" i="3"/>
  <c r="T170" i="3"/>
  <c r="U170" i="3" s="1"/>
  <c r="AL170" i="3"/>
  <c r="AK170" i="3"/>
  <c r="AL132" i="3"/>
  <c r="T132" i="3"/>
  <c r="U132" i="3" s="1"/>
  <c r="AK132" i="3"/>
  <c r="AK233" i="3"/>
  <c r="AL233" i="3"/>
  <c r="V233" i="3" s="1"/>
  <c r="T233" i="3"/>
  <c r="U233" i="3" s="1"/>
  <c r="AL37" i="3"/>
  <c r="V37" i="3" s="1"/>
  <c r="AK37" i="3"/>
  <c r="T37" i="3"/>
  <c r="U37" i="3" s="1"/>
  <c r="AL227" i="3"/>
  <c r="V227" i="3" s="1"/>
  <c r="T227" i="3"/>
  <c r="U227" i="3" s="1"/>
  <c r="AK227" i="3"/>
  <c r="AL133" i="3"/>
  <c r="V133" i="3" s="1"/>
  <c r="AK133" i="3"/>
  <c r="AK217" i="3"/>
  <c r="T217" i="3"/>
  <c r="U217" i="3" s="1"/>
  <c r="AL217" i="3"/>
  <c r="T115" i="3"/>
  <c r="U115" i="3" s="1"/>
  <c r="AK115" i="3"/>
  <c r="AL115" i="3"/>
  <c r="T207" i="3"/>
  <c r="U207" i="3" s="1"/>
  <c r="AL207" i="3"/>
  <c r="AK207" i="3"/>
  <c r="AK252" i="3"/>
  <c r="T252" i="3"/>
  <c r="U252" i="3" s="1"/>
  <c r="AL252" i="3"/>
  <c r="V252" i="3" s="1"/>
  <c r="T181" i="3"/>
  <c r="U181" i="3" s="1"/>
  <c r="AL181" i="3"/>
  <c r="AK181" i="3"/>
  <c r="AL299" i="3"/>
  <c r="AK299" i="3"/>
  <c r="T299" i="3"/>
  <c r="U299" i="3" s="1"/>
  <c r="AL292" i="3"/>
  <c r="AK292" i="3"/>
  <c r="AK76" i="3"/>
  <c r="AL76" i="3"/>
  <c r="V76" i="3" s="1"/>
  <c r="T76" i="3"/>
  <c r="U76" i="3" s="1"/>
  <c r="AK205" i="3"/>
  <c r="AL205" i="3"/>
  <c r="T205" i="3"/>
  <c r="U205" i="3" s="1"/>
  <c r="AL260" i="3"/>
  <c r="AK260" i="3"/>
  <c r="AL238" i="3"/>
  <c r="V238" i="3" s="1"/>
  <c r="AK238" i="3"/>
  <c r="AK156" i="3"/>
  <c r="AL156" i="3"/>
  <c r="AL45" i="3"/>
  <c r="T45" i="3"/>
  <c r="U45" i="3" s="1"/>
  <c r="AK45" i="3"/>
  <c r="T21" i="3"/>
  <c r="U21" i="3" s="1"/>
  <c r="AL21" i="3"/>
  <c r="AK21" i="3"/>
  <c r="T222" i="3"/>
  <c r="U222" i="3" s="1"/>
  <c r="AK222" i="3"/>
  <c r="AL222" i="3"/>
  <c r="V222" i="3" s="1"/>
  <c r="AK301" i="3"/>
  <c r="AL301" i="3"/>
  <c r="V301" i="3" s="1"/>
  <c r="T301" i="3"/>
  <c r="U301" i="3" s="1"/>
  <c r="T254" i="3"/>
  <c r="U254" i="3" s="1"/>
  <c r="AL254" i="3"/>
  <c r="AK254" i="3"/>
  <c r="AL127" i="3"/>
  <c r="V127" i="3" s="1"/>
  <c r="AK127" i="3"/>
  <c r="AL81" i="3"/>
  <c r="T81" i="3"/>
  <c r="U81" i="3" s="1"/>
  <c r="AK81" i="3"/>
  <c r="AL114" i="3"/>
  <c r="V114" i="3" s="1"/>
  <c r="AK114" i="3"/>
  <c r="AL278" i="3"/>
  <c r="V278" i="3" s="1"/>
  <c r="AK278" i="3"/>
  <c r="T278" i="3"/>
  <c r="U278" i="3" s="1"/>
  <c r="AL33" i="3"/>
  <c r="V33" i="3" s="1"/>
  <c r="AK33" i="3"/>
  <c r="AL158" i="3"/>
  <c r="V158" i="3" s="1"/>
  <c r="AK158" i="3"/>
  <c r="T158" i="3"/>
  <c r="U158" i="3" s="1"/>
  <c r="AK211" i="3"/>
  <c r="AL211" i="3"/>
  <c r="V211" i="3" s="1"/>
  <c r="T211" i="3"/>
  <c r="U211" i="3" s="1"/>
  <c r="AL25" i="3"/>
  <c r="T25" i="3"/>
  <c r="U25" i="3" s="1"/>
  <c r="AK25" i="3"/>
  <c r="T152" i="3"/>
  <c r="U152" i="3" s="1"/>
  <c r="AL152" i="3"/>
  <c r="V152" i="3" s="1"/>
  <c r="AK152" i="3"/>
  <c r="T238" i="3"/>
  <c r="U238" i="3" s="1"/>
  <c r="T260" i="3"/>
  <c r="U260" i="3" s="1"/>
  <c r="AL149" i="3"/>
  <c r="V149" i="3" s="1"/>
  <c r="AK149" i="3"/>
  <c r="T149" i="3"/>
  <c r="U149" i="3" s="1"/>
  <c r="AL111" i="3"/>
  <c r="AK111" i="3"/>
  <c r="T111" i="3"/>
  <c r="U111" i="3" s="1"/>
  <c r="AK162" i="3"/>
  <c r="T162" i="3"/>
  <c r="U162" i="3" s="1"/>
  <c r="AL162" i="3"/>
  <c r="AL140" i="3"/>
  <c r="T140" i="3"/>
  <c r="U140" i="3" s="1"/>
  <c r="AK140" i="3"/>
  <c r="AK241" i="3"/>
  <c r="AL241" i="3"/>
  <c r="V241" i="3" s="1"/>
  <c r="T241" i="3"/>
  <c r="U241" i="3" s="1"/>
  <c r="AK220" i="3"/>
  <c r="T220" i="3"/>
  <c r="U220" i="3" s="1"/>
  <c r="AL220" i="3"/>
  <c r="AK60" i="3"/>
  <c r="AL60" i="3"/>
  <c r="V60" i="3" s="1"/>
  <c r="AL51" i="3"/>
  <c r="V51" i="3" s="1"/>
  <c r="T51" i="3"/>
  <c r="U51" i="3" s="1"/>
  <c r="AK51" i="3"/>
  <c r="AK212" i="3"/>
  <c r="AL212" i="3"/>
  <c r="V212" i="3" s="1"/>
  <c r="T212" i="3"/>
  <c r="U212" i="3" s="1"/>
  <c r="AL187" i="3"/>
  <c r="V187" i="3" s="1"/>
  <c r="AK187" i="3"/>
  <c r="AL146" i="3"/>
  <c r="V146" i="3" s="1"/>
  <c r="AK146" i="3"/>
  <c r="AL180" i="3"/>
  <c r="V180" i="3" s="1"/>
  <c r="AK180" i="3"/>
  <c r="T180" i="3"/>
  <c r="U180" i="3" s="1"/>
  <c r="T218" i="3"/>
  <c r="U218" i="3" s="1"/>
  <c r="AK218" i="3"/>
  <c r="AL218" i="3"/>
  <c r="V218" i="3" s="1"/>
  <c r="AL144" i="3"/>
  <c r="V144" i="3" s="1"/>
  <c r="T144" i="3"/>
  <c r="U144" i="3" s="1"/>
  <c r="AK144" i="3"/>
  <c r="AK245" i="3"/>
  <c r="T245" i="3"/>
  <c r="U245" i="3" s="1"/>
  <c r="AL245" i="3"/>
  <c r="V245" i="3" s="1"/>
  <c r="AL97" i="3"/>
  <c r="V97" i="3" s="1"/>
  <c r="AK97" i="3"/>
  <c r="AL202" i="3"/>
  <c r="T202" i="3"/>
  <c r="U202" i="3" s="1"/>
  <c r="AK202" i="3"/>
  <c r="AL148" i="3"/>
  <c r="AK148" i="3"/>
  <c r="T148" i="3"/>
  <c r="U148" i="3" s="1"/>
  <c r="AK199" i="3"/>
  <c r="AL199" i="3"/>
  <c r="V199" i="3" s="1"/>
  <c r="AL75" i="3"/>
  <c r="AK75" i="3"/>
  <c r="T75" i="3"/>
  <c r="U75" i="3" s="1"/>
  <c r="T46" i="3"/>
  <c r="U46" i="3" s="1"/>
  <c r="AL46" i="3"/>
  <c r="V46" i="3" s="1"/>
  <c r="AK46" i="3"/>
  <c r="T99" i="3"/>
  <c r="U99" i="3" s="1"/>
  <c r="AK99" i="3"/>
  <c r="AL99" i="3"/>
  <c r="AL31" i="3"/>
  <c r="AK31" i="3"/>
  <c r="T31" i="3"/>
  <c r="U31" i="3" s="1"/>
  <c r="AK253" i="3"/>
  <c r="AL253" i="3"/>
  <c r="V253" i="3" s="1"/>
  <c r="T253" i="3"/>
  <c r="U253" i="3" s="1"/>
  <c r="T230" i="3"/>
  <c r="U230" i="3" s="1"/>
  <c r="AL230" i="3"/>
  <c r="AK230" i="3"/>
  <c r="AK12" i="3"/>
  <c r="AL12" i="3"/>
  <c r="V12" i="3" s="1"/>
  <c r="T12" i="3"/>
  <c r="U12" i="3" s="1"/>
  <c r="AK277" i="3"/>
  <c r="T277" i="3"/>
  <c r="U277" i="3" s="1"/>
  <c r="AL277" i="3"/>
  <c r="V277" i="3" s="1"/>
  <c r="T229" i="3"/>
  <c r="U229" i="3" s="1"/>
  <c r="T165" i="3"/>
  <c r="U165" i="3" s="1"/>
  <c r="T35" i="3"/>
  <c r="U35" i="3" s="1"/>
  <c r="AK35" i="3"/>
  <c r="AL35" i="3"/>
  <c r="AL291" i="3"/>
  <c r="V291" i="3" s="1"/>
  <c r="AK291" i="3"/>
  <c r="AK163" i="3"/>
  <c r="T163" i="3"/>
  <c r="U163" i="3" s="1"/>
  <c r="AL163" i="3"/>
  <c r="V163" i="3" s="1"/>
  <c r="T157" i="3"/>
  <c r="U157" i="3" s="1"/>
  <c r="AL157" i="3"/>
  <c r="V157" i="3" s="1"/>
  <c r="AK157" i="3"/>
  <c r="AK281" i="3"/>
  <c r="AL281" i="3"/>
  <c r="V281" i="3" s="1"/>
  <c r="T281" i="3"/>
  <c r="U281" i="3" s="1"/>
  <c r="AK236" i="3"/>
  <c r="T236" i="3"/>
  <c r="U236" i="3" s="1"/>
  <c r="AL236" i="3"/>
  <c r="V236" i="3" s="1"/>
  <c r="AL272" i="3"/>
  <c r="V272" i="3" s="1"/>
  <c r="AK272" i="3"/>
  <c r="T272" i="3"/>
  <c r="U272" i="3" s="1"/>
  <c r="AL178" i="3"/>
  <c r="V178" i="3" s="1"/>
  <c r="AK178" i="3"/>
  <c r="AL48" i="3"/>
  <c r="V48" i="3" s="1"/>
  <c r="AK48" i="3"/>
  <c r="T48" i="3"/>
  <c r="U48" i="3" s="1"/>
  <c r="T27" i="3"/>
  <c r="U27" i="3" s="1"/>
  <c r="T210" i="3"/>
  <c r="U210" i="3" s="1"/>
  <c r="AI10" i="3"/>
  <c r="AL251" i="3"/>
  <c r="AK251" i="3"/>
  <c r="T251" i="3"/>
  <c r="U251" i="3" s="1"/>
  <c r="AL69" i="3"/>
  <c r="AK69" i="3"/>
  <c r="AL243" i="3"/>
  <c r="AK243" i="3"/>
  <c r="T243" i="3"/>
  <c r="U243" i="3" s="1"/>
  <c r="AK92" i="3"/>
  <c r="AL92" i="3"/>
  <c r="V92" i="3" s="1"/>
  <c r="T215" i="3"/>
  <c r="U215" i="3" s="1"/>
  <c r="AL215" i="3"/>
  <c r="V215" i="3" s="1"/>
  <c r="AK215" i="3"/>
  <c r="AK94" i="3"/>
  <c r="AL94" i="3"/>
  <c r="V94" i="3" s="1"/>
  <c r="T94" i="3"/>
  <c r="U94" i="3" s="1"/>
  <c r="AL255" i="3"/>
  <c r="AK255" i="3"/>
  <c r="T255" i="3"/>
  <c r="U255" i="3" s="1"/>
  <c r="AL106" i="3"/>
  <c r="V106" i="3" s="1"/>
  <c r="AK106" i="3"/>
  <c r="T106" i="3"/>
  <c r="U106" i="3" s="1"/>
  <c r="AK266" i="3"/>
  <c r="T266" i="3"/>
  <c r="U266" i="3" s="1"/>
  <c r="AL266" i="3"/>
  <c r="AL302" i="3"/>
  <c r="V302" i="3" s="1"/>
  <c r="AK302" i="3"/>
  <c r="AK42" i="3"/>
  <c r="AL42" i="3"/>
  <c r="T42" i="3"/>
  <c r="U42" i="3" s="1"/>
  <c r="AL83" i="3"/>
  <c r="V83" i="3" s="1"/>
  <c r="T83" i="3"/>
  <c r="U83" i="3" s="1"/>
  <c r="AK83" i="3"/>
  <c r="T11" i="3"/>
  <c r="U11" i="3" s="1"/>
  <c r="AK11" i="3"/>
  <c r="AL11" i="3"/>
  <c r="V11" i="3" s="1"/>
  <c r="AL171" i="3"/>
  <c r="V171" i="3" s="1"/>
  <c r="T171" i="3"/>
  <c r="U171" i="3" s="1"/>
  <c r="AK171" i="3"/>
  <c r="AK82" i="3"/>
  <c r="AL82" i="3"/>
  <c r="V82" i="3" s="1"/>
  <c r="AL296" i="3"/>
  <c r="V296" i="3" s="1"/>
  <c r="AK296" i="3"/>
  <c r="AL40" i="3"/>
  <c r="V40" i="3" s="1"/>
  <c r="AK40" i="3"/>
  <c r="AK198" i="3"/>
  <c r="AL198" i="3"/>
  <c r="V198" i="3" s="1"/>
  <c r="T198" i="3"/>
  <c r="U198" i="3" s="1"/>
  <c r="T88" i="3"/>
  <c r="U88" i="3" s="1"/>
  <c r="AL88" i="3"/>
  <c r="V88" i="3" s="1"/>
  <c r="AK88" i="3"/>
  <c r="T203" i="3"/>
  <c r="U203" i="3" s="1"/>
  <c r="AL203" i="3"/>
  <c r="V203" i="3" s="1"/>
  <c r="AK203" i="3"/>
  <c r="AK221" i="3"/>
  <c r="AL221" i="3"/>
  <c r="V221" i="3" s="1"/>
  <c r="T221" i="3"/>
  <c r="U221" i="3" s="1"/>
  <c r="AM147" i="3"/>
  <c r="T249" i="3"/>
  <c r="U249" i="3" s="1"/>
  <c r="AK249" i="3"/>
  <c r="AL249" i="3"/>
  <c r="V249" i="3" s="1"/>
  <c r="AK101" i="3"/>
  <c r="AL101" i="3"/>
  <c r="V101" i="3" s="1"/>
  <c r="AL103" i="3"/>
  <c r="V103" i="3" s="1"/>
  <c r="AK103" i="3"/>
  <c r="T103" i="3"/>
  <c r="U103" i="3" s="1"/>
  <c r="AL182" i="3"/>
  <c r="T182" i="3"/>
  <c r="U182" i="3" s="1"/>
  <c r="AK182" i="3"/>
  <c r="AL138" i="3"/>
  <c r="T138" i="3"/>
  <c r="U138" i="3" s="1"/>
  <c r="AK138" i="3"/>
  <c r="AK131" i="3"/>
  <c r="T131" i="3"/>
  <c r="U131" i="3" s="1"/>
  <c r="AL131" i="3"/>
  <c r="V131" i="3" s="1"/>
  <c r="AL104" i="3"/>
  <c r="V104" i="3" s="1"/>
  <c r="AK104" i="3"/>
  <c r="T85" i="3"/>
  <c r="U85" i="3" s="1"/>
  <c r="AL85" i="3"/>
  <c r="V85" i="3" s="1"/>
  <c r="AK85" i="3"/>
  <c r="AK197" i="3"/>
  <c r="AL197" i="3"/>
  <c r="V197" i="3" s="1"/>
  <c r="AK274" i="3"/>
  <c r="AL274" i="3"/>
  <c r="V274" i="3" s="1"/>
  <c r="AL142" i="3"/>
  <c r="V142" i="3" s="1"/>
  <c r="AK142" i="3"/>
  <c r="AL121" i="3"/>
  <c r="V121" i="3" s="1"/>
  <c r="AK121" i="3"/>
  <c r="T121" i="3"/>
  <c r="U121" i="3" s="1"/>
  <c r="T174" i="3"/>
  <c r="U174" i="3" s="1"/>
  <c r="AK257" i="3"/>
  <c r="AL257" i="3"/>
  <c r="V257" i="3" s="1"/>
  <c r="AL267" i="3"/>
  <c r="V267" i="3" s="1"/>
  <c r="T267" i="3"/>
  <c r="U267" i="3" s="1"/>
  <c r="AK267" i="3"/>
  <c r="V260" i="3"/>
  <c r="V242" i="3"/>
  <c r="AL49" i="3"/>
  <c r="V49" i="3" s="1"/>
  <c r="AK49" i="3"/>
  <c r="T49" i="3"/>
  <c r="U49" i="3" s="1"/>
  <c r="T57" i="3"/>
  <c r="U57" i="3" s="1"/>
  <c r="AL57" i="3"/>
  <c r="AK57" i="3"/>
  <c r="AL192" i="3"/>
  <c r="V192" i="3" s="1"/>
  <c r="T192" i="3"/>
  <c r="U192" i="3" s="1"/>
  <c r="AK192" i="3"/>
  <c r="T214" i="3"/>
  <c r="U214" i="3" s="1"/>
  <c r="AL214" i="3"/>
  <c r="V214" i="3" s="1"/>
  <c r="AK214" i="3"/>
  <c r="T185" i="3"/>
  <c r="U185" i="3" s="1"/>
  <c r="AK185" i="3"/>
  <c r="AL185" i="3"/>
  <c r="V185" i="3" s="1"/>
  <c r="AL303" i="3"/>
  <c r="V303" i="3" s="1"/>
  <c r="AK303" i="3"/>
  <c r="T303" i="3"/>
  <c r="U303" i="3" s="1"/>
  <c r="T70" i="3"/>
  <c r="U70" i="3" s="1"/>
  <c r="AL70" i="3"/>
  <c r="V70" i="3" s="1"/>
  <c r="AK70" i="3"/>
  <c r="AL191" i="3"/>
  <c r="V191" i="3" s="1"/>
  <c r="AK191" i="3"/>
  <c r="T125" i="3"/>
  <c r="U125" i="3" s="1"/>
  <c r="AL125" i="3"/>
  <c r="AK125" i="3"/>
  <c r="AL161" i="3"/>
  <c r="V161" i="3" s="1"/>
  <c r="AK161" i="3"/>
  <c r="T84" i="3"/>
  <c r="U84" i="3" s="1"/>
  <c r="AK84" i="3"/>
  <c r="AL84" i="3"/>
  <c r="AL196" i="3"/>
  <c r="V196" i="3" s="1"/>
  <c r="AK196" i="3"/>
  <c r="AL77" i="3"/>
  <c r="T77" i="3"/>
  <c r="U77" i="3" s="1"/>
  <c r="AK77" i="3"/>
  <c r="AK189" i="3"/>
  <c r="T189" i="3"/>
  <c r="U189" i="3" s="1"/>
  <c r="AL189" i="3"/>
  <c r="V189" i="3" s="1"/>
  <c r="AL91" i="3"/>
  <c r="V91" i="3" s="1"/>
  <c r="AK91" i="3"/>
  <c r="AL151" i="3"/>
  <c r="V151" i="3" s="1"/>
  <c r="AK151" i="3"/>
  <c r="T151" i="3"/>
  <c r="U151" i="3" s="1"/>
  <c r="AL72" i="3"/>
  <c r="V72" i="3" s="1"/>
  <c r="AK72" i="3"/>
  <c r="AL194" i="3"/>
  <c r="V194" i="3" s="1"/>
  <c r="AK194" i="3"/>
  <c r="T194" i="3"/>
  <c r="U194" i="3" s="1"/>
  <c r="AL107" i="3"/>
  <c r="V107" i="3" s="1"/>
  <c r="T107" i="3"/>
  <c r="U107" i="3" s="1"/>
  <c r="AK107" i="3"/>
  <c r="AL268" i="3"/>
  <c r="AK268" i="3"/>
  <c r="T268" i="3"/>
  <c r="U268" i="3" s="1"/>
  <c r="T53" i="3"/>
  <c r="U53" i="3" s="1"/>
  <c r="AL53" i="3"/>
  <c r="AK53" i="3"/>
  <c r="AL47" i="3"/>
  <c r="T47" i="3"/>
  <c r="U47" i="3" s="1"/>
  <c r="AK47" i="3"/>
  <c r="AK269" i="3"/>
  <c r="AL269" i="3"/>
  <c r="T269" i="3"/>
  <c r="U269" i="3" s="1"/>
  <c r="AL246" i="3"/>
  <c r="T246" i="3"/>
  <c r="U246" i="3" s="1"/>
  <c r="AK246" i="3"/>
  <c r="AK28" i="3"/>
  <c r="AL28" i="3"/>
  <c r="V28" i="3" s="1"/>
  <c r="AK164" i="3"/>
  <c r="T164" i="3"/>
  <c r="U164" i="3" s="1"/>
  <c r="AL164" i="3"/>
  <c r="V164" i="3" s="1"/>
  <c r="AK293" i="3"/>
  <c r="AL293" i="3"/>
  <c r="V293" i="3" s="1"/>
  <c r="T114" i="3"/>
  <c r="U114" i="3" s="1"/>
  <c r="T69" i="3"/>
  <c r="U69" i="3" s="1"/>
  <c r="AL234" i="3"/>
  <c r="V234" i="3" s="1"/>
  <c r="AK234" i="3"/>
  <c r="T234" i="3"/>
  <c r="U234" i="3" s="1"/>
  <c r="AL275" i="3"/>
  <c r="V275" i="3" s="1"/>
  <c r="T275" i="3"/>
  <c r="U275" i="3" s="1"/>
  <c r="AK275" i="3"/>
  <c r="AL169" i="3"/>
  <c r="V169" i="3" s="1"/>
  <c r="AK169" i="3"/>
  <c r="T169" i="3"/>
  <c r="U169" i="3" s="1"/>
  <c r="AL276" i="3"/>
  <c r="V276" i="3" s="1"/>
  <c r="T276" i="3"/>
  <c r="U276" i="3" s="1"/>
  <c r="AK276" i="3"/>
  <c r="T32" i="3"/>
  <c r="U32" i="3" s="1"/>
  <c r="AL32" i="3"/>
  <c r="AK32" i="3"/>
  <c r="T143" i="3"/>
  <c r="U143" i="3" s="1"/>
  <c r="T127" i="3"/>
  <c r="U127" i="3" s="1"/>
  <c r="T71" i="3"/>
  <c r="U71" i="3" s="1"/>
  <c r="AK122" i="3"/>
  <c r="AL122" i="3"/>
  <c r="T122" i="3"/>
  <c r="U122" i="3" s="1"/>
  <c r="AK206" i="3"/>
  <c r="AL206" i="3"/>
  <c r="V206" i="3" s="1"/>
  <c r="T90" i="3"/>
  <c r="U90" i="3" s="1"/>
  <c r="AL90" i="3"/>
  <c r="V90" i="3" s="1"/>
  <c r="AK90" i="3"/>
  <c r="AL168" i="3"/>
  <c r="V168" i="3" s="1"/>
  <c r="AK168" i="3"/>
  <c r="P228" i="3"/>
  <c r="P50" i="3"/>
  <c r="P60" i="3"/>
  <c r="P146" i="3"/>
  <c r="P114" i="3"/>
  <c r="P131" i="3"/>
  <c r="P80" i="3"/>
  <c r="P39" i="3"/>
  <c r="P202" i="3"/>
  <c r="P274" i="3"/>
  <c r="P14" i="3"/>
  <c r="P292" i="3"/>
  <c r="P11" i="3"/>
  <c r="P130" i="3"/>
  <c r="P103" i="3"/>
  <c r="P291" i="3"/>
  <c r="P174" i="3"/>
  <c r="P63" i="3"/>
  <c r="P260" i="3"/>
  <c r="P139" i="3"/>
  <c r="P156" i="3"/>
  <c r="P297" i="3"/>
  <c r="P178" i="3"/>
  <c r="P187" i="3"/>
  <c r="P225" i="3"/>
  <c r="P238" i="3"/>
  <c r="P59" i="3"/>
  <c r="P122" i="3"/>
  <c r="P48" i="3"/>
  <c r="P18" i="3"/>
  <c r="P270" i="3"/>
  <c r="P129" i="3"/>
  <c r="P17" i="3"/>
  <c r="P33" i="3"/>
  <c r="P170" i="3"/>
  <c r="P78" i="3"/>
  <c r="P232" i="3"/>
  <c r="P226" i="3"/>
  <c r="P81" i="3"/>
  <c r="P242" i="3"/>
  <c r="P142" i="3"/>
  <c r="P161" i="3"/>
  <c r="P296" i="3"/>
  <c r="P287" i="3"/>
  <c r="P168" i="3"/>
  <c r="P219" i="3"/>
  <c r="P155" i="3"/>
  <c r="P72" i="3"/>
  <c r="P90" i="3"/>
  <c r="P91" i="3"/>
  <c r="P92" i="3"/>
  <c r="P121" i="3"/>
  <c r="P162" i="3"/>
  <c r="P138" i="3"/>
  <c r="P104" i="3"/>
  <c r="P194" i="3"/>
  <c r="P49" i="3"/>
  <c r="P27" i="3"/>
  <c r="P95" i="3"/>
  <c r="P199" i="3"/>
  <c r="P163" i="3"/>
  <c r="P58" i="3"/>
  <c r="P110" i="3"/>
  <c r="P65" i="3"/>
  <c r="P200" i="3"/>
  <c r="P46" i="3"/>
  <c r="P259" i="3"/>
  <c r="P193" i="3"/>
  <c r="P124" i="3"/>
  <c r="P210" i="3"/>
  <c r="P97" i="3"/>
  <c r="P302" i="3"/>
  <c r="P196" i="3"/>
  <c r="P136" i="3"/>
  <c r="V210" i="3" l="1"/>
  <c r="V292" i="3"/>
  <c r="V122" i="3"/>
  <c r="V182" i="3"/>
  <c r="V31" i="3"/>
  <c r="V231" i="3"/>
  <c r="V117" i="3"/>
  <c r="V273" i="3"/>
  <c r="V47" i="3"/>
  <c r="V77" i="3"/>
  <c r="V269" i="3"/>
  <c r="V84" i="3"/>
  <c r="V78" i="3"/>
  <c r="V230" i="3"/>
  <c r="V99" i="3"/>
  <c r="V75" i="3"/>
  <c r="V202" i="3"/>
  <c r="V254" i="3"/>
  <c r="V181" i="3"/>
  <c r="V115" i="3"/>
  <c r="V24" i="3"/>
  <c r="V73" i="3"/>
  <c r="V250" i="3"/>
  <c r="V190" i="3"/>
  <c r="V159" i="3"/>
  <c r="V68" i="3"/>
  <c r="V288" i="3"/>
  <c r="V96" i="3"/>
  <c r="V266" i="3"/>
  <c r="V255" i="3"/>
  <c r="V251" i="3"/>
  <c r="V111" i="3"/>
  <c r="V21" i="3"/>
  <c r="V184" i="3"/>
  <c r="V54" i="3"/>
  <c r="V19" i="3"/>
  <c r="V153" i="3"/>
  <c r="V74" i="3"/>
  <c r="V284" i="3"/>
  <c r="V56" i="3"/>
  <c r="V193" i="3"/>
  <c r="V268" i="3"/>
  <c r="V57" i="3"/>
  <c r="V244" i="3"/>
  <c r="V135" i="3"/>
  <c r="V224" i="3"/>
  <c r="V177" i="3"/>
  <c r="V62" i="3"/>
  <c r="V216" i="3"/>
  <c r="V220" i="3"/>
  <c r="V140" i="3"/>
  <c r="V217" i="3"/>
  <c r="V132" i="3"/>
  <c r="V38" i="3"/>
  <c r="V17" i="3"/>
  <c r="V79" i="3"/>
  <c r="V247" i="3"/>
  <c r="V89" i="3"/>
  <c r="V294" i="3"/>
  <c r="V138" i="3"/>
  <c r="V243" i="3"/>
  <c r="V35" i="3"/>
  <c r="V162" i="3"/>
  <c r="V25" i="3"/>
  <c r="V81" i="3"/>
  <c r="V160" i="3"/>
  <c r="V15" i="3"/>
  <c r="V141" i="3"/>
  <c r="V137" i="3"/>
  <c r="V32" i="3"/>
  <c r="V42" i="3"/>
  <c r="V148" i="3"/>
  <c r="V45" i="3"/>
  <c r="V205" i="3"/>
  <c r="V170" i="3"/>
  <c r="V280" i="3"/>
  <c r="V239" i="3"/>
  <c r="V118" i="3"/>
  <c r="V246" i="3"/>
  <c r="V53" i="3"/>
  <c r="V125" i="3"/>
  <c r="V69" i="3"/>
  <c r="V156" i="3"/>
  <c r="V299" i="3"/>
  <c r="V207" i="3"/>
  <c r="V258" i="3"/>
  <c r="V126" i="3"/>
  <c r="V166" i="3"/>
  <c r="V87" i="3"/>
  <c r="V186" i="3"/>
  <c r="V154" i="3"/>
  <c r="V102" i="3"/>
  <c r="AM144" i="3"/>
  <c r="AM158" i="3"/>
  <c r="AM271" i="3"/>
  <c r="AM262" i="3"/>
  <c r="AM98" i="3"/>
  <c r="AM239" i="3"/>
  <c r="AM143" i="3"/>
  <c r="AM261" i="3"/>
  <c r="AM300" i="3"/>
  <c r="AM159" i="3"/>
  <c r="AM284" i="3"/>
  <c r="AM112" i="3"/>
  <c r="AM150" i="3"/>
  <c r="AM27" i="3"/>
  <c r="AM90" i="3"/>
  <c r="AM77" i="3"/>
  <c r="AM84" i="3"/>
  <c r="AM267" i="3"/>
  <c r="AM274" i="3"/>
  <c r="AM138" i="3"/>
  <c r="AM249" i="3"/>
  <c r="AM221" i="3"/>
  <c r="AM296" i="3"/>
  <c r="AM94" i="3"/>
  <c r="AM251" i="3"/>
  <c r="AM35" i="3"/>
  <c r="AM277" i="3"/>
  <c r="AM97" i="3"/>
  <c r="AM180" i="3"/>
  <c r="AM127" i="3"/>
  <c r="AM156" i="3"/>
  <c r="AM181" i="3"/>
  <c r="AM207" i="3"/>
  <c r="AM24" i="3"/>
  <c r="AM235" i="3"/>
  <c r="AM223" i="3"/>
  <c r="AM190" i="3"/>
  <c r="AM280" i="3"/>
  <c r="AM225" i="3"/>
  <c r="AM64" i="3"/>
  <c r="AM117" i="3"/>
  <c r="AM282" i="3"/>
  <c r="AM22" i="3"/>
  <c r="AM176" i="3"/>
  <c r="AM210" i="3"/>
  <c r="AM294" i="3"/>
  <c r="AM68" i="3"/>
  <c r="AM201" i="3"/>
  <c r="AM193" i="3"/>
  <c r="AM71" i="3"/>
  <c r="AM169" i="3"/>
  <c r="AM268" i="3"/>
  <c r="AM194" i="3"/>
  <c r="AM189" i="3"/>
  <c r="AM131" i="3"/>
  <c r="AM236" i="3"/>
  <c r="AM21" i="3"/>
  <c r="AM227" i="3"/>
  <c r="AM167" i="3"/>
  <c r="AM116" i="3"/>
  <c r="AM80" i="3"/>
  <c r="AM164" i="3"/>
  <c r="AM91" i="3"/>
  <c r="AM214" i="3"/>
  <c r="AM57" i="3"/>
  <c r="AM121" i="3"/>
  <c r="AM104" i="3"/>
  <c r="AM103" i="3"/>
  <c r="AM203" i="3"/>
  <c r="AM215" i="3"/>
  <c r="AM243" i="3"/>
  <c r="AM272" i="3"/>
  <c r="AM148" i="3"/>
  <c r="AM149" i="3"/>
  <c r="AM152" i="3"/>
  <c r="AM114" i="3"/>
  <c r="AM292" i="3"/>
  <c r="AM233" i="3"/>
  <c r="AM289" i="3"/>
  <c r="AM283" i="3"/>
  <c r="AM244" i="3"/>
  <c r="AM126" i="3"/>
  <c r="AM166" i="3"/>
  <c r="AM108" i="3"/>
  <c r="AM224" i="3"/>
  <c r="AM153" i="3"/>
  <c r="AM286" i="3"/>
  <c r="AM290" i="3"/>
  <c r="AM273" i="3"/>
  <c r="AM219" i="3"/>
  <c r="AM141" i="3"/>
  <c r="AM285" i="3"/>
  <c r="AM234" i="3"/>
  <c r="AM92" i="3"/>
  <c r="AM76" i="3"/>
  <c r="AM170" i="3"/>
  <c r="AM38" i="3"/>
  <c r="AM19" i="3"/>
  <c r="AM175" i="3"/>
  <c r="AM122" i="3"/>
  <c r="AM276" i="3"/>
  <c r="AM275" i="3"/>
  <c r="AM53" i="3"/>
  <c r="AM107" i="3"/>
  <c r="AM72" i="3"/>
  <c r="AM191" i="3"/>
  <c r="AM303" i="3"/>
  <c r="AM255" i="3"/>
  <c r="AM48" i="3"/>
  <c r="AM99" i="3"/>
  <c r="AM75" i="3"/>
  <c r="AM60" i="3"/>
  <c r="AM241" i="3"/>
  <c r="AM33" i="3"/>
  <c r="AM301" i="3"/>
  <c r="AM238" i="3"/>
  <c r="AM173" i="3"/>
  <c r="AM16" i="3"/>
  <c r="AM34" i="3"/>
  <c r="AM17" i="3"/>
  <c r="AM174" i="3"/>
  <c r="AM248" i="3"/>
  <c r="AM79" i="3"/>
  <c r="AM124" i="3"/>
  <c r="AM135" i="3"/>
  <c r="AM177" i="3"/>
  <c r="AM247" i="3"/>
  <c r="AM270" i="3"/>
  <c r="AM65" i="3"/>
  <c r="AM52" i="3"/>
  <c r="AM63" i="3"/>
  <c r="AM14" i="3"/>
  <c r="AM195" i="3"/>
  <c r="AM109" i="3"/>
  <c r="AM200" i="3"/>
  <c r="AM120" i="3"/>
  <c r="AM96" i="3"/>
  <c r="AM263" i="3"/>
  <c r="AM44" i="3"/>
  <c r="AM259" i="3"/>
  <c r="AM93" i="3"/>
  <c r="AM119" i="3"/>
  <c r="AM134" i="3"/>
  <c r="AM288" i="3"/>
  <c r="AM20" i="3"/>
  <c r="AM161" i="3"/>
  <c r="AM163" i="3"/>
  <c r="AM212" i="3"/>
  <c r="AM254" i="3"/>
  <c r="AM231" i="3"/>
  <c r="AM155" i="3"/>
  <c r="AM298" i="3"/>
  <c r="AM250" i="3"/>
  <c r="AM258" i="3"/>
  <c r="AM213" i="3"/>
  <c r="AM36" i="3"/>
  <c r="AM28" i="3"/>
  <c r="AM196" i="3"/>
  <c r="AM142" i="3"/>
  <c r="AM197" i="3"/>
  <c r="AM182" i="3"/>
  <c r="AM198" i="3"/>
  <c r="AM69" i="3"/>
  <c r="T10" i="3"/>
  <c r="U10" i="3" s="1"/>
  <c r="AK10" i="3"/>
  <c r="AL10" i="3"/>
  <c r="AM157" i="3"/>
  <c r="AM291" i="3"/>
  <c r="AM253" i="3"/>
  <c r="AM202" i="3"/>
  <c r="AM218" i="3"/>
  <c r="AM140" i="3"/>
  <c r="AM211" i="3"/>
  <c r="AM81" i="3"/>
  <c r="AM222" i="3"/>
  <c r="AM205" i="3"/>
  <c r="AM133" i="3"/>
  <c r="AM37" i="3"/>
  <c r="AM54" i="3"/>
  <c r="AM67" i="3"/>
  <c r="AM78" i="3"/>
  <c r="AM73" i="3"/>
  <c r="AM50" i="3"/>
  <c r="AM128" i="3"/>
  <c r="AM139" i="3"/>
  <c r="AM87" i="3"/>
  <c r="AM165" i="3"/>
  <c r="AM297" i="3"/>
  <c r="AM237" i="3"/>
  <c r="AM29" i="3"/>
  <c r="AM208" i="3"/>
  <c r="AM264" i="3"/>
  <c r="AM240" i="3"/>
  <c r="AM102" i="3"/>
  <c r="AM216" i="3"/>
  <c r="AM123" i="3"/>
  <c r="AM137" i="3"/>
  <c r="AM100" i="3"/>
  <c r="AM113" i="3"/>
  <c r="AM266" i="3"/>
  <c r="AM146" i="3"/>
  <c r="AM162" i="3"/>
  <c r="AM132" i="3"/>
  <c r="AM242" i="3"/>
  <c r="AM229" i="3"/>
  <c r="AM154" i="3"/>
  <c r="AM265" i="3"/>
  <c r="AM74" i="3"/>
  <c r="AM168" i="3"/>
  <c r="AM206" i="3"/>
  <c r="AM269" i="3"/>
  <c r="AM70" i="3"/>
  <c r="AM192" i="3"/>
  <c r="AM85" i="3"/>
  <c r="AM101" i="3"/>
  <c r="AM88" i="3"/>
  <c r="AM40" i="3"/>
  <c r="AM82" i="3"/>
  <c r="AM42" i="3"/>
  <c r="AM178" i="3"/>
  <c r="AM230" i="3"/>
  <c r="AM46" i="3"/>
  <c r="AM51" i="3"/>
  <c r="AM111" i="3"/>
  <c r="AM260" i="3"/>
  <c r="AM299" i="3"/>
  <c r="AM115" i="3"/>
  <c r="AM26" i="3"/>
  <c r="AM129" i="3"/>
  <c r="AM105" i="3"/>
  <c r="AM136" i="3"/>
  <c r="AM188" i="3"/>
  <c r="AM110" i="3"/>
  <c r="AM226" i="3"/>
  <c r="AM43" i="3"/>
  <c r="AM228" i="3"/>
  <c r="AM61" i="3"/>
  <c r="AM58" i="3"/>
  <c r="AM232" i="3"/>
  <c r="AM56" i="3"/>
  <c r="AM89" i="3"/>
  <c r="AM95" i="3"/>
  <c r="AM11" i="3"/>
  <c r="AM281" i="3"/>
  <c r="AM12" i="3"/>
  <c r="AM45" i="3"/>
  <c r="AM217" i="3"/>
  <c r="AM184" i="3"/>
  <c r="AM160" i="3"/>
  <c r="AM130" i="3"/>
  <c r="AM55" i="3"/>
  <c r="AM18" i="3"/>
  <c r="AM32" i="3"/>
  <c r="AM293" i="3"/>
  <c r="AM246" i="3"/>
  <c r="AM47" i="3"/>
  <c r="AM151" i="3"/>
  <c r="AM125" i="3"/>
  <c r="AM185" i="3"/>
  <c r="AM49" i="3"/>
  <c r="AM257" i="3"/>
  <c r="AM171" i="3"/>
  <c r="AM83" i="3"/>
  <c r="AM302" i="3"/>
  <c r="AM106" i="3"/>
  <c r="AM31" i="3"/>
  <c r="AM199" i="3"/>
  <c r="AM245" i="3"/>
  <c r="AM187" i="3"/>
  <c r="AM220" i="3"/>
  <c r="AM25" i="3"/>
  <c r="AM278" i="3"/>
  <c r="AM252" i="3"/>
  <c r="AM59" i="3"/>
  <c r="AM66" i="3"/>
  <c r="AM256" i="3"/>
  <c r="AM86" i="3"/>
  <c r="AM15" i="3"/>
  <c r="AM30" i="3"/>
  <c r="AM13" i="3"/>
  <c r="AM295" i="3"/>
  <c r="AM186" i="3"/>
  <c r="AM118" i="3"/>
  <c r="AM39" i="3"/>
  <c r="AM279" i="3"/>
  <c r="AM62" i="3"/>
  <c r="AM287" i="3"/>
  <c r="AM204" i="3"/>
  <c r="AM41" i="3"/>
  <c r="AM183" i="3"/>
  <c r="AM23" i="3"/>
  <c r="V10" i="3" l="1"/>
  <c r="AM10" i="3"/>
  <c r="AC16" i="13" l="1"/>
  <c r="AC17" i="13"/>
  <c r="AC18" i="13"/>
  <c r="AC19" i="13"/>
  <c r="AC20" i="13"/>
  <c r="AC21" i="13"/>
  <c r="AC22" i="13"/>
  <c r="AC23" i="13"/>
  <c r="AC24" i="13"/>
  <c r="AC25" i="13"/>
  <c r="AC26" i="13"/>
  <c r="AC27" i="13"/>
  <c r="AC28" i="13"/>
  <c r="AC29" i="13"/>
  <c r="AC30" i="13"/>
  <c r="AC31" i="13"/>
  <c r="AC32" i="13"/>
  <c r="AC33" i="13"/>
  <c r="AC34" i="13"/>
  <c r="AC35" i="13"/>
  <c r="AC36" i="13"/>
  <c r="AC37" i="13"/>
  <c r="AC38" i="13"/>
  <c r="AC39" i="13"/>
  <c r="AC40" i="13"/>
  <c r="AC41" i="13"/>
  <c r="AC42" i="13"/>
  <c r="AC43" i="13"/>
  <c r="AC44" i="13"/>
  <c r="AC45" i="13"/>
  <c r="AC46" i="13"/>
  <c r="AC47" i="13"/>
  <c r="AC48" i="13"/>
  <c r="AC49" i="13"/>
  <c r="AC50" i="13"/>
  <c r="AC51" i="13"/>
  <c r="AC52" i="13"/>
  <c r="AC53" i="13"/>
  <c r="AC54" i="13"/>
  <c r="AC55" i="13"/>
  <c r="AC56" i="13"/>
  <c r="AC57" i="13"/>
  <c r="AC58" i="13"/>
  <c r="AC59" i="13"/>
  <c r="AC60" i="13"/>
  <c r="AC61" i="13"/>
  <c r="AC62" i="13"/>
  <c r="AC63" i="13"/>
  <c r="AC64" i="13"/>
  <c r="AC65" i="13"/>
  <c r="AC66" i="13"/>
  <c r="AC67" i="13"/>
  <c r="AC68" i="13"/>
  <c r="AC69" i="13"/>
  <c r="AC70" i="13"/>
  <c r="AC71" i="13"/>
  <c r="AC72" i="13"/>
  <c r="AC73" i="13"/>
  <c r="AC74" i="13"/>
  <c r="AC75" i="13"/>
  <c r="AC76" i="13"/>
  <c r="AC77" i="13"/>
  <c r="AC78" i="13"/>
  <c r="AC79" i="13"/>
  <c r="AC80" i="13"/>
  <c r="AC81" i="13"/>
  <c r="AC82" i="13"/>
  <c r="AC83" i="13"/>
  <c r="AC84" i="13"/>
  <c r="AC85" i="13"/>
  <c r="AC86" i="13"/>
  <c r="AC87" i="13"/>
  <c r="AC88" i="13"/>
  <c r="AC89" i="13"/>
  <c r="AC90" i="13"/>
  <c r="AC91" i="13"/>
  <c r="AC92" i="13"/>
  <c r="AC93" i="13"/>
  <c r="AC94" i="13"/>
  <c r="AC95" i="13"/>
  <c r="AC96" i="13"/>
  <c r="AC97" i="13"/>
  <c r="AC98" i="13"/>
  <c r="AC99" i="13"/>
  <c r="AC100" i="13"/>
  <c r="AC101" i="13"/>
  <c r="AC102" i="13"/>
  <c r="AC103" i="13"/>
  <c r="AC104" i="13"/>
  <c r="AC105" i="13"/>
  <c r="AC106" i="13"/>
  <c r="AC107" i="13"/>
  <c r="AC108" i="13"/>
  <c r="AC109" i="13"/>
  <c r="AC110" i="13"/>
  <c r="AC111" i="13"/>
  <c r="AC112" i="13"/>
  <c r="AC113" i="13"/>
  <c r="AC114" i="13"/>
  <c r="AC115" i="13"/>
  <c r="AC116" i="13"/>
  <c r="AC117" i="13"/>
  <c r="AC118" i="13"/>
  <c r="AC119" i="13"/>
  <c r="AC120" i="13"/>
  <c r="AC121" i="13"/>
  <c r="AC122" i="13"/>
  <c r="AC123" i="13"/>
  <c r="AC124" i="13"/>
  <c r="AC125" i="13"/>
  <c r="AC126" i="13"/>
  <c r="AC127" i="13"/>
  <c r="AC128" i="13"/>
  <c r="AC129" i="13"/>
  <c r="AC130" i="13"/>
  <c r="AC131" i="13"/>
  <c r="AC132" i="13"/>
  <c r="AC133" i="13"/>
  <c r="AC134" i="13"/>
  <c r="AC135" i="13"/>
  <c r="AC136" i="13"/>
  <c r="AC137" i="13"/>
  <c r="AC138" i="13"/>
  <c r="AC139" i="13"/>
  <c r="AC140" i="13"/>
  <c r="AC141" i="13"/>
  <c r="AC142" i="13"/>
  <c r="AC143" i="13"/>
  <c r="AC144" i="13"/>
  <c r="AC145" i="13"/>
  <c r="AC146" i="13"/>
  <c r="AC147" i="13"/>
  <c r="AC148" i="13"/>
  <c r="AC149" i="13"/>
  <c r="AC150" i="13"/>
  <c r="AC151" i="13"/>
  <c r="AC152" i="13"/>
  <c r="AC153" i="13"/>
  <c r="AC154" i="13"/>
  <c r="AC155" i="13"/>
  <c r="AC156" i="13"/>
  <c r="AC157" i="13"/>
  <c r="AC158" i="13"/>
  <c r="AC159" i="13"/>
  <c r="AC160" i="13"/>
  <c r="AC161" i="13"/>
  <c r="AC162" i="13"/>
  <c r="AC163" i="13"/>
  <c r="AC164" i="13"/>
  <c r="AC165" i="13"/>
  <c r="AC166" i="13"/>
  <c r="AC167" i="13"/>
  <c r="AC168" i="13"/>
  <c r="AC169" i="13"/>
  <c r="AC170" i="13"/>
  <c r="AC171" i="13"/>
  <c r="AC172" i="13"/>
  <c r="AC173" i="13"/>
  <c r="AC174" i="13"/>
  <c r="AC175" i="13"/>
  <c r="AC176" i="13"/>
  <c r="AC177" i="13"/>
  <c r="AC178" i="13"/>
  <c r="AC179" i="13"/>
  <c r="AC180" i="13"/>
  <c r="AC181" i="13"/>
  <c r="AC182" i="13"/>
  <c r="AC183" i="13"/>
  <c r="AC184" i="13"/>
  <c r="AC185" i="13"/>
  <c r="AC186" i="13"/>
  <c r="AC187" i="13"/>
  <c r="AC188" i="13"/>
  <c r="AC189" i="13"/>
  <c r="AC190" i="13"/>
  <c r="AC191" i="13"/>
  <c r="AC192" i="13"/>
  <c r="AC193" i="13"/>
  <c r="AC194" i="13"/>
  <c r="AC195" i="13"/>
  <c r="AC196" i="13"/>
  <c r="AC197" i="13"/>
  <c r="AC198" i="13"/>
  <c r="AC199" i="13"/>
  <c r="AC200" i="13"/>
  <c r="AC201" i="13"/>
  <c r="AC202" i="13"/>
  <c r="AC203" i="13"/>
  <c r="AC204" i="13"/>
  <c r="AC205" i="13"/>
  <c r="AC206" i="13"/>
  <c r="AC207" i="13"/>
  <c r="AC208" i="13"/>
  <c r="AC209" i="13"/>
  <c r="AC210" i="13"/>
  <c r="AC211" i="13"/>
  <c r="AC212" i="13"/>
  <c r="AC213" i="13"/>
  <c r="AC214" i="13"/>
  <c r="AC215" i="13"/>
  <c r="AC216" i="13"/>
  <c r="AC217" i="13"/>
  <c r="AC218" i="13"/>
  <c r="AC219" i="13"/>
  <c r="AC220" i="13"/>
  <c r="AC221" i="13"/>
  <c r="AC222" i="13"/>
  <c r="AC223" i="13"/>
  <c r="AC224" i="13"/>
  <c r="AC225" i="13"/>
  <c r="AC226" i="13"/>
  <c r="AC227" i="13"/>
  <c r="AC228" i="13"/>
  <c r="AC229" i="13"/>
  <c r="AC230" i="13"/>
  <c r="AC231" i="13"/>
  <c r="AC232" i="13"/>
  <c r="AC233" i="13"/>
  <c r="AC234" i="13"/>
  <c r="AC235" i="13"/>
  <c r="AC236" i="13"/>
  <c r="AC237" i="13"/>
  <c r="AC238" i="13"/>
  <c r="AC239" i="13"/>
  <c r="AC240" i="13"/>
  <c r="AC241" i="13"/>
  <c r="AC242" i="13"/>
  <c r="AC243" i="13"/>
  <c r="AC244" i="13"/>
  <c r="AC245" i="13"/>
  <c r="AC246" i="13"/>
  <c r="AC247" i="13"/>
  <c r="AC248" i="13"/>
  <c r="AC249" i="13"/>
  <c r="AC250" i="13"/>
  <c r="AC251" i="13"/>
  <c r="AC252" i="13"/>
  <c r="AC253" i="13"/>
  <c r="AC254" i="13"/>
  <c r="AC255" i="13"/>
  <c r="AC256" i="13"/>
  <c r="AC257" i="13"/>
  <c r="AC258" i="13"/>
  <c r="AC259" i="13"/>
  <c r="AC260" i="13"/>
  <c r="AC261" i="13"/>
  <c r="AC262" i="13"/>
  <c r="AC263" i="13"/>
  <c r="AC264" i="13"/>
  <c r="AC265" i="13"/>
  <c r="AC266" i="13"/>
  <c r="AC267" i="13"/>
  <c r="AC268" i="13"/>
  <c r="AC269" i="13"/>
  <c r="AC270" i="13"/>
  <c r="AC271" i="13"/>
  <c r="AC272" i="13"/>
  <c r="AC273" i="13"/>
  <c r="AC274" i="13"/>
  <c r="AC275" i="13"/>
  <c r="AC276" i="13"/>
  <c r="AC277" i="13"/>
  <c r="AC278" i="13"/>
  <c r="AC279" i="13"/>
  <c r="AC280" i="13"/>
  <c r="AC281" i="13"/>
  <c r="AC282" i="13"/>
  <c r="AC283" i="13"/>
  <c r="AC284" i="13"/>
  <c r="AC285" i="13"/>
  <c r="AC286" i="13"/>
  <c r="AC287" i="13"/>
  <c r="AC288" i="13"/>
  <c r="AC289" i="13"/>
  <c r="AC290" i="13"/>
  <c r="AC291" i="13"/>
  <c r="AC292" i="13"/>
  <c r="AC293" i="13"/>
  <c r="AC294" i="13"/>
  <c r="AC295" i="13"/>
  <c r="AC296" i="13"/>
  <c r="AC297" i="13"/>
  <c r="AC298" i="13"/>
  <c r="AC299" i="13"/>
  <c r="AC300" i="13"/>
  <c r="AC301" i="13"/>
  <c r="AC302" i="13"/>
  <c r="AC303" i="13"/>
  <c r="AC13" i="13"/>
  <c r="AC14" i="13"/>
  <c r="AC15" i="13"/>
  <c r="AC11" i="13"/>
  <c r="AC12" i="13"/>
  <c r="AC10" i="13"/>
  <c r="L12" i="13"/>
  <c r="L13" i="13"/>
  <c r="L14" i="13"/>
  <c r="L15" i="13"/>
  <c r="L16" i="13"/>
  <c r="L17" i="13"/>
  <c r="L18" i="13"/>
  <c r="L19" i="13"/>
  <c r="L20" i="13"/>
  <c r="L21" i="13"/>
  <c r="L22" i="13"/>
  <c r="L23" i="13"/>
  <c r="L24" i="13"/>
  <c r="L25" i="13"/>
  <c r="L26" i="13"/>
  <c r="L27" i="13"/>
  <c r="L28" i="13"/>
  <c r="L29" i="13"/>
  <c r="L30" i="13"/>
  <c r="L31" i="13"/>
  <c r="L32" i="13"/>
  <c r="L33" i="13"/>
  <c r="L34" i="13"/>
  <c r="L35" i="13"/>
  <c r="L36" i="13"/>
  <c r="L37" i="13"/>
  <c r="L38" i="13"/>
  <c r="L39" i="13"/>
  <c r="L40" i="13"/>
  <c r="L41" i="13"/>
  <c r="L42" i="13"/>
  <c r="L43" i="13"/>
  <c r="L44" i="13"/>
  <c r="L45" i="13"/>
  <c r="L46" i="13"/>
  <c r="L47" i="13"/>
  <c r="L48" i="13"/>
  <c r="L49" i="13"/>
  <c r="L50" i="13"/>
  <c r="L51" i="13"/>
  <c r="L52" i="13"/>
  <c r="L53" i="13"/>
  <c r="L54" i="13"/>
  <c r="L55" i="13"/>
  <c r="L56" i="13"/>
  <c r="L57" i="13"/>
  <c r="L58" i="13"/>
  <c r="L59" i="13"/>
  <c r="L60" i="13"/>
  <c r="L61" i="13"/>
  <c r="L62" i="13"/>
  <c r="L63" i="13"/>
  <c r="L64" i="13"/>
  <c r="L65" i="13"/>
  <c r="L66" i="13"/>
  <c r="L67" i="13"/>
  <c r="L68" i="13"/>
  <c r="L69" i="13"/>
  <c r="L70" i="13"/>
  <c r="L71" i="13"/>
  <c r="L72" i="13"/>
  <c r="L73" i="13"/>
  <c r="L74" i="13"/>
  <c r="L75" i="13"/>
  <c r="L76" i="13"/>
  <c r="L77" i="13"/>
  <c r="L78" i="13"/>
  <c r="L79" i="13"/>
  <c r="L80" i="13"/>
  <c r="L81" i="13"/>
  <c r="L82" i="13"/>
  <c r="L83" i="13"/>
  <c r="L84" i="13"/>
  <c r="L85" i="13"/>
  <c r="L86" i="13"/>
  <c r="L87" i="13"/>
  <c r="L88" i="13"/>
  <c r="L89" i="13"/>
  <c r="L90" i="13"/>
  <c r="L91" i="13"/>
  <c r="L92" i="13"/>
  <c r="L93" i="13"/>
  <c r="L94" i="13"/>
  <c r="L95" i="13"/>
  <c r="L96" i="13"/>
  <c r="L97" i="13"/>
  <c r="L98" i="13"/>
  <c r="L99" i="13"/>
  <c r="L100" i="13"/>
  <c r="L101" i="13"/>
  <c r="L102" i="13"/>
  <c r="L103" i="13"/>
  <c r="L104" i="13"/>
  <c r="L105" i="13"/>
  <c r="L106" i="13"/>
  <c r="L107" i="13"/>
  <c r="L108" i="13"/>
  <c r="L109" i="13"/>
  <c r="L110" i="13"/>
  <c r="L111" i="13"/>
  <c r="L112" i="13"/>
  <c r="L113" i="13"/>
  <c r="L114" i="13"/>
  <c r="L115" i="13"/>
  <c r="L116" i="13"/>
  <c r="L117" i="13"/>
  <c r="L118" i="13"/>
  <c r="L119" i="13"/>
  <c r="L120" i="13"/>
  <c r="L121" i="13"/>
  <c r="L122" i="13"/>
  <c r="L123" i="13"/>
  <c r="L124" i="13"/>
  <c r="L125" i="13"/>
  <c r="L126" i="13"/>
  <c r="L127" i="13"/>
  <c r="L128" i="13"/>
  <c r="L129" i="13"/>
  <c r="L130" i="13"/>
  <c r="L131" i="13"/>
  <c r="L132" i="13"/>
  <c r="L133" i="13"/>
  <c r="L134" i="13"/>
  <c r="L135" i="13"/>
  <c r="L136" i="13"/>
  <c r="L137" i="13"/>
  <c r="L138" i="13"/>
  <c r="L139" i="13"/>
  <c r="L140" i="13"/>
  <c r="L141" i="13"/>
  <c r="L142" i="13"/>
  <c r="L143" i="13"/>
  <c r="L144" i="13"/>
  <c r="L145" i="13"/>
  <c r="L146" i="13"/>
  <c r="L147" i="13"/>
  <c r="L148" i="13"/>
  <c r="L149" i="13"/>
  <c r="L150" i="13"/>
  <c r="L151" i="13"/>
  <c r="L152" i="13"/>
  <c r="L153" i="13"/>
  <c r="L154" i="13"/>
  <c r="L155" i="13"/>
  <c r="L156" i="13"/>
  <c r="L157" i="13"/>
  <c r="L158" i="13"/>
  <c r="L159" i="13"/>
  <c r="L160" i="13"/>
  <c r="L161" i="13"/>
  <c r="L162" i="13"/>
  <c r="L163" i="13"/>
  <c r="L164" i="13"/>
  <c r="L165" i="13"/>
  <c r="L166" i="13"/>
  <c r="L167" i="13"/>
  <c r="L168" i="13"/>
  <c r="L169" i="13"/>
  <c r="L170" i="13"/>
  <c r="L171" i="13"/>
  <c r="L172" i="13"/>
  <c r="L173" i="13"/>
  <c r="L174" i="13"/>
  <c r="L175" i="13"/>
  <c r="L176" i="13"/>
  <c r="L177" i="13"/>
  <c r="L178" i="13"/>
  <c r="L179" i="13"/>
  <c r="L180" i="13"/>
  <c r="L181" i="13"/>
  <c r="L182" i="13"/>
  <c r="L183" i="13"/>
  <c r="L184" i="13"/>
  <c r="L185" i="13"/>
  <c r="L186" i="13"/>
  <c r="L187" i="13"/>
  <c r="L188" i="13"/>
  <c r="L189" i="13"/>
  <c r="L190" i="13"/>
  <c r="L191" i="13"/>
  <c r="L192" i="13"/>
  <c r="L193" i="13"/>
  <c r="L194" i="13"/>
  <c r="L195" i="13"/>
  <c r="L196" i="13"/>
  <c r="L197" i="13"/>
  <c r="L198" i="13"/>
  <c r="L199" i="13"/>
  <c r="L200" i="13"/>
  <c r="L201" i="13"/>
  <c r="L202" i="13"/>
  <c r="L203" i="13"/>
  <c r="L204" i="13"/>
  <c r="L205" i="13"/>
  <c r="L206" i="13"/>
  <c r="L207" i="13"/>
  <c r="L208" i="13"/>
  <c r="L209" i="13"/>
  <c r="L210" i="13"/>
  <c r="L211" i="13"/>
  <c r="L212" i="13"/>
  <c r="L213" i="13"/>
  <c r="L214" i="13"/>
  <c r="L215" i="13"/>
  <c r="L216" i="13"/>
  <c r="L217" i="13"/>
  <c r="L218" i="13"/>
  <c r="L219" i="13"/>
  <c r="L220" i="13"/>
  <c r="L221" i="13"/>
  <c r="L222" i="13"/>
  <c r="L223" i="13"/>
  <c r="L224" i="13"/>
  <c r="L225" i="13"/>
  <c r="L226" i="13"/>
  <c r="L227" i="13"/>
  <c r="L228" i="13"/>
  <c r="L229" i="13"/>
  <c r="L230" i="13"/>
  <c r="L231" i="13"/>
  <c r="L232" i="13"/>
  <c r="L233" i="13"/>
  <c r="L234" i="13"/>
  <c r="L235" i="13"/>
  <c r="L236" i="13"/>
  <c r="L237" i="13"/>
  <c r="L238" i="13"/>
  <c r="L239" i="13"/>
  <c r="L240" i="13"/>
  <c r="L241" i="13"/>
  <c r="L242" i="13"/>
  <c r="L243" i="13"/>
  <c r="L244" i="13"/>
  <c r="L245" i="13"/>
  <c r="L246" i="13"/>
  <c r="L247" i="13"/>
  <c r="L248" i="13"/>
  <c r="L249" i="13"/>
  <c r="L250" i="13"/>
  <c r="L251" i="13"/>
  <c r="N251" i="13" s="1"/>
  <c r="O251" i="13" s="1"/>
  <c r="L252" i="13"/>
  <c r="L253" i="13"/>
  <c r="L254" i="13"/>
  <c r="L255" i="13"/>
  <c r="L256" i="13"/>
  <c r="L257" i="13"/>
  <c r="L258" i="13"/>
  <c r="L259" i="13"/>
  <c r="L260" i="13"/>
  <c r="L261" i="13"/>
  <c r="L262" i="13"/>
  <c r="L263" i="13"/>
  <c r="L264" i="13"/>
  <c r="L265" i="13"/>
  <c r="L266" i="13"/>
  <c r="L267" i="13"/>
  <c r="L268" i="13"/>
  <c r="L269" i="13"/>
  <c r="L270" i="13"/>
  <c r="L271" i="13"/>
  <c r="L272" i="13"/>
  <c r="L273" i="13"/>
  <c r="L274" i="13"/>
  <c r="L275" i="13"/>
  <c r="L276" i="13"/>
  <c r="L277" i="13"/>
  <c r="L278" i="13"/>
  <c r="L279" i="13"/>
  <c r="L280" i="13"/>
  <c r="L281" i="13"/>
  <c r="L282" i="13"/>
  <c r="L283" i="13"/>
  <c r="L284" i="13"/>
  <c r="L285" i="13"/>
  <c r="L286" i="13"/>
  <c r="L287" i="13"/>
  <c r="L288" i="13"/>
  <c r="L289" i="13"/>
  <c r="L290" i="13"/>
  <c r="L291" i="13"/>
  <c r="L292" i="13"/>
  <c r="L293" i="13"/>
  <c r="L294" i="13"/>
  <c r="L295" i="13"/>
  <c r="L296" i="13"/>
  <c r="L297" i="13"/>
  <c r="L298" i="13"/>
  <c r="L299" i="13"/>
  <c r="L300" i="13"/>
  <c r="L301" i="13"/>
  <c r="L302" i="13"/>
  <c r="L303" i="13"/>
  <c r="L10" i="13"/>
  <c r="L11" i="13"/>
  <c r="Q303" i="13"/>
  <c r="R303" i="13"/>
  <c r="R302" i="13"/>
  <c r="R301" i="13"/>
  <c r="Q300" i="13"/>
  <c r="R300" i="13"/>
  <c r="Q299" i="13"/>
  <c r="R299" i="13"/>
  <c r="R298" i="13"/>
  <c r="R297" i="13"/>
  <c r="R296" i="13"/>
  <c r="Q295" i="13"/>
  <c r="R295" i="13"/>
  <c r="R294" i="13"/>
  <c r="R293" i="13"/>
  <c r="Q292" i="13"/>
  <c r="R292" i="13"/>
  <c r="Q291" i="13"/>
  <c r="R291" i="13"/>
  <c r="Q290" i="13"/>
  <c r="R290" i="13"/>
  <c r="Q289" i="13"/>
  <c r="R289" i="13"/>
  <c r="R288" i="13"/>
  <c r="R287" i="13"/>
  <c r="Q286" i="13"/>
  <c r="R286" i="13"/>
  <c r="R285" i="13"/>
  <c r="Q284" i="13"/>
  <c r="R284" i="13"/>
  <c r="Q283" i="13"/>
  <c r="R283" i="13"/>
  <c r="R282" i="13"/>
  <c r="R281" i="13"/>
  <c r="R280" i="13"/>
  <c r="R279" i="13"/>
  <c r="Q278" i="13"/>
  <c r="R278" i="13"/>
  <c r="R277" i="13"/>
  <c r="Q276" i="13"/>
  <c r="R276" i="13"/>
  <c r="R275" i="13"/>
  <c r="R274" i="13"/>
  <c r="Q273" i="13"/>
  <c r="R273" i="13"/>
  <c r="R272" i="13"/>
  <c r="R271" i="13"/>
  <c r="Q270" i="13"/>
  <c r="R270" i="13"/>
  <c r="R269" i="13"/>
  <c r="R268" i="13"/>
  <c r="Q267" i="13"/>
  <c r="R267" i="13"/>
  <c r="R266" i="13"/>
  <c r="R265" i="13"/>
  <c r="R264" i="13"/>
  <c r="R263" i="13"/>
  <c r="Q262" i="13"/>
  <c r="R262" i="13"/>
  <c r="R261" i="13"/>
  <c r="Q260" i="13"/>
  <c r="R260" i="13"/>
  <c r="R259" i="13"/>
  <c r="R258" i="13"/>
  <c r="Q257" i="13"/>
  <c r="R257" i="13"/>
  <c r="R256" i="13"/>
  <c r="R255" i="13"/>
  <c r="Q254" i="13"/>
  <c r="R254" i="13"/>
  <c r="R253" i="13"/>
  <c r="R252" i="13"/>
  <c r="R251" i="13"/>
  <c r="R250" i="13"/>
  <c r="R249" i="13"/>
  <c r="R248" i="13"/>
  <c r="R247" i="13"/>
  <c r="Q246" i="13"/>
  <c r="R246" i="13"/>
  <c r="R245" i="13"/>
  <c r="Q245" i="13"/>
  <c r="Q244" i="13"/>
  <c r="R244" i="13"/>
  <c r="R243" i="13"/>
  <c r="Q243" i="13"/>
  <c r="R242" i="13"/>
  <c r="Q241" i="13"/>
  <c r="R241" i="13"/>
  <c r="R240" i="13"/>
  <c r="R239" i="13"/>
  <c r="Q238" i="13"/>
  <c r="R238" i="13"/>
  <c r="R237" i="13"/>
  <c r="R236" i="13"/>
  <c r="R235" i="13"/>
  <c r="R234" i="13"/>
  <c r="Q233" i="13"/>
  <c r="R233" i="13"/>
  <c r="R232" i="13"/>
  <c r="R231" i="13"/>
  <c r="Q230" i="13"/>
  <c r="R230" i="13"/>
  <c r="R229" i="13"/>
  <c r="R228" i="13"/>
  <c r="R227" i="13"/>
  <c r="Q226" i="13"/>
  <c r="R226" i="13"/>
  <c r="Q225" i="13"/>
  <c r="R225" i="13"/>
  <c r="N224" i="13"/>
  <c r="O224" i="13" s="1"/>
  <c r="R224" i="13"/>
  <c r="R223" i="13"/>
  <c r="Q222" i="13"/>
  <c r="R222" i="13"/>
  <c r="R221" i="13"/>
  <c r="R220" i="13"/>
  <c r="R219" i="13"/>
  <c r="R218" i="13"/>
  <c r="Q217" i="13"/>
  <c r="R217" i="13"/>
  <c r="R216" i="13"/>
  <c r="Q215" i="13"/>
  <c r="R215" i="13"/>
  <c r="R214" i="13"/>
  <c r="R213" i="13"/>
  <c r="Q212" i="13"/>
  <c r="R212" i="13"/>
  <c r="R211" i="13"/>
  <c r="R210" i="13"/>
  <c r="R209" i="13"/>
  <c r="N208" i="13"/>
  <c r="O208" i="13" s="1"/>
  <c r="R208" i="13"/>
  <c r="R207" i="13"/>
  <c r="Q206" i="13"/>
  <c r="R206" i="13"/>
  <c r="R205" i="13"/>
  <c r="R204" i="13"/>
  <c r="R203" i="13"/>
  <c r="R202" i="13"/>
  <c r="R201" i="13"/>
  <c r="R200" i="13"/>
  <c r="Q199" i="13"/>
  <c r="R199" i="13"/>
  <c r="R198" i="13"/>
  <c r="R197" i="13"/>
  <c r="R196" i="13"/>
  <c r="R195" i="13"/>
  <c r="Q194" i="13"/>
  <c r="R194" i="13"/>
  <c r="Q193" i="13"/>
  <c r="R193" i="13"/>
  <c r="R192" i="13"/>
  <c r="Q191" i="13"/>
  <c r="R191" i="13"/>
  <c r="R190" i="13"/>
  <c r="R189" i="13"/>
  <c r="R188" i="13"/>
  <c r="R187" i="13"/>
  <c r="Q186" i="13"/>
  <c r="R186" i="13"/>
  <c r="Q185" i="13"/>
  <c r="R185" i="13"/>
  <c r="R184" i="13"/>
  <c r="Q184" i="13"/>
  <c r="R183" i="13"/>
  <c r="Q182" i="13"/>
  <c r="R182" i="13"/>
  <c r="R181" i="13"/>
  <c r="R180" i="13"/>
  <c r="Q179" i="13"/>
  <c r="R179" i="13"/>
  <c r="R178" i="13"/>
  <c r="Q177" i="13"/>
  <c r="R177" i="13"/>
  <c r="Q176" i="13"/>
  <c r="R176" i="13"/>
  <c r="Q175" i="13"/>
  <c r="R175" i="13"/>
  <c r="R174" i="13"/>
  <c r="R173" i="13"/>
  <c r="R172" i="13"/>
  <c r="R171" i="13"/>
  <c r="R170" i="13"/>
  <c r="Q169" i="13"/>
  <c r="R169" i="13"/>
  <c r="R168" i="13"/>
  <c r="Q167" i="13"/>
  <c r="R167" i="13"/>
  <c r="Q166" i="13"/>
  <c r="R166" i="13"/>
  <c r="R165" i="13"/>
  <c r="R164" i="13"/>
  <c r="R163" i="13"/>
  <c r="R162" i="13"/>
  <c r="Q161" i="13"/>
  <c r="R161" i="13"/>
  <c r="R160" i="13"/>
  <c r="Q159" i="13"/>
  <c r="R159" i="13"/>
  <c r="R158" i="13"/>
  <c r="Q157" i="13"/>
  <c r="R157" i="13"/>
  <c r="R156" i="13"/>
  <c r="Q156" i="13"/>
  <c r="R155" i="13"/>
  <c r="Q154" i="13"/>
  <c r="R154" i="13"/>
  <c r="R153" i="13"/>
  <c r="R152" i="13"/>
  <c r="Q151" i="13"/>
  <c r="R151" i="13"/>
  <c r="R150" i="13"/>
  <c r="Q149" i="13"/>
  <c r="R149" i="13"/>
  <c r="R148" i="13"/>
  <c r="R147" i="13"/>
  <c r="Q146" i="13"/>
  <c r="R146" i="13"/>
  <c r="R145" i="13"/>
  <c r="R144" i="13"/>
  <c r="Q143" i="13"/>
  <c r="R143" i="13"/>
  <c r="R142" i="13"/>
  <c r="Q141" i="13"/>
  <c r="R141" i="13"/>
  <c r="R140" i="13"/>
  <c r="R139" i="13"/>
  <c r="Q138" i="13"/>
  <c r="R138" i="13"/>
  <c r="R137" i="13"/>
  <c r="R136" i="13"/>
  <c r="R135" i="13"/>
  <c r="R134" i="13"/>
  <c r="Q133" i="13"/>
  <c r="R133" i="13"/>
  <c r="R132" i="13"/>
  <c r="R131" i="13"/>
  <c r="Q130" i="13"/>
  <c r="R130" i="13"/>
  <c r="R129" i="13"/>
  <c r="R128" i="13"/>
  <c r="Q127" i="13"/>
  <c r="R127" i="13"/>
  <c r="R126" i="13"/>
  <c r="Q125" i="13"/>
  <c r="R125" i="13"/>
  <c r="Q124" i="13"/>
  <c r="R124" i="13"/>
  <c r="R123" i="13"/>
  <c r="Q122" i="13"/>
  <c r="R122" i="13"/>
  <c r="R121" i="13"/>
  <c r="R120" i="13"/>
  <c r="R119" i="13"/>
  <c r="R118" i="13"/>
  <c r="Q117" i="13"/>
  <c r="R117" i="13"/>
  <c r="R116" i="13"/>
  <c r="R115" i="13"/>
  <c r="R114" i="13"/>
  <c r="R113" i="13"/>
  <c r="R112" i="13"/>
  <c r="R111" i="13"/>
  <c r="Q110" i="13"/>
  <c r="R110" i="13"/>
  <c r="Q109" i="13"/>
  <c r="R109" i="13"/>
  <c r="R108" i="13"/>
  <c r="R107" i="13"/>
  <c r="Q106" i="13"/>
  <c r="R106" i="13"/>
  <c r="R105" i="13"/>
  <c r="R104" i="13"/>
  <c r="Q104" i="13"/>
  <c r="R103" i="13"/>
  <c r="Q102" i="13"/>
  <c r="R102" i="13"/>
  <c r="R101" i="13"/>
  <c r="R100" i="13"/>
  <c r="R99" i="13"/>
  <c r="Q98" i="13"/>
  <c r="R98" i="13"/>
  <c r="R97" i="13"/>
  <c r="Q96" i="13"/>
  <c r="R96" i="13"/>
  <c r="R95" i="13"/>
  <c r="R94" i="13"/>
  <c r="Q93" i="13"/>
  <c r="R93" i="13"/>
  <c r="Q92" i="13"/>
  <c r="R92" i="13"/>
  <c r="R91" i="13"/>
  <c r="R90" i="13"/>
  <c r="R89" i="13"/>
  <c r="Q88" i="13"/>
  <c r="R88" i="13"/>
  <c r="R87" i="13"/>
  <c r="R86" i="13"/>
  <c r="R85" i="13"/>
  <c r="Q84" i="13"/>
  <c r="R84" i="13"/>
  <c r="Q83" i="13"/>
  <c r="R83" i="13"/>
  <c r="R82" i="13"/>
  <c r="R81" i="13"/>
  <c r="Q80" i="13"/>
  <c r="R80" i="13"/>
  <c r="R79" i="13"/>
  <c r="R78" i="13"/>
  <c r="R77" i="13"/>
  <c r="R76" i="13"/>
  <c r="Q75" i="13"/>
  <c r="R75" i="13"/>
  <c r="R74" i="13"/>
  <c r="R73" i="13"/>
  <c r="Q72" i="13"/>
  <c r="R72" i="13"/>
  <c r="R71" i="13"/>
  <c r="R70" i="13"/>
  <c r="R69" i="13"/>
  <c r="Q68" i="13"/>
  <c r="R68" i="13"/>
  <c r="Q67" i="13"/>
  <c r="R67" i="13"/>
  <c r="R66" i="13"/>
  <c r="R65" i="13"/>
  <c r="Q64" i="13"/>
  <c r="R64" i="13"/>
  <c r="R63" i="13"/>
  <c r="R62" i="13"/>
  <c r="R61" i="13"/>
  <c r="Q60" i="13"/>
  <c r="R60" i="13"/>
  <c r="Q59" i="13"/>
  <c r="R59" i="13"/>
  <c r="N58" i="13"/>
  <c r="O58" i="13" s="1"/>
  <c r="R58" i="13"/>
  <c r="R57" i="13"/>
  <c r="Q56" i="13"/>
  <c r="R56" i="13"/>
  <c r="R55" i="13"/>
  <c r="R54" i="13"/>
  <c r="R53" i="13"/>
  <c r="R52" i="13"/>
  <c r="Q51" i="13"/>
  <c r="R51" i="13"/>
  <c r="R50" i="13"/>
  <c r="R49" i="13"/>
  <c r="Q48" i="13"/>
  <c r="R48" i="13"/>
  <c r="R47" i="13"/>
  <c r="R46" i="13"/>
  <c r="Q45" i="13"/>
  <c r="R45" i="13"/>
  <c r="R44" i="13"/>
  <c r="Q43" i="13"/>
  <c r="R43" i="13"/>
  <c r="R42" i="13"/>
  <c r="R41" i="13"/>
  <c r="Q40" i="13"/>
  <c r="R40" i="13"/>
  <c r="R39" i="13"/>
  <c r="R38" i="13"/>
  <c r="Q37" i="13"/>
  <c r="R37" i="13"/>
  <c r="R36" i="13"/>
  <c r="Q36" i="13"/>
  <c r="Q35" i="13"/>
  <c r="R35" i="13"/>
  <c r="N34" i="13"/>
  <c r="O34" i="13" s="1"/>
  <c r="R34" i="13"/>
  <c r="R33" i="13"/>
  <c r="Q33" i="13"/>
  <c r="Q32" i="13"/>
  <c r="R32" i="13"/>
  <c r="R31" i="13"/>
  <c r="R30" i="13"/>
  <c r="Q29" i="13"/>
  <c r="R29" i="13"/>
  <c r="R28" i="13"/>
  <c r="Q27" i="13"/>
  <c r="R27" i="13"/>
  <c r="R26" i="13"/>
  <c r="R25" i="13"/>
  <c r="Q24" i="13"/>
  <c r="R24" i="13"/>
  <c r="R23" i="13"/>
  <c r="R22" i="13"/>
  <c r="Q21" i="13"/>
  <c r="R21" i="13"/>
  <c r="R20" i="13"/>
  <c r="Q19" i="13"/>
  <c r="R19" i="13"/>
  <c r="R18" i="13"/>
  <c r="R17" i="13"/>
  <c r="Q16" i="13"/>
  <c r="R16" i="13"/>
  <c r="R15" i="13"/>
  <c r="R14" i="13"/>
  <c r="R13" i="13"/>
  <c r="R12" i="13"/>
  <c r="Q11" i="13"/>
  <c r="R11" i="13"/>
  <c r="R10" i="13"/>
  <c r="W10" i="13"/>
  <c r="C10" i="13"/>
  <c r="Y10" i="11"/>
  <c r="R12" i="12"/>
  <c r="R13" i="12"/>
  <c r="R14" i="12"/>
  <c r="R15" i="12"/>
  <c r="R16" i="12"/>
  <c r="R17" i="12"/>
  <c r="R18" i="12"/>
  <c r="R19" i="12"/>
  <c r="R20" i="12"/>
  <c r="R21" i="12"/>
  <c r="R22" i="12"/>
  <c r="R23" i="12"/>
  <c r="R24" i="12"/>
  <c r="R25" i="12"/>
  <c r="R26" i="12"/>
  <c r="R27" i="12"/>
  <c r="R28" i="12"/>
  <c r="R29" i="12"/>
  <c r="R30" i="12"/>
  <c r="R31" i="12"/>
  <c r="R32" i="12"/>
  <c r="R33" i="12"/>
  <c r="R34" i="12"/>
  <c r="R35" i="12"/>
  <c r="R36" i="12"/>
  <c r="R37" i="12"/>
  <c r="R38" i="12"/>
  <c r="R39" i="12"/>
  <c r="R40" i="12"/>
  <c r="R41" i="12"/>
  <c r="R42" i="12"/>
  <c r="R43" i="12"/>
  <c r="R44" i="12"/>
  <c r="R45" i="12"/>
  <c r="R46" i="12"/>
  <c r="R47" i="12"/>
  <c r="R48" i="12"/>
  <c r="R49" i="12"/>
  <c r="R50" i="12"/>
  <c r="R51" i="12"/>
  <c r="R52" i="12"/>
  <c r="R53" i="12"/>
  <c r="R54" i="12"/>
  <c r="R55" i="12"/>
  <c r="R56" i="12"/>
  <c r="R57" i="12"/>
  <c r="R58" i="12"/>
  <c r="R59" i="12"/>
  <c r="R60" i="12"/>
  <c r="R61" i="12"/>
  <c r="R62" i="12"/>
  <c r="R63" i="12"/>
  <c r="R64" i="12"/>
  <c r="R65" i="12"/>
  <c r="R66" i="12"/>
  <c r="R67" i="12"/>
  <c r="R68" i="12"/>
  <c r="R69" i="12"/>
  <c r="R70" i="12"/>
  <c r="R71" i="12"/>
  <c r="R72" i="12"/>
  <c r="R73" i="12"/>
  <c r="R74" i="12"/>
  <c r="R75" i="12"/>
  <c r="R76" i="12"/>
  <c r="R77" i="12"/>
  <c r="R78" i="12"/>
  <c r="R79" i="12"/>
  <c r="R80" i="12"/>
  <c r="R81" i="12"/>
  <c r="R82" i="12"/>
  <c r="R83" i="12"/>
  <c r="R84" i="12"/>
  <c r="R85" i="12"/>
  <c r="R86" i="12"/>
  <c r="R87" i="12"/>
  <c r="R88" i="12"/>
  <c r="R89" i="12"/>
  <c r="R90" i="12"/>
  <c r="R91" i="12"/>
  <c r="R92" i="12"/>
  <c r="R93" i="12"/>
  <c r="R94" i="12"/>
  <c r="R95" i="12"/>
  <c r="R96" i="12"/>
  <c r="R97" i="12"/>
  <c r="R98" i="12"/>
  <c r="R99" i="12"/>
  <c r="R100" i="12"/>
  <c r="R101" i="12"/>
  <c r="R102" i="12"/>
  <c r="R103" i="12"/>
  <c r="R104" i="12"/>
  <c r="R105" i="12"/>
  <c r="R106" i="12"/>
  <c r="R107" i="12"/>
  <c r="R108" i="12"/>
  <c r="R109" i="12"/>
  <c r="R110" i="12"/>
  <c r="R111" i="12"/>
  <c r="R112" i="12"/>
  <c r="R113" i="12"/>
  <c r="R114" i="12"/>
  <c r="R115" i="12"/>
  <c r="R116" i="12"/>
  <c r="R117" i="12"/>
  <c r="R118" i="12"/>
  <c r="R119" i="12"/>
  <c r="R120" i="12"/>
  <c r="R121" i="12"/>
  <c r="R122" i="12"/>
  <c r="R123" i="12"/>
  <c r="R124" i="12"/>
  <c r="R125" i="12"/>
  <c r="R126" i="12"/>
  <c r="R127" i="12"/>
  <c r="R128" i="12"/>
  <c r="R129" i="12"/>
  <c r="R130" i="12"/>
  <c r="R131" i="12"/>
  <c r="R132" i="12"/>
  <c r="R133" i="12"/>
  <c r="R134" i="12"/>
  <c r="R135" i="12"/>
  <c r="R136" i="12"/>
  <c r="R137" i="12"/>
  <c r="R138" i="12"/>
  <c r="R139" i="12"/>
  <c r="R140" i="12"/>
  <c r="R141" i="12"/>
  <c r="R142" i="12"/>
  <c r="R143" i="12"/>
  <c r="R144" i="12"/>
  <c r="R145" i="12"/>
  <c r="R146" i="12"/>
  <c r="R147" i="12"/>
  <c r="R148" i="12"/>
  <c r="R149" i="12"/>
  <c r="R150" i="12"/>
  <c r="R151" i="12"/>
  <c r="R152" i="12"/>
  <c r="R153" i="12"/>
  <c r="R154" i="12"/>
  <c r="R155" i="12"/>
  <c r="R156" i="12"/>
  <c r="R157" i="12"/>
  <c r="R158" i="12"/>
  <c r="R159" i="12"/>
  <c r="R160" i="12"/>
  <c r="R161" i="12"/>
  <c r="R162" i="12"/>
  <c r="R163" i="12"/>
  <c r="R164" i="12"/>
  <c r="R165" i="12"/>
  <c r="R166" i="12"/>
  <c r="R167" i="12"/>
  <c r="R168" i="12"/>
  <c r="R169" i="12"/>
  <c r="R170" i="12"/>
  <c r="R171" i="12"/>
  <c r="R172" i="12"/>
  <c r="R173" i="12"/>
  <c r="R174" i="12"/>
  <c r="R175" i="12"/>
  <c r="R176" i="12"/>
  <c r="R177" i="12"/>
  <c r="R178" i="12"/>
  <c r="R179" i="12"/>
  <c r="R180" i="12"/>
  <c r="R181" i="12"/>
  <c r="R182" i="12"/>
  <c r="R183" i="12"/>
  <c r="R184" i="12"/>
  <c r="R185" i="12"/>
  <c r="R186" i="12"/>
  <c r="R187" i="12"/>
  <c r="R188" i="12"/>
  <c r="R189" i="12"/>
  <c r="R190" i="12"/>
  <c r="R191" i="12"/>
  <c r="R192" i="12"/>
  <c r="R193" i="12"/>
  <c r="R194" i="12"/>
  <c r="R195" i="12"/>
  <c r="R196" i="12"/>
  <c r="R197" i="12"/>
  <c r="R198" i="12"/>
  <c r="R199" i="12"/>
  <c r="R200" i="12"/>
  <c r="R201" i="12"/>
  <c r="R202" i="12"/>
  <c r="R203" i="12"/>
  <c r="R204" i="12"/>
  <c r="R205" i="12"/>
  <c r="R206" i="12"/>
  <c r="R207" i="12"/>
  <c r="R208" i="12"/>
  <c r="R209" i="12"/>
  <c r="R210" i="12"/>
  <c r="R211" i="12"/>
  <c r="R212" i="12"/>
  <c r="R213" i="12"/>
  <c r="R214" i="12"/>
  <c r="R215" i="12"/>
  <c r="R216" i="12"/>
  <c r="R217" i="12"/>
  <c r="R218" i="12"/>
  <c r="R219" i="12"/>
  <c r="R220" i="12"/>
  <c r="R221" i="12"/>
  <c r="R222" i="12"/>
  <c r="R223" i="12"/>
  <c r="R224" i="12"/>
  <c r="R225" i="12"/>
  <c r="R226" i="12"/>
  <c r="R227" i="12"/>
  <c r="R228" i="12"/>
  <c r="R229" i="12"/>
  <c r="R230" i="12"/>
  <c r="R231" i="12"/>
  <c r="R232" i="12"/>
  <c r="R233" i="12"/>
  <c r="R234" i="12"/>
  <c r="R235" i="12"/>
  <c r="R236" i="12"/>
  <c r="R237" i="12"/>
  <c r="R238" i="12"/>
  <c r="R239" i="12"/>
  <c r="R240" i="12"/>
  <c r="R241" i="12"/>
  <c r="R242" i="12"/>
  <c r="R243" i="12"/>
  <c r="R244" i="12"/>
  <c r="R245" i="12"/>
  <c r="R246" i="12"/>
  <c r="R247" i="12"/>
  <c r="R248" i="12"/>
  <c r="R249" i="12"/>
  <c r="R250" i="12"/>
  <c r="R251" i="12"/>
  <c r="R252" i="12"/>
  <c r="R253" i="12"/>
  <c r="R254" i="12"/>
  <c r="R255" i="12"/>
  <c r="R256" i="12"/>
  <c r="R257" i="12"/>
  <c r="R258" i="12"/>
  <c r="R259" i="12"/>
  <c r="R260" i="12"/>
  <c r="R261" i="12"/>
  <c r="R262" i="12"/>
  <c r="R263" i="12"/>
  <c r="R264" i="12"/>
  <c r="R265" i="12"/>
  <c r="R266" i="12"/>
  <c r="R267" i="12"/>
  <c r="R268" i="12"/>
  <c r="R269" i="12"/>
  <c r="R270" i="12"/>
  <c r="R271" i="12"/>
  <c r="R272" i="12"/>
  <c r="R273" i="12"/>
  <c r="R274" i="12"/>
  <c r="R275" i="12"/>
  <c r="R276" i="12"/>
  <c r="R277" i="12"/>
  <c r="R278" i="12"/>
  <c r="R279" i="12"/>
  <c r="R280" i="12"/>
  <c r="R281" i="12"/>
  <c r="R282" i="12"/>
  <c r="R283" i="12"/>
  <c r="R284" i="12"/>
  <c r="R285" i="12"/>
  <c r="R286" i="12"/>
  <c r="R287" i="12"/>
  <c r="R288" i="12"/>
  <c r="R289" i="12"/>
  <c r="R290" i="12"/>
  <c r="R291" i="12"/>
  <c r="R292" i="12"/>
  <c r="R293" i="12"/>
  <c r="R294" i="12"/>
  <c r="R295" i="12"/>
  <c r="R296" i="12"/>
  <c r="R297" i="12"/>
  <c r="R298" i="12"/>
  <c r="R299" i="12"/>
  <c r="R300" i="12"/>
  <c r="R301" i="12"/>
  <c r="R302" i="12"/>
  <c r="R303" i="12"/>
  <c r="R10" i="12"/>
  <c r="R11" i="12"/>
  <c r="N198" i="13" l="1"/>
  <c r="O198" i="13" s="1"/>
  <c r="N190" i="13"/>
  <c r="O190" i="13" s="1"/>
  <c r="Q111" i="13"/>
  <c r="Q30" i="13"/>
  <c r="N120" i="13"/>
  <c r="O120" i="13" s="1"/>
  <c r="Q101" i="13"/>
  <c r="Q99" i="13"/>
  <c r="Q46" i="13"/>
  <c r="Q77" i="13"/>
  <c r="Q121" i="13"/>
  <c r="Q269" i="13"/>
  <c r="Q50" i="13"/>
  <c r="N30" i="13"/>
  <c r="O30" i="13" s="1"/>
  <c r="N33" i="13"/>
  <c r="O33" i="13" s="1"/>
  <c r="N66" i="13"/>
  <c r="O66" i="13" s="1"/>
  <c r="N77" i="13"/>
  <c r="O77" i="13" s="1"/>
  <c r="Q137" i="13"/>
  <c r="Q171" i="13"/>
  <c r="Q240" i="13"/>
  <c r="Q285" i="13"/>
  <c r="Q66" i="13"/>
  <c r="N256" i="13"/>
  <c r="O256" i="13" s="1"/>
  <c r="Q216" i="13"/>
  <c r="Q287" i="13"/>
  <c r="Q15" i="13"/>
  <c r="Q69" i="13"/>
  <c r="Q85" i="13"/>
  <c r="N106" i="13"/>
  <c r="O106" i="13" s="1"/>
  <c r="Q120" i="13"/>
  <c r="Q126" i="13"/>
  <c r="Q129" i="13"/>
  <c r="Q162" i="13"/>
  <c r="Q202" i="13"/>
  <c r="N216" i="13"/>
  <c r="O216" i="13" s="1"/>
  <c r="Q219" i="13"/>
  <c r="Q256" i="13"/>
  <c r="Q259" i="13"/>
  <c r="Q275" i="13"/>
  <c r="Q282" i="13"/>
  <c r="Q272" i="13"/>
  <c r="N160" i="13"/>
  <c r="O160" i="13" s="1"/>
  <c r="N50" i="13"/>
  <c r="O50" i="13" s="1"/>
  <c r="N74" i="13"/>
  <c r="O74" i="13" s="1"/>
  <c r="Q90" i="13"/>
  <c r="Q150" i="13"/>
  <c r="Q160" i="13"/>
  <c r="Q210" i="13"/>
  <c r="Q251" i="13"/>
  <c r="N148" i="13"/>
  <c r="O148" i="13" s="1"/>
  <c r="Q58" i="13"/>
  <c r="Q65" i="13"/>
  <c r="Q131" i="13"/>
  <c r="Q142" i="13"/>
  <c r="Q145" i="13"/>
  <c r="Q148" i="13"/>
  <c r="Q168" i="13"/>
  <c r="Q201" i="13"/>
  <c r="Q221" i="13"/>
  <c r="Q224" i="13"/>
  <c r="Q231" i="13"/>
  <c r="Q258" i="13"/>
  <c r="Q301" i="13"/>
  <c r="N155" i="13"/>
  <c r="O155" i="13" s="1"/>
  <c r="N283" i="13"/>
  <c r="O283" i="13" s="1"/>
  <c r="N286" i="13"/>
  <c r="O286" i="13" s="1"/>
  <c r="N85" i="13"/>
  <c r="O85" i="13" s="1"/>
  <c r="N243" i="13"/>
  <c r="O243" i="13" s="1"/>
  <c r="N73" i="13"/>
  <c r="O73" i="13" s="1"/>
  <c r="N81" i="13"/>
  <c r="O81" i="13" s="1"/>
  <c r="Q115" i="13"/>
  <c r="N124" i="13"/>
  <c r="O124" i="13" s="1"/>
  <c r="Q134" i="13"/>
  <c r="N235" i="13"/>
  <c r="O235" i="13" s="1"/>
  <c r="Q288" i="13"/>
  <c r="Q26" i="13"/>
  <c r="Q34" i="13"/>
  <c r="Q49" i="13"/>
  <c r="N55" i="13"/>
  <c r="O55" i="13" s="1"/>
  <c r="Q73" i="13"/>
  <c r="Q81" i="13"/>
  <c r="Q89" i="13"/>
  <c r="Q155" i="13"/>
  <c r="N232" i="13"/>
  <c r="O232" i="13" s="1"/>
  <c r="Q20" i="13"/>
  <c r="Q42" i="13"/>
  <c r="Q52" i="13"/>
  <c r="Q108" i="13"/>
  <c r="Q132" i="13"/>
  <c r="Q271" i="13"/>
  <c r="N47" i="13"/>
  <c r="O47" i="13" s="1"/>
  <c r="N97" i="13"/>
  <c r="O97" i="13" s="1"/>
  <c r="Q100" i="13"/>
  <c r="Q147" i="13"/>
  <c r="Q170" i="13"/>
  <c r="Q200" i="13"/>
  <c r="Q247" i="13"/>
  <c r="Q274" i="13"/>
  <c r="N183" i="13"/>
  <c r="O183" i="13" s="1"/>
  <c r="Q12" i="13"/>
  <c r="Q31" i="13"/>
  <c r="N65" i="13"/>
  <c r="O65" i="13" s="1"/>
  <c r="N101" i="13"/>
  <c r="O101" i="13" s="1"/>
  <c r="Q118" i="13"/>
  <c r="N163" i="13"/>
  <c r="O163" i="13" s="1"/>
  <c r="Q139" i="13"/>
  <c r="N206" i="13"/>
  <c r="O206" i="13" s="1"/>
  <c r="Q44" i="13"/>
  <c r="Q91" i="13"/>
  <c r="N275" i="13"/>
  <c r="O275" i="13" s="1"/>
  <c r="Q302" i="13"/>
  <c r="Q41" i="13"/>
  <c r="Q61" i="13"/>
  <c r="Q187" i="13"/>
  <c r="Q294" i="13"/>
  <c r="Q174" i="13"/>
  <c r="N23" i="13"/>
  <c r="O23" i="13" s="1"/>
  <c r="N184" i="13"/>
  <c r="O184" i="13" s="1"/>
  <c r="N201" i="13"/>
  <c r="O201" i="13" s="1"/>
  <c r="Q281" i="13"/>
  <c r="N132" i="13"/>
  <c r="O132" i="13" s="1"/>
  <c r="N168" i="13"/>
  <c r="O168" i="13" s="1"/>
  <c r="Q297" i="13"/>
  <c r="N15" i="13"/>
  <c r="O15" i="13" s="1"/>
  <c r="Q38" i="13"/>
  <c r="Q82" i="13"/>
  <c r="N108" i="13"/>
  <c r="O108" i="13" s="1"/>
  <c r="N116" i="13"/>
  <c r="O116" i="13" s="1"/>
  <c r="Q119" i="13"/>
  <c r="Q135" i="13"/>
  <c r="Q140" i="13"/>
  <c r="N53" i="13"/>
  <c r="O53" i="13" s="1"/>
  <c r="N102" i="13"/>
  <c r="O102" i="13" s="1"/>
  <c r="N156" i="13"/>
  <c r="O156" i="13" s="1"/>
  <c r="N171" i="13"/>
  <c r="O171" i="13" s="1"/>
  <c r="N221" i="13"/>
  <c r="O221" i="13" s="1"/>
  <c r="Q239" i="13"/>
  <c r="N259" i="13"/>
  <c r="O259" i="13" s="1"/>
  <c r="Q268" i="13"/>
  <c r="N12" i="13"/>
  <c r="O12" i="13" s="1"/>
  <c r="Q13" i="13"/>
  <c r="Q57" i="13"/>
  <c r="N100" i="13"/>
  <c r="O100" i="13" s="1"/>
  <c r="N176" i="13"/>
  <c r="O176" i="13" s="1"/>
  <c r="Q195" i="13"/>
  <c r="N211" i="13"/>
  <c r="O211" i="13" s="1"/>
  <c r="N227" i="13"/>
  <c r="O227" i="13" s="1"/>
  <c r="N291" i="13"/>
  <c r="O291" i="13" s="1"/>
  <c r="N20" i="13"/>
  <c r="O20" i="13" s="1"/>
  <c r="Q53" i="13"/>
  <c r="Q70" i="13"/>
  <c r="Q97" i="13"/>
  <c r="Q103" i="13"/>
  <c r="Q116" i="13"/>
  <c r="Q163" i="13"/>
  <c r="Q178" i="13"/>
  <c r="N192" i="13"/>
  <c r="O192" i="13" s="1"/>
  <c r="N200" i="13"/>
  <c r="O200" i="13" s="1"/>
  <c r="Q203" i="13"/>
  <c r="Q207" i="13"/>
  <c r="Q227" i="13"/>
  <c r="Q232" i="13"/>
  <c r="Q235" i="13"/>
  <c r="Q279" i="13"/>
  <c r="Q280" i="13"/>
  <c r="Q293" i="13"/>
  <c r="Q296" i="13"/>
  <c r="N46" i="13"/>
  <c r="O46" i="13" s="1"/>
  <c r="N69" i="13"/>
  <c r="O69" i="13" s="1"/>
  <c r="Q76" i="13"/>
  <c r="N99" i="13"/>
  <c r="O99" i="13" s="1"/>
  <c r="Q158" i="13"/>
  <c r="N164" i="13"/>
  <c r="O164" i="13" s="1"/>
  <c r="Q183" i="13"/>
  <c r="Q211" i="13"/>
  <c r="Q23" i="13"/>
  <c r="Q14" i="13"/>
  <c r="Q17" i="13"/>
  <c r="N61" i="13"/>
  <c r="O61" i="13" s="1"/>
  <c r="Q192" i="13"/>
  <c r="N212" i="13"/>
  <c r="O212" i="13" s="1"/>
  <c r="Q22" i="13"/>
  <c r="Q25" i="13"/>
  <c r="Q28" i="13"/>
  <c r="Q113" i="13"/>
  <c r="Q123" i="13"/>
  <c r="Q153" i="13"/>
  <c r="Q229" i="13"/>
  <c r="Q248" i="13"/>
  <c r="N42" i="13"/>
  <c r="O42" i="13" s="1"/>
  <c r="N159" i="13"/>
  <c r="O159" i="13" s="1"/>
  <c r="Q74" i="13"/>
  <c r="N103" i="13"/>
  <c r="O103" i="13" s="1"/>
  <c r="N203" i="13"/>
  <c r="O203" i="13" s="1"/>
  <c r="Q264" i="13"/>
  <c r="N280" i="13"/>
  <c r="O280" i="13" s="1"/>
  <c r="N14" i="13"/>
  <c r="O14" i="13" s="1"/>
  <c r="N17" i="13"/>
  <c r="O17" i="13" s="1"/>
  <c r="N18" i="13"/>
  <c r="O18" i="13" s="1"/>
  <c r="N28" i="13"/>
  <c r="O28" i="13" s="1"/>
  <c r="N22" i="13"/>
  <c r="O22" i="13" s="1"/>
  <c r="N25" i="13"/>
  <c r="O25" i="13" s="1"/>
  <c r="N26" i="13"/>
  <c r="O26" i="13" s="1"/>
  <c r="N37" i="13"/>
  <c r="O37" i="13" s="1"/>
  <c r="N39" i="13"/>
  <c r="O39" i="13" s="1"/>
  <c r="Q114" i="13"/>
  <c r="N54" i="13"/>
  <c r="O54" i="13" s="1"/>
  <c r="Q112" i="13"/>
  <c r="N36" i="13"/>
  <c r="O36" i="13" s="1"/>
  <c r="N62" i="13"/>
  <c r="O62" i="13" s="1"/>
  <c r="N29" i="13"/>
  <c r="O29" i="13" s="1"/>
  <c r="N70" i="13"/>
  <c r="O70" i="13" s="1"/>
  <c r="Q18" i="13"/>
  <c r="N63" i="13"/>
  <c r="O63" i="13" s="1"/>
  <c r="N87" i="13"/>
  <c r="O87" i="13" s="1"/>
  <c r="Q107" i="13"/>
  <c r="Q136" i="13"/>
  <c r="N13" i="13"/>
  <c r="O13" i="13" s="1"/>
  <c r="Q78" i="13"/>
  <c r="N71" i="13"/>
  <c r="O71" i="13" s="1"/>
  <c r="N89" i="13"/>
  <c r="O89" i="13" s="1"/>
  <c r="N90" i="13"/>
  <c r="O90" i="13" s="1"/>
  <c r="N79" i="13"/>
  <c r="O79" i="13" s="1"/>
  <c r="N95" i="13"/>
  <c r="O95" i="13" s="1"/>
  <c r="Q94" i="13"/>
  <c r="Q39" i="13"/>
  <c r="Q54" i="13"/>
  <c r="Q86" i="13"/>
  <c r="Q105" i="13"/>
  <c r="N49" i="13"/>
  <c r="O49" i="13" s="1"/>
  <c r="Q62" i="13"/>
  <c r="N137" i="13"/>
  <c r="O137" i="13" s="1"/>
  <c r="N142" i="13"/>
  <c r="O142" i="13" s="1"/>
  <c r="N247" i="13"/>
  <c r="O247" i="13" s="1"/>
  <c r="N52" i="13"/>
  <c r="O52" i="13" s="1"/>
  <c r="N60" i="13"/>
  <c r="O60" i="13" s="1"/>
  <c r="N68" i="13"/>
  <c r="O68" i="13" s="1"/>
  <c r="N76" i="13"/>
  <c r="O76" i="13" s="1"/>
  <c r="N84" i="13"/>
  <c r="O84" i="13" s="1"/>
  <c r="N92" i="13"/>
  <c r="O92" i="13" s="1"/>
  <c r="N111" i="13"/>
  <c r="O111" i="13" s="1"/>
  <c r="N113" i="13"/>
  <c r="O113" i="13" s="1"/>
  <c r="N121" i="13"/>
  <c r="O121" i="13" s="1"/>
  <c r="N147" i="13"/>
  <c r="O147" i="13" s="1"/>
  <c r="N150" i="13"/>
  <c r="O150" i="13" s="1"/>
  <c r="N202" i="13"/>
  <c r="O202" i="13" s="1"/>
  <c r="Q213" i="13"/>
  <c r="N178" i="13"/>
  <c r="O178" i="13" s="1"/>
  <c r="N231" i="13"/>
  <c r="O231" i="13" s="1"/>
  <c r="N272" i="13"/>
  <c r="O272" i="13" s="1"/>
  <c r="Q47" i="13"/>
  <c r="Q55" i="13"/>
  <c r="Q63" i="13"/>
  <c r="Q71" i="13"/>
  <c r="Q79" i="13"/>
  <c r="Q87" i="13"/>
  <c r="Q95" i="13"/>
  <c r="Q152" i="13"/>
  <c r="N153" i="13"/>
  <c r="O153" i="13" s="1"/>
  <c r="N177" i="13"/>
  <c r="O177" i="13" s="1"/>
  <c r="N207" i="13"/>
  <c r="O207" i="13" s="1"/>
  <c r="Q265" i="13"/>
  <c r="N104" i="13"/>
  <c r="O104" i="13" s="1"/>
  <c r="Q128" i="13"/>
  <c r="N129" i="13"/>
  <c r="O129" i="13" s="1"/>
  <c r="Q218" i="13"/>
  <c r="Q236" i="13"/>
  <c r="N123" i="13"/>
  <c r="O123" i="13" s="1"/>
  <c r="N131" i="13"/>
  <c r="O131" i="13" s="1"/>
  <c r="N134" i="13"/>
  <c r="O134" i="13" s="1"/>
  <c r="Q205" i="13"/>
  <c r="Q261" i="13"/>
  <c r="N115" i="13"/>
  <c r="O115" i="13" s="1"/>
  <c r="N125" i="13"/>
  <c r="O125" i="13" s="1"/>
  <c r="Q144" i="13"/>
  <c r="N145" i="13"/>
  <c r="O145" i="13" s="1"/>
  <c r="Q277" i="13"/>
  <c r="N118" i="13"/>
  <c r="O118" i="13" s="1"/>
  <c r="N126" i="13"/>
  <c r="O126" i="13" s="1"/>
  <c r="Q197" i="13"/>
  <c r="Q214" i="13"/>
  <c r="N162" i="13"/>
  <c r="O162" i="13" s="1"/>
  <c r="N170" i="13"/>
  <c r="O170" i="13" s="1"/>
  <c r="Q196" i="13"/>
  <c r="N234" i="13"/>
  <c r="O234" i="13" s="1"/>
  <c r="N238" i="13"/>
  <c r="O238" i="13" s="1"/>
  <c r="Q249" i="13"/>
  <c r="N288" i="13"/>
  <c r="O288" i="13" s="1"/>
  <c r="Q204" i="13"/>
  <c r="N219" i="13"/>
  <c r="O219" i="13" s="1"/>
  <c r="Q228" i="13"/>
  <c r="Q252" i="13"/>
  <c r="N298" i="13"/>
  <c r="O298" i="13" s="1"/>
  <c r="N185" i="13"/>
  <c r="O185" i="13" s="1"/>
  <c r="Q189" i="13"/>
  <c r="Q220" i="13"/>
  <c r="N158" i="13"/>
  <c r="O158" i="13" s="1"/>
  <c r="Q164" i="13"/>
  <c r="Q172" i="13"/>
  <c r="Q173" i="13"/>
  <c r="Q188" i="13"/>
  <c r="Q250" i="13"/>
  <c r="Q263" i="13"/>
  <c r="Q266" i="13"/>
  <c r="Q165" i="13"/>
  <c r="Q180" i="13"/>
  <c r="Q181" i="13"/>
  <c r="Q208" i="13"/>
  <c r="Q209" i="13"/>
  <c r="N282" i="13"/>
  <c r="O282" i="13" s="1"/>
  <c r="N223" i="13"/>
  <c r="O223" i="13" s="1"/>
  <c r="N237" i="13"/>
  <c r="O237" i="13" s="1"/>
  <c r="Q242" i="13"/>
  <c r="Q253" i="13"/>
  <c r="Q255" i="13"/>
  <c r="N258" i="13"/>
  <c r="O258" i="13" s="1"/>
  <c r="N271" i="13"/>
  <c r="O271" i="13" s="1"/>
  <c r="N281" i="13"/>
  <c r="O281" i="13" s="1"/>
  <c r="N297" i="13"/>
  <c r="O297" i="13" s="1"/>
  <c r="Q298" i="13"/>
  <c r="N253" i="13"/>
  <c r="O253" i="13" s="1"/>
  <c r="N274" i="13"/>
  <c r="O274" i="13" s="1"/>
  <c r="N287" i="13"/>
  <c r="O287" i="13" s="1"/>
  <c r="Q190" i="13"/>
  <c r="Q198" i="13"/>
  <c r="Q223" i="13"/>
  <c r="N229" i="13"/>
  <c r="O229" i="13" s="1"/>
  <c r="Q234" i="13"/>
  <c r="N248" i="13"/>
  <c r="O248" i="13" s="1"/>
  <c r="N293" i="13"/>
  <c r="O293" i="13" s="1"/>
  <c r="N269" i="13"/>
  <c r="O269" i="13" s="1"/>
  <c r="N290" i="13"/>
  <c r="O290" i="13" s="1"/>
  <c r="N296" i="13"/>
  <c r="O296" i="13" s="1"/>
  <c r="N245" i="13"/>
  <c r="O245" i="13" s="1"/>
  <c r="N264" i="13"/>
  <c r="O264" i="13" s="1"/>
  <c r="N266" i="13"/>
  <c r="O266" i="13" s="1"/>
  <c r="N279" i="13"/>
  <c r="O279" i="13" s="1"/>
  <c r="N301" i="13"/>
  <c r="O301" i="13" s="1"/>
  <c r="N210" i="13"/>
  <c r="O210" i="13" s="1"/>
  <c r="Q237" i="13"/>
  <c r="N240" i="13"/>
  <c r="O240" i="13" s="1"/>
  <c r="N242" i="13"/>
  <c r="O242" i="13" s="1"/>
  <c r="N255" i="13"/>
  <c r="O255" i="13" s="1"/>
  <c r="N285" i="13"/>
  <c r="O285" i="13" s="1"/>
  <c r="V12" i="11"/>
  <c r="X12" i="11" s="1"/>
  <c r="Y12" i="11" s="1"/>
  <c r="V20" i="11"/>
  <c r="X20" i="11" s="1"/>
  <c r="Y20" i="11" s="1"/>
  <c r="V28" i="11"/>
  <c r="X28" i="11" s="1"/>
  <c r="Y28" i="11" s="1"/>
  <c r="V36" i="11"/>
  <c r="X36" i="11" s="1"/>
  <c r="Y36" i="11" s="1"/>
  <c r="V44" i="11"/>
  <c r="X44" i="11" s="1"/>
  <c r="Y44" i="11" s="1"/>
  <c r="V52" i="11"/>
  <c r="X52" i="11" s="1"/>
  <c r="Y52" i="11" s="1"/>
  <c r="V60" i="11"/>
  <c r="X60" i="11" s="1"/>
  <c r="Y60" i="11" s="1"/>
  <c r="V68" i="11"/>
  <c r="X68" i="11" s="1"/>
  <c r="Y68" i="11" s="1"/>
  <c r="V76" i="11"/>
  <c r="X76" i="11" s="1"/>
  <c r="Y76" i="11" s="1"/>
  <c r="V84" i="11"/>
  <c r="X84" i="11" s="1"/>
  <c r="Y84" i="11" s="1"/>
  <c r="V92" i="11"/>
  <c r="X92" i="11" s="1"/>
  <c r="Y92" i="11" s="1"/>
  <c r="V100" i="11"/>
  <c r="X100" i="11" s="1"/>
  <c r="Y100" i="11" s="1"/>
  <c r="V108" i="11"/>
  <c r="X108" i="11" s="1"/>
  <c r="Y108" i="11" s="1"/>
  <c r="V116" i="11"/>
  <c r="X116" i="11" s="1"/>
  <c r="Y116" i="11" s="1"/>
  <c r="V124" i="11"/>
  <c r="X124" i="11" s="1"/>
  <c r="Y124" i="11" s="1"/>
  <c r="V132" i="11"/>
  <c r="X132" i="11" s="1"/>
  <c r="Y132" i="11" s="1"/>
  <c r="V140" i="11"/>
  <c r="X140" i="11" s="1"/>
  <c r="Y140" i="11" s="1"/>
  <c r="V148" i="11"/>
  <c r="X148" i="11" s="1"/>
  <c r="Y148" i="11" s="1"/>
  <c r="V156" i="11"/>
  <c r="X156" i="11" s="1"/>
  <c r="Y156" i="11" s="1"/>
  <c r="V164" i="11"/>
  <c r="X164" i="11" s="1"/>
  <c r="Y164" i="11" s="1"/>
  <c r="V172" i="11"/>
  <c r="X172" i="11" s="1"/>
  <c r="Y172" i="11" s="1"/>
  <c r="V180" i="11"/>
  <c r="X180" i="11" s="1"/>
  <c r="Y180" i="11" s="1"/>
  <c r="V188" i="11"/>
  <c r="X188" i="11" s="1"/>
  <c r="Y188" i="11" s="1"/>
  <c r="V196" i="11"/>
  <c r="X196" i="11" s="1"/>
  <c r="Y196" i="11" s="1"/>
  <c r="V204" i="11"/>
  <c r="X204" i="11" s="1"/>
  <c r="Y204" i="11" s="1"/>
  <c r="V212" i="11"/>
  <c r="X212" i="11" s="1"/>
  <c r="Y212" i="11" s="1"/>
  <c r="V220" i="11"/>
  <c r="X220" i="11" s="1"/>
  <c r="Y220" i="11" s="1"/>
  <c r="V228" i="11"/>
  <c r="X228" i="11" s="1"/>
  <c r="Y228" i="11" s="1"/>
  <c r="V236" i="11"/>
  <c r="X236" i="11" s="1"/>
  <c r="Y236" i="11" s="1"/>
  <c r="V244" i="11"/>
  <c r="X244" i="11" s="1"/>
  <c r="Y244" i="11" s="1"/>
  <c r="V252" i="11"/>
  <c r="X252" i="11" s="1"/>
  <c r="Y252" i="11" s="1"/>
  <c r="V260" i="11"/>
  <c r="X260" i="11" s="1"/>
  <c r="Y260" i="11" s="1"/>
  <c r="V268" i="11"/>
  <c r="X268" i="11" s="1"/>
  <c r="Y268" i="11" s="1"/>
  <c r="V276" i="11"/>
  <c r="X276" i="11" s="1"/>
  <c r="Y276" i="11" s="1"/>
  <c r="V284" i="11"/>
  <c r="X284" i="11" s="1"/>
  <c r="Y284" i="11" s="1"/>
  <c r="V292" i="11"/>
  <c r="X292" i="11" s="1"/>
  <c r="Y292" i="11" s="1"/>
  <c r="V300" i="11"/>
  <c r="X300" i="11" s="1"/>
  <c r="Y300" i="11" s="1"/>
  <c r="T11" i="11"/>
  <c r="V11" i="11" s="1"/>
  <c r="X11" i="11" s="1"/>
  <c r="Y11" i="11" s="1"/>
  <c r="T12" i="11"/>
  <c r="T13" i="11"/>
  <c r="V13" i="11" s="1"/>
  <c r="X13" i="11" s="1"/>
  <c r="Y13" i="11" s="1"/>
  <c r="T14" i="11"/>
  <c r="V14" i="11" s="1"/>
  <c r="X14" i="11" s="1"/>
  <c r="Y14" i="11" s="1"/>
  <c r="T15" i="11"/>
  <c r="V15" i="11" s="1"/>
  <c r="X15" i="11" s="1"/>
  <c r="Y15" i="11" s="1"/>
  <c r="T16" i="11"/>
  <c r="V16" i="11" s="1"/>
  <c r="X16" i="11" s="1"/>
  <c r="Y16" i="11" s="1"/>
  <c r="T17" i="11"/>
  <c r="V17" i="11" s="1"/>
  <c r="X17" i="11" s="1"/>
  <c r="Y17" i="11" s="1"/>
  <c r="T18" i="11"/>
  <c r="V18" i="11" s="1"/>
  <c r="X18" i="11" s="1"/>
  <c r="Y18" i="11" s="1"/>
  <c r="T19" i="11"/>
  <c r="V19" i="11" s="1"/>
  <c r="X19" i="11" s="1"/>
  <c r="Y19" i="11" s="1"/>
  <c r="T20" i="11"/>
  <c r="T21" i="11"/>
  <c r="V21" i="11" s="1"/>
  <c r="X21" i="11" s="1"/>
  <c r="Y21" i="11" s="1"/>
  <c r="T22" i="11"/>
  <c r="V22" i="11" s="1"/>
  <c r="X22" i="11" s="1"/>
  <c r="Y22" i="11" s="1"/>
  <c r="T23" i="11"/>
  <c r="V23" i="11" s="1"/>
  <c r="X23" i="11" s="1"/>
  <c r="Y23" i="11" s="1"/>
  <c r="T24" i="11"/>
  <c r="V24" i="11" s="1"/>
  <c r="X24" i="11" s="1"/>
  <c r="Y24" i="11" s="1"/>
  <c r="T25" i="11"/>
  <c r="V25" i="11" s="1"/>
  <c r="X25" i="11" s="1"/>
  <c r="Y25" i="11" s="1"/>
  <c r="T26" i="11"/>
  <c r="V26" i="11" s="1"/>
  <c r="X26" i="11" s="1"/>
  <c r="Y26" i="11" s="1"/>
  <c r="T27" i="11"/>
  <c r="V27" i="11" s="1"/>
  <c r="X27" i="11" s="1"/>
  <c r="Y27" i="11" s="1"/>
  <c r="T28" i="11"/>
  <c r="T29" i="11"/>
  <c r="V29" i="11" s="1"/>
  <c r="X29" i="11" s="1"/>
  <c r="Y29" i="11" s="1"/>
  <c r="T30" i="11"/>
  <c r="V30" i="11" s="1"/>
  <c r="X30" i="11" s="1"/>
  <c r="Y30" i="11" s="1"/>
  <c r="T31" i="11"/>
  <c r="V31" i="11" s="1"/>
  <c r="X31" i="11" s="1"/>
  <c r="Y31" i="11" s="1"/>
  <c r="T32" i="11"/>
  <c r="V32" i="11" s="1"/>
  <c r="X32" i="11" s="1"/>
  <c r="Y32" i="11" s="1"/>
  <c r="T33" i="11"/>
  <c r="V33" i="11" s="1"/>
  <c r="X33" i="11" s="1"/>
  <c r="Y33" i="11" s="1"/>
  <c r="T34" i="11"/>
  <c r="V34" i="11" s="1"/>
  <c r="X34" i="11" s="1"/>
  <c r="Y34" i="11" s="1"/>
  <c r="T35" i="11"/>
  <c r="V35" i="11" s="1"/>
  <c r="X35" i="11" s="1"/>
  <c r="Y35" i="11" s="1"/>
  <c r="T36" i="11"/>
  <c r="T37" i="11"/>
  <c r="V37" i="11" s="1"/>
  <c r="X37" i="11" s="1"/>
  <c r="Y37" i="11" s="1"/>
  <c r="T38" i="11"/>
  <c r="V38" i="11" s="1"/>
  <c r="X38" i="11" s="1"/>
  <c r="Y38" i="11" s="1"/>
  <c r="T39" i="11"/>
  <c r="V39" i="11" s="1"/>
  <c r="X39" i="11" s="1"/>
  <c r="Y39" i="11" s="1"/>
  <c r="T40" i="11"/>
  <c r="V40" i="11" s="1"/>
  <c r="X40" i="11" s="1"/>
  <c r="Y40" i="11" s="1"/>
  <c r="T41" i="11"/>
  <c r="V41" i="11" s="1"/>
  <c r="X41" i="11" s="1"/>
  <c r="Y41" i="11" s="1"/>
  <c r="T42" i="11"/>
  <c r="V42" i="11" s="1"/>
  <c r="X42" i="11" s="1"/>
  <c r="Y42" i="11" s="1"/>
  <c r="T43" i="11"/>
  <c r="V43" i="11" s="1"/>
  <c r="X43" i="11" s="1"/>
  <c r="Y43" i="11" s="1"/>
  <c r="T44" i="11"/>
  <c r="T45" i="11"/>
  <c r="V45" i="11" s="1"/>
  <c r="X45" i="11" s="1"/>
  <c r="Y45" i="11" s="1"/>
  <c r="T46" i="11"/>
  <c r="V46" i="11" s="1"/>
  <c r="X46" i="11" s="1"/>
  <c r="Y46" i="11" s="1"/>
  <c r="T47" i="11"/>
  <c r="V47" i="11" s="1"/>
  <c r="X47" i="11" s="1"/>
  <c r="Y47" i="11" s="1"/>
  <c r="T48" i="11"/>
  <c r="V48" i="11" s="1"/>
  <c r="X48" i="11" s="1"/>
  <c r="Y48" i="11" s="1"/>
  <c r="T49" i="11"/>
  <c r="V49" i="11" s="1"/>
  <c r="X49" i="11" s="1"/>
  <c r="Y49" i="11" s="1"/>
  <c r="T50" i="11"/>
  <c r="V50" i="11" s="1"/>
  <c r="X50" i="11" s="1"/>
  <c r="Y50" i="11" s="1"/>
  <c r="T51" i="11"/>
  <c r="V51" i="11" s="1"/>
  <c r="X51" i="11" s="1"/>
  <c r="Y51" i="11" s="1"/>
  <c r="T52" i="11"/>
  <c r="T53" i="11"/>
  <c r="V53" i="11" s="1"/>
  <c r="X53" i="11" s="1"/>
  <c r="Y53" i="11" s="1"/>
  <c r="T54" i="11"/>
  <c r="V54" i="11" s="1"/>
  <c r="X54" i="11" s="1"/>
  <c r="Y54" i="11" s="1"/>
  <c r="T55" i="11"/>
  <c r="V55" i="11" s="1"/>
  <c r="X55" i="11" s="1"/>
  <c r="Y55" i="11" s="1"/>
  <c r="T56" i="11"/>
  <c r="V56" i="11" s="1"/>
  <c r="X56" i="11" s="1"/>
  <c r="Y56" i="11" s="1"/>
  <c r="T57" i="11"/>
  <c r="V57" i="11" s="1"/>
  <c r="X57" i="11" s="1"/>
  <c r="Y57" i="11" s="1"/>
  <c r="T58" i="11"/>
  <c r="V58" i="11" s="1"/>
  <c r="X58" i="11" s="1"/>
  <c r="Y58" i="11" s="1"/>
  <c r="T59" i="11"/>
  <c r="V59" i="11" s="1"/>
  <c r="X59" i="11" s="1"/>
  <c r="Y59" i="11" s="1"/>
  <c r="T60" i="11"/>
  <c r="T61" i="11"/>
  <c r="V61" i="11" s="1"/>
  <c r="X61" i="11" s="1"/>
  <c r="Y61" i="11" s="1"/>
  <c r="T62" i="11"/>
  <c r="V62" i="11" s="1"/>
  <c r="X62" i="11" s="1"/>
  <c r="Y62" i="11" s="1"/>
  <c r="T63" i="11"/>
  <c r="V63" i="11" s="1"/>
  <c r="X63" i="11" s="1"/>
  <c r="Y63" i="11" s="1"/>
  <c r="T64" i="11"/>
  <c r="V64" i="11" s="1"/>
  <c r="X64" i="11" s="1"/>
  <c r="Y64" i="11" s="1"/>
  <c r="T65" i="11"/>
  <c r="V65" i="11" s="1"/>
  <c r="X65" i="11" s="1"/>
  <c r="Y65" i="11" s="1"/>
  <c r="T66" i="11"/>
  <c r="V66" i="11" s="1"/>
  <c r="X66" i="11" s="1"/>
  <c r="Y66" i="11" s="1"/>
  <c r="T67" i="11"/>
  <c r="V67" i="11" s="1"/>
  <c r="X67" i="11" s="1"/>
  <c r="Y67" i="11" s="1"/>
  <c r="T68" i="11"/>
  <c r="T69" i="11"/>
  <c r="V69" i="11" s="1"/>
  <c r="X69" i="11" s="1"/>
  <c r="Y69" i="11" s="1"/>
  <c r="T70" i="11"/>
  <c r="V70" i="11" s="1"/>
  <c r="X70" i="11" s="1"/>
  <c r="Y70" i="11" s="1"/>
  <c r="T71" i="11"/>
  <c r="V71" i="11" s="1"/>
  <c r="X71" i="11" s="1"/>
  <c r="Y71" i="11" s="1"/>
  <c r="T72" i="11"/>
  <c r="V72" i="11" s="1"/>
  <c r="X72" i="11" s="1"/>
  <c r="Y72" i="11" s="1"/>
  <c r="T73" i="11"/>
  <c r="V73" i="11" s="1"/>
  <c r="X73" i="11" s="1"/>
  <c r="Y73" i="11" s="1"/>
  <c r="T74" i="11"/>
  <c r="V74" i="11" s="1"/>
  <c r="X74" i="11" s="1"/>
  <c r="Y74" i="11" s="1"/>
  <c r="T75" i="11"/>
  <c r="V75" i="11" s="1"/>
  <c r="X75" i="11" s="1"/>
  <c r="Y75" i="11" s="1"/>
  <c r="T76" i="11"/>
  <c r="T77" i="11"/>
  <c r="V77" i="11" s="1"/>
  <c r="X77" i="11" s="1"/>
  <c r="Y77" i="11" s="1"/>
  <c r="T78" i="11"/>
  <c r="V78" i="11" s="1"/>
  <c r="X78" i="11" s="1"/>
  <c r="Y78" i="11" s="1"/>
  <c r="T79" i="11"/>
  <c r="V79" i="11" s="1"/>
  <c r="X79" i="11" s="1"/>
  <c r="Y79" i="11" s="1"/>
  <c r="T80" i="11"/>
  <c r="V80" i="11" s="1"/>
  <c r="X80" i="11" s="1"/>
  <c r="Y80" i="11" s="1"/>
  <c r="T81" i="11"/>
  <c r="V81" i="11" s="1"/>
  <c r="X81" i="11" s="1"/>
  <c r="Y81" i="11" s="1"/>
  <c r="T82" i="11"/>
  <c r="V82" i="11" s="1"/>
  <c r="X82" i="11" s="1"/>
  <c r="Y82" i="11" s="1"/>
  <c r="T83" i="11"/>
  <c r="V83" i="11" s="1"/>
  <c r="X83" i="11" s="1"/>
  <c r="Y83" i="11" s="1"/>
  <c r="T84" i="11"/>
  <c r="T85" i="11"/>
  <c r="V85" i="11" s="1"/>
  <c r="X85" i="11" s="1"/>
  <c r="Y85" i="11" s="1"/>
  <c r="T86" i="11"/>
  <c r="V86" i="11" s="1"/>
  <c r="X86" i="11" s="1"/>
  <c r="Y86" i="11" s="1"/>
  <c r="T87" i="11"/>
  <c r="V87" i="11" s="1"/>
  <c r="X87" i="11" s="1"/>
  <c r="Y87" i="11" s="1"/>
  <c r="T88" i="11"/>
  <c r="V88" i="11" s="1"/>
  <c r="X88" i="11" s="1"/>
  <c r="Y88" i="11" s="1"/>
  <c r="T89" i="11"/>
  <c r="V89" i="11" s="1"/>
  <c r="X89" i="11" s="1"/>
  <c r="Y89" i="11" s="1"/>
  <c r="T90" i="11"/>
  <c r="V90" i="11" s="1"/>
  <c r="X90" i="11" s="1"/>
  <c r="Y90" i="11" s="1"/>
  <c r="T91" i="11"/>
  <c r="V91" i="11" s="1"/>
  <c r="X91" i="11" s="1"/>
  <c r="Y91" i="11" s="1"/>
  <c r="T92" i="11"/>
  <c r="T93" i="11"/>
  <c r="V93" i="11" s="1"/>
  <c r="X93" i="11" s="1"/>
  <c r="Y93" i="11" s="1"/>
  <c r="T94" i="11"/>
  <c r="V94" i="11" s="1"/>
  <c r="X94" i="11" s="1"/>
  <c r="Y94" i="11" s="1"/>
  <c r="T95" i="11"/>
  <c r="V95" i="11" s="1"/>
  <c r="X95" i="11" s="1"/>
  <c r="Y95" i="11" s="1"/>
  <c r="T96" i="11"/>
  <c r="V96" i="11" s="1"/>
  <c r="X96" i="11" s="1"/>
  <c r="Y96" i="11" s="1"/>
  <c r="T97" i="11"/>
  <c r="V97" i="11" s="1"/>
  <c r="X97" i="11" s="1"/>
  <c r="Y97" i="11" s="1"/>
  <c r="T98" i="11"/>
  <c r="V98" i="11" s="1"/>
  <c r="X98" i="11" s="1"/>
  <c r="Y98" i="11" s="1"/>
  <c r="T99" i="11"/>
  <c r="V99" i="11" s="1"/>
  <c r="X99" i="11" s="1"/>
  <c r="Y99" i="11" s="1"/>
  <c r="T100" i="11"/>
  <c r="T101" i="11"/>
  <c r="V101" i="11" s="1"/>
  <c r="X101" i="11" s="1"/>
  <c r="Y101" i="11" s="1"/>
  <c r="T102" i="11"/>
  <c r="V102" i="11" s="1"/>
  <c r="X102" i="11" s="1"/>
  <c r="Y102" i="11" s="1"/>
  <c r="T103" i="11"/>
  <c r="V103" i="11" s="1"/>
  <c r="X103" i="11" s="1"/>
  <c r="Y103" i="11" s="1"/>
  <c r="T104" i="11"/>
  <c r="V104" i="11" s="1"/>
  <c r="X104" i="11" s="1"/>
  <c r="Y104" i="11" s="1"/>
  <c r="T105" i="11"/>
  <c r="V105" i="11" s="1"/>
  <c r="X105" i="11" s="1"/>
  <c r="Y105" i="11" s="1"/>
  <c r="T106" i="11"/>
  <c r="V106" i="11" s="1"/>
  <c r="X106" i="11" s="1"/>
  <c r="Y106" i="11" s="1"/>
  <c r="T107" i="11"/>
  <c r="V107" i="11" s="1"/>
  <c r="X107" i="11" s="1"/>
  <c r="Y107" i="11" s="1"/>
  <c r="T108" i="11"/>
  <c r="T109" i="11"/>
  <c r="V109" i="11" s="1"/>
  <c r="X109" i="11" s="1"/>
  <c r="Y109" i="11" s="1"/>
  <c r="T110" i="11"/>
  <c r="V110" i="11" s="1"/>
  <c r="X110" i="11" s="1"/>
  <c r="Y110" i="11" s="1"/>
  <c r="T111" i="11"/>
  <c r="V111" i="11" s="1"/>
  <c r="X111" i="11" s="1"/>
  <c r="Y111" i="11" s="1"/>
  <c r="T112" i="11"/>
  <c r="V112" i="11" s="1"/>
  <c r="X112" i="11" s="1"/>
  <c r="Y112" i="11" s="1"/>
  <c r="T113" i="11"/>
  <c r="V113" i="11" s="1"/>
  <c r="X113" i="11" s="1"/>
  <c r="Y113" i="11" s="1"/>
  <c r="T114" i="11"/>
  <c r="V114" i="11" s="1"/>
  <c r="X114" i="11" s="1"/>
  <c r="Y114" i="11" s="1"/>
  <c r="T115" i="11"/>
  <c r="V115" i="11" s="1"/>
  <c r="X115" i="11" s="1"/>
  <c r="Y115" i="11" s="1"/>
  <c r="T116" i="11"/>
  <c r="T117" i="11"/>
  <c r="V117" i="11" s="1"/>
  <c r="X117" i="11" s="1"/>
  <c r="Y117" i="11" s="1"/>
  <c r="T118" i="11"/>
  <c r="V118" i="11" s="1"/>
  <c r="X118" i="11" s="1"/>
  <c r="Y118" i="11" s="1"/>
  <c r="T119" i="11"/>
  <c r="V119" i="11" s="1"/>
  <c r="X119" i="11" s="1"/>
  <c r="Y119" i="11" s="1"/>
  <c r="T120" i="11"/>
  <c r="V120" i="11" s="1"/>
  <c r="X120" i="11" s="1"/>
  <c r="Y120" i="11" s="1"/>
  <c r="T121" i="11"/>
  <c r="V121" i="11" s="1"/>
  <c r="X121" i="11" s="1"/>
  <c r="Y121" i="11" s="1"/>
  <c r="T122" i="11"/>
  <c r="V122" i="11" s="1"/>
  <c r="X122" i="11" s="1"/>
  <c r="Y122" i="11" s="1"/>
  <c r="T123" i="11"/>
  <c r="V123" i="11" s="1"/>
  <c r="X123" i="11" s="1"/>
  <c r="Y123" i="11" s="1"/>
  <c r="T124" i="11"/>
  <c r="T125" i="11"/>
  <c r="V125" i="11" s="1"/>
  <c r="X125" i="11" s="1"/>
  <c r="Y125" i="11" s="1"/>
  <c r="T126" i="11"/>
  <c r="V126" i="11" s="1"/>
  <c r="X126" i="11" s="1"/>
  <c r="Y126" i="11" s="1"/>
  <c r="T127" i="11"/>
  <c r="V127" i="11" s="1"/>
  <c r="X127" i="11" s="1"/>
  <c r="Y127" i="11" s="1"/>
  <c r="T128" i="11"/>
  <c r="V128" i="11" s="1"/>
  <c r="X128" i="11" s="1"/>
  <c r="Y128" i="11" s="1"/>
  <c r="T129" i="11"/>
  <c r="V129" i="11" s="1"/>
  <c r="X129" i="11" s="1"/>
  <c r="Y129" i="11" s="1"/>
  <c r="T130" i="11"/>
  <c r="V130" i="11" s="1"/>
  <c r="X130" i="11" s="1"/>
  <c r="Y130" i="11" s="1"/>
  <c r="T131" i="11"/>
  <c r="V131" i="11" s="1"/>
  <c r="X131" i="11" s="1"/>
  <c r="Y131" i="11" s="1"/>
  <c r="T132" i="11"/>
  <c r="T133" i="11"/>
  <c r="V133" i="11" s="1"/>
  <c r="X133" i="11" s="1"/>
  <c r="Y133" i="11" s="1"/>
  <c r="T134" i="11"/>
  <c r="V134" i="11" s="1"/>
  <c r="X134" i="11" s="1"/>
  <c r="Y134" i="11" s="1"/>
  <c r="T135" i="11"/>
  <c r="V135" i="11" s="1"/>
  <c r="X135" i="11" s="1"/>
  <c r="Y135" i="11" s="1"/>
  <c r="T136" i="11"/>
  <c r="V136" i="11" s="1"/>
  <c r="X136" i="11" s="1"/>
  <c r="Y136" i="11" s="1"/>
  <c r="T137" i="11"/>
  <c r="V137" i="11" s="1"/>
  <c r="X137" i="11" s="1"/>
  <c r="Y137" i="11" s="1"/>
  <c r="T138" i="11"/>
  <c r="V138" i="11" s="1"/>
  <c r="X138" i="11" s="1"/>
  <c r="Y138" i="11" s="1"/>
  <c r="T139" i="11"/>
  <c r="V139" i="11" s="1"/>
  <c r="X139" i="11" s="1"/>
  <c r="Y139" i="11" s="1"/>
  <c r="T140" i="11"/>
  <c r="T141" i="11"/>
  <c r="V141" i="11" s="1"/>
  <c r="X141" i="11" s="1"/>
  <c r="Y141" i="11" s="1"/>
  <c r="T142" i="11"/>
  <c r="V142" i="11" s="1"/>
  <c r="X142" i="11" s="1"/>
  <c r="Y142" i="11" s="1"/>
  <c r="T143" i="11"/>
  <c r="V143" i="11" s="1"/>
  <c r="X143" i="11" s="1"/>
  <c r="Y143" i="11" s="1"/>
  <c r="T144" i="11"/>
  <c r="V144" i="11" s="1"/>
  <c r="X144" i="11" s="1"/>
  <c r="Y144" i="11" s="1"/>
  <c r="T145" i="11"/>
  <c r="V145" i="11" s="1"/>
  <c r="X145" i="11" s="1"/>
  <c r="Y145" i="11" s="1"/>
  <c r="T146" i="11"/>
  <c r="V146" i="11" s="1"/>
  <c r="X146" i="11" s="1"/>
  <c r="Y146" i="11" s="1"/>
  <c r="T147" i="11"/>
  <c r="V147" i="11" s="1"/>
  <c r="X147" i="11" s="1"/>
  <c r="Y147" i="11" s="1"/>
  <c r="T148" i="11"/>
  <c r="T149" i="11"/>
  <c r="V149" i="11" s="1"/>
  <c r="X149" i="11" s="1"/>
  <c r="Y149" i="11" s="1"/>
  <c r="T150" i="11"/>
  <c r="V150" i="11" s="1"/>
  <c r="X150" i="11" s="1"/>
  <c r="Y150" i="11" s="1"/>
  <c r="T151" i="11"/>
  <c r="V151" i="11" s="1"/>
  <c r="X151" i="11" s="1"/>
  <c r="Y151" i="11" s="1"/>
  <c r="T152" i="11"/>
  <c r="V152" i="11" s="1"/>
  <c r="X152" i="11" s="1"/>
  <c r="Y152" i="11" s="1"/>
  <c r="T153" i="11"/>
  <c r="V153" i="11" s="1"/>
  <c r="X153" i="11" s="1"/>
  <c r="Y153" i="11" s="1"/>
  <c r="T154" i="11"/>
  <c r="V154" i="11" s="1"/>
  <c r="X154" i="11" s="1"/>
  <c r="Y154" i="11" s="1"/>
  <c r="T155" i="11"/>
  <c r="V155" i="11" s="1"/>
  <c r="X155" i="11" s="1"/>
  <c r="Y155" i="11" s="1"/>
  <c r="T156" i="11"/>
  <c r="T157" i="11"/>
  <c r="V157" i="11" s="1"/>
  <c r="X157" i="11" s="1"/>
  <c r="Y157" i="11" s="1"/>
  <c r="T158" i="11"/>
  <c r="V158" i="11" s="1"/>
  <c r="X158" i="11" s="1"/>
  <c r="Y158" i="11" s="1"/>
  <c r="T159" i="11"/>
  <c r="V159" i="11" s="1"/>
  <c r="X159" i="11" s="1"/>
  <c r="Y159" i="11" s="1"/>
  <c r="T160" i="11"/>
  <c r="V160" i="11" s="1"/>
  <c r="X160" i="11" s="1"/>
  <c r="Y160" i="11" s="1"/>
  <c r="T161" i="11"/>
  <c r="V161" i="11" s="1"/>
  <c r="X161" i="11" s="1"/>
  <c r="Y161" i="11" s="1"/>
  <c r="T162" i="11"/>
  <c r="V162" i="11" s="1"/>
  <c r="X162" i="11" s="1"/>
  <c r="Y162" i="11" s="1"/>
  <c r="T163" i="11"/>
  <c r="V163" i="11" s="1"/>
  <c r="X163" i="11" s="1"/>
  <c r="Y163" i="11" s="1"/>
  <c r="T164" i="11"/>
  <c r="T165" i="11"/>
  <c r="V165" i="11" s="1"/>
  <c r="X165" i="11" s="1"/>
  <c r="Y165" i="11" s="1"/>
  <c r="T166" i="11"/>
  <c r="V166" i="11" s="1"/>
  <c r="X166" i="11" s="1"/>
  <c r="Y166" i="11" s="1"/>
  <c r="T167" i="11"/>
  <c r="V167" i="11" s="1"/>
  <c r="X167" i="11" s="1"/>
  <c r="Y167" i="11" s="1"/>
  <c r="T168" i="11"/>
  <c r="V168" i="11" s="1"/>
  <c r="X168" i="11" s="1"/>
  <c r="Y168" i="11" s="1"/>
  <c r="T169" i="11"/>
  <c r="V169" i="11" s="1"/>
  <c r="X169" i="11" s="1"/>
  <c r="Y169" i="11" s="1"/>
  <c r="T170" i="11"/>
  <c r="V170" i="11" s="1"/>
  <c r="X170" i="11" s="1"/>
  <c r="Y170" i="11" s="1"/>
  <c r="T171" i="11"/>
  <c r="V171" i="11" s="1"/>
  <c r="X171" i="11" s="1"/>
  <c r="Y171" i="11" s="1"/>
  <c r="T172" i="11"/>
  <c r="T173" i="11"/>
  <c r="V173" i="11" s="1"/>
  <c r="X173" i="11" s="1"/>
  <c r="Y173" i="11" s="1"/>
  <c r="T174" i="11"/>
  <c r="V174" i="11" s="1"/>
  <c r="X174" i="11" s="1"/>
  <c r="Y174" i="11" s="1"/>
  <c r="T175" i="11"/>
  <c r="V175" i="11" s="1"/>
  <c r="X175" i="11" s="1"/>
  <c r="Y175" i="11" s="1"/>
  <c r="T176" i="11"/>
  <c r="V176" i="11" s="1"/>
  <c r="X176" i="11" s="1"/>
  <c r="Y176" i="11" s="1"/>
  <c r="T177" i="11"/>
  <c r="V177" i="11" s="1"/>
  <c r="X177" i="11" s="1"/>
  <c r="Y177" i="11" s="1"/>
  <c r="T178" i="11"/>
  <c r="V178" i="11" s="1"/>
  <c r="X178" i="11" s="1"/>
  <c r="Y178" i="11" s="1"/>
  <c r="T179" i="11"/>
  <c r="V179" i="11" s="1"/>
  <c r="X179" i="11" s="1"/>
  <c r="Y179" i="11" s="1"/>
  <c r="T180" i="11"/>
  <c r="T181" i="11"/>
  <c r="V181" i="11" s="1"/>
  <c r="X181" i="11" s="1"/>
  <c r="Y181" i="11" s="1"/>
  <c r="T182" i="11"/>
  <c r="V182" i="11" s="1"/>
  <c r="X182" i="11" s="1"/>
  <c r="Y182" i="11" s="1"/>
  <c r="T183" i="11"/>
  <c r="V183" i="11" s="1"/>
  <c r="X183" i="11" s="1"/>
  <c r="Y183" i="11" s="1"/>
  <c r="T184" i="11"/>
  <c r="V184" i="11" s="1"/>
  <c r="X184" i="11" s="1"/>
  <c r="Y184" i="11" s="1"/>
  <c r="T185" i="11"/>
  <c r="V185" i="11" s="1"/>
  <c r="X185" i="11" s="1"/>
  <c r="Y185" i="11" s="1"/>
  <c r="T186" i="11"/>
  <c r="V186" i="11" s="1"/>
  <c r="X186" i="11" s="1"/>
  <c r="Y186" i="11" s="1"/>
  <c r="T187" i="11"/>
  <c r="V187" i="11" s="1"/>
  <c r="X187" i="11" s="1"/>
  <c r="Y187" i="11" s="1"/>
  <c r="T188" i="11"/>
  <c r="T189" i="11"/>
  <c r="V189" i="11" s="1"/>
  <c r="X189" i="11" s="1"/>
  <c r="Y189" i="11" s="1"/>
  <c r="T190" i="11"/>
  <c r="V190" i="11" s="1"/>
  <c r="X190" i="11" s="1"/>
  <c r="Y190" i="11" s="1"/>
  <c r="T191" i="11"/>
  <c r="V191" i="11" s="1"/>
  <c r="X191" i="11" s="1"/>
  <c r="Y191" i="11" s="1"/>
  <c r="T192" i="11"/>
  <c r="V192" i="11" s="1"/>
  <c r="X192" i="11" s="1"/>
  <c r="Y192" i="11" s="1"/>
  <c r="T193" i="11"/>
  <c r="V193" i="11" s="1"/>
  <c r="X193" i="11" s="1"/>
  <c r="Y193" i="11" s="1"/>
  <c r="T194" i="11"/>
  <c r="V194" i="11" s="1"/>
  <c r="X194" i="11" s="1"/>
  <c r="Y194" i="11" s="1"/>
  <c r="T195" i="11"/>
  <c r="V195" i="11" s="1"/>
  <c r="X195" i="11" s="1"/>
  <c r="Y195" i="11" s="1"/>
  <c r="T196" i="11"/>
  <c r="T197" i="11"/>
  <c r="V197" i="11" s="1"/>
  <c r="X197" i="11" s="1"/>
  <c r="Y197" i="11" s="1"/>
  <c r="T198" i="11"/>
  <c r="V198" i="11" s="1"/>
  <c r="X198" i="11" s="1"/>
  <c r="Y198" i="11" s="1"/>
  <c r="T199" i="11"/>
  <c r="V199" i="11" s="1"/>
  <c r="X199" i="11" s="1"/>
  <c r="Y199" i="11" s="1"/>
  <c r="T200" i="11"/>
  <c r="V200" i="11" s="1"/>
  <c r="X200" i="11" s="1"/>
  <c r="Y200" i="11" s="1"/>
  <c r="T201" i="11"/>
  <c r="V201" i="11" s="1"/>
  <c r="X201" i="11" s="1"/>
  <c r="Y201" i="11" s="1"/>
  <c r="T202" i="11"/>
  <c r="V202" i="11" s="1"/>
  <c r="X202" i="11" s="1"/>
  <c r="Y202" i="11" s="1"/>
  <c r="T203" i="11"/>
  <c r="V203" i="11" s="1"/>
  <c r="X203" i="11" s="1"/>
  <c r="Y203" i="11" s="1"/>
  <c r="T204" i="11"/>
  <c r="T205" i="11"/>
  <c r="V205" i="11" s="1"/>
  <c r="X205" i="11" s="1"/>
  <c r="Y205" i="11" s="1"/>
  <c r="T206" i="11"/>
  <c r="V206" i="11" s="1"/>
  <c r="X206" i="11" s="1"/>
  <c r="Y206" i="11" s="1"/>
  <c r="T207" i="11"/>
  <c r="V207" i="11" s="1"/>
  <c r="X207" i="11" s="1"/>
  <c r="Y207" i="11" s="1"/>
  <c r="T208" i="11"/>
  <c r="V208" i="11" s="1"/>
  <c r="X208" i="11" s="1"/>
  <c r="Y208" i="11" s="1"/>
  <c r="T209" i="11"/>
  <c r="V209" i="11" s="1"/>
  <c r="X209" i="11" s="1"/>
  <c r="Y209" i="11" s="1"/>
  <c r="T210" i="11"/>
  <c r="V210" i="11" s="1"/>
  <c r="X210" i="11" s="1"/>
  <c r="Y210" i="11" s="1"/>
  <c r="T211" i="11"/>
  <c r="V211" i="11" s="1"/>
  <c r="X211" i="11" s="1"/>
  <c r="Y211" i="11" s="1"/>
  <c r="T212" i="11"/>
  <c r="T213" i="11"/>
  <c r="V213" i="11" s="1"/>
  <c r="X213" i="11" s="1"/>
  <c r="Y213" i="11" s="1"/>
  <c r="T214" i="11"/>
  <c r="V214" i="11" s="1"/>
  <c r="X214" i="11" s="1"/>
  <c r="Y214" i="11" s="1"/>
  <c r="T215" i="11"/>
  <c r="V215" i="11" s="1"/>
  <c r="X215" i="11" s="1"/>
  <c r="Y215" i="11" s="1"/>
  <c r="T216" i="11"/>
  <c r="V216" i="11" s="1"/>
  <c r="X216" i="11" s="1"/>
  <c r="Y216" i="11" s="1"/>
  <c r="T217" i="11"/>
  <c r="V217" i="11" s="1"/>
  <c r="X217" i="11" s="1"/>
  <c r="Y217" i="11" s="1"/>
  <c r="T218" i="11"/>
  <c r="V218" i="11" s="1"/>
  <c r="X218" i="11" s="1"/>
  <c r="Y218" i="11" s="1"/>
  <c r="T219" i="11"/>
  <c r="V219" i="11" s="1"/>
  <c r="X219" i="11" s="1"/>
  <c r="Y219" i="11" s="1"/>
  <c r="T220" i="11"/>
  <c r="T221" i="11"/>
  <c r="V221" i="11" s="1"/>
  <c r="X221" i="11" s="1"/>
  <c r="Y221" i="11" s="1"/>
  <c r="T222" i="11"/>
  <c r="V222" i="11" s="1"/>
  <c r="X222" i="11" s="1"/>
  <c r="Y222" i="11" s="1"/>
  <c r="T223" i="11"/>
  <c r="V223" i="11" s="1"/>
  <c r="X223" i="11" s="1"/>
  <c r="Y223" i="11" s="1"/>
  <c r="T224" i="11"/>
  <c r="V224" i="11" s="1"/>
  <c r="X224" i="11" s="1"/>
  <c r="Y224" i="11" s="1"/>
  <c r="T225" i="11"/>
  <c r="V225" i="11" s="1"/>
  <c r="X225" i="11" s="1"/>
  <c r="Y225" i="11" s="1"/>
  <c r="T226" i="11"/>
  <c r="V226" i="11" s="1"/>
  <c r="X226" i="11" s="1"/>
  <c r="Y226" i="11" s="1"/>
  <c r="T227" i="11"/>
  <c r="V227" i="11" s="1"/>
  <c r="X227" i="11" s="1"/>
  <c r="Y227" i="11" s="1"/>
  <c r="T228" i="11"/>
  <c r="T229" i="11"/>
  <c r="V229" i="11" s="1"/>
  <c r="X229" i="11" s="1"/>
  <c r="Y229" i="11" s="1"/>
  <c r="T230" i="11"/>
  <c r="V230" i="11" s="1"/>
  <c r="X230" i="11" s="1"/>
  <c r="Y230" i="11" s="1"/>
  <c r="T231" i="11"/>
  <c r="V231" i="11" s="1"/>
  <c r="X231" i="11" s="1"/>
  <c r="Y231" i="11" s="1"/>
  <c r="T232" i="11"/>
  <c r="V232" i="11" s="1"/>
  <c r="X232" i="11" s="1"/>
  <c r="Y232" i="11" s="1"/>
  <c r="T233" i="11"/>
  <c r="V233" i="11" s="1"/>
  <c r="X233" i="11" s="1"/>
  <c r="Y233" i="11" s="1"/>
  <c r="T234" i="11"/>
  <c r="V234" i="11" s="1"/>
  <c r="X234" i="11" s="1"/>
  <c r="Y234" i="11" s="1"/>
  <c r="T235" i="11"/>
  <c r="V235" i="11" s="1"/>
  <c r="X235" i="11" s="1"/>
  <c r="Y235" i="11" s="1"/>
  <c r="T236" i="11"/>
  <c r="T237" i="11"/>
  <c r="V237" i="11" s="1"/>
  <c r="X237" i="11" s="1"/>
  <c r="Y237" i="11" s="1"/>
  <c r="T238" i="11"/>
  <c r="V238" i="11" s="1"/>
  <c r="X238" i="11" s="1"/>
  <c r="Y238" i="11" s="1"/>
  <c r="T239" i="11"/>
  <c r="V239" i="11" s="1"/>
  <c r="X239" i="11" s="1"/>
  <c r="Y239" i="11" s="1"/>
  <c r="T240" i="11"/>
  <c r="V240" i="11" s="1"/>
  <c r="X240" i="11" s="1"/>
  <c r="Y240" i="11" s="1"/>
  <c r="T241" i="11"/>
  <c r="V241" i="11" s="1"/>
  <c r="X241" i="11" s="1"/>
  <c r="Y241" i="11" s="1"/>
  <c r="T242" i="11"/>
  <c r="V242" i="11" s="1"/>
  <c r="X242" i="11" s="1"/>
  <c r="Y242" i="11" s="1"/>
  <c r="T243" i="11"/>
  <c r="V243" i="11" s="1"/>
  <c r="X243" i="11" s="1"/>
  <c r="Y243" i="11" s="1"/>
  <c r="T244" i="11"/>
  <c r="T245" i="11"/>
  <c r="V245" i="11" s="1"/>
  <c r="X245" i="11" s="1"/>
  <c r="Y245" i="11" s="1"/>
  <c r="T246" i="11"/>
  <c r="V246" i="11" s="1"/>
  <c r="X246" i="11" s="1"/>
  <c r="Y246" i="11" s="1"/>
  <c r="T247" i="11"/>
  <c r="V247" i="11" s="1"/>
  <c r="X247" i="11" s="1"/>
  <c r="Y247" i="11" s="1"/>
  <c r="T248" i="11"/>
  <c r="V248" i="11" s="1"/>
  <c r="X248" i="11" s="1"/>
  <c r="Y248" i="11" s="1"/>
  <c r="T249" i="11"/>
  <c r="V249" i="11" s="1"/>
  <c r="X249" i="11" s="1"/>
  <c r="Y249" i="11" s="1"/>
  <c r="T250" i="11"/>
  <c r="V250" i="11" s="1"/>
  <c r="X250" i="11" s="1"/>
  <c r="Y250" i="11" s="1"/>
  <c r="T251" i="11"/>
  <c r="V251" i="11" s="1"/>
  <c r="X251" i="11" s="1"/>
  <c r="Y251" i="11" s="1"/>
  <c r="T252" i="11"/>
  <c r="T253" i="11"/>
  <c r="V253" i="11" s="1"/>
  <c r="X253" i="11" s="1"/>
  <c r="Y253" i="11" s="1"/>
  <c r="T254" i="11"/>
  <c r="V254" i="11" s="1"/>
  <c r="X254" i="11" s="1"/>
  <c r="Y254" i="11" s="1"/>
  <c r="T255" i="11"/>
  <c r="V255" i="11" s="1"/>
  <c r="X255" i="11" s="1"/>
  <c r="Y255" i="11" s="1"/>
  <c r="T256" i="11"/>
  <c r="V256" i="11" s="1"/>
  <c r="X256" i="11" s="1"/>
  <c r="Y256" i="11" s="1"/>
  <c r="T257" i="11"/>
  <c r="V257" i="11" s="1"/>
  <c r="X257" i="11" s="1"/>
  <c r="Y257" i="11" s="1"/>
  <c r="T258" i="11"/>
  <c r="V258" i="11" s="1"/>
  <c r="X258" i="11" s="1"/>
  <c r="Y258" i="11" s="1"/>
  <c r="T259" i="11"/>
  <c r="V259" i="11" s="1"/>
  <c r="X259" i="11" s="1"/>
  <c r="Y259" i="11" s="1"/>
  <c r="T260" i="11"/>
  <c r="T261" i="11"/>
  <c r="V261" i="11" s="1"/>
  <c r="X261" i="11" s="1"/>
  <c r="Y261" i="11" s="1"/>
  <c r="T262" i="11"/>
  <c r="V262" i="11" s="1"/>
  <c r="X262" i="11" s="1"/>
  <c r="Y262" i="11" s="1"/>
  <c r="T263" i="11"/>
  <c r="V263" i="11" s="1"/>
  <c r="X263" i="11" s="1"/>
  <c r="Y263" i="11" s="1"/>
  <c r="T264" i="11"/>
  <c r="V264" i="11" s="1"/>
  <c r="X264" i="11" s="1"/>
  <c r="Y264" i="11" s="1"/>
  <c r="T265" i="11"/>
  <c r="V265" i="11" s="1"/>
  <c r="X265" i="11" s="1"/>
  <c r="Y265" i="11" s="1"/>
  <c r="T266" i="11"/>
  <c r="V266" i="11" s="1"/>
  <c r="X266" i="11" s="1"/>
  <c r="Y266" i="11" s="1"/>
  <c r="T267" i="11"/>
  <c r="V267" i="11" s="1"/>
  <c r="X267" i="11" s="1"/>
  <c r="Y267" i="11" s="1"/>
  <c r="T268" i="11"/>
  <c r="T269" i="11"/>
  <c r="V269" i="11" s="1"/>
  <c r="X269" i="11" s="1"/>
  <c r="Y269" i="11" s="1"/>
  <c r="T270" i="11"/>
  <c r="V270" i="11" s="1"/>
  <c r="X270" i="11" s="1"/>
  <c r="Y270" i="11" s="1"/>
  <c r="T271" i="11"/>
  <c r="V271" i="11" s="1"/>
  <c r="X271" i="11" s="1"/>
  <c r="Y271" i="11" s="1"/>
  <c r="T272" i="11"/>
  <c r="V272" i="11" s="1"/>
  <c r="X272" i="11" s="1"/>
  <c r="Y272" i="11" s="1"/>
  <c r="T273" i="11"/>
  <c r="V273" i="11" s="1"/>
  <c r="X273" i="11" s="1"/>
  <c r="Y273" i="11" s="1"/>
  <c r="T274" i="11"/>
  <c r="V274" i="11" s="1"/>
  <c r="X274" i="11" s="1"/>
  <c r="Y274" i="11" s="1"/>
  <c r="T275" i="11"/>
  <c r="V275" i="11" s="1"/>
  <c r="X275" i="11" s="1"/>
  <c r="Y275" i="11" s="1"/>
  <c r="T276" i="11"/>
  <c r="T277" i="11"/>
  <c r="V277" i="11" s="1"/>
  <c r="X277" i="11" s="1"/>
  <c r="Y277" i="11" s="1"/>
  <c r="T278" i="11"/>
  <c r="V278" i="11" s="1"/>
  <c r="X278" i="11" s="1"/>
  <c r="Y278" i="11" s="1"/>
  <c r="T279" i="11"/>
  <c r="V279" i="11" s="1"/>
  <c r="X279" i="11" s="1"/>
  <c r="Y279" i="11" s="1"/>
  <c r="T280" i="11"/>
  <c r="V280" i="11" s="1"/>
  <c r="X280" i="11" s="1"/>
  <c r="Y280" i="11" s="1"/>
  <c r="T281" i="11"/>
  <c r="V281" i="11" s="1"/>
  <c r="X281" i="11" s="1"/>
  <c r="Y281" i="11" s="1"/>
  <c r="T282" i="11"/>
  <c r="V282" i="11" s="1"/>
  <c r="X282" i="11" s="1"/>
  <c r="Y282" i="11" s="1"/>
  <c r="T283" i="11"/>
  <c r="V283" i="11" s="1"/>
  <c r="X283" i="11" s="1"/>
  <c r="Y283" i="11" s="1"/>
  <c r="T284" i="11"/>
  <c r="T285" i="11"/>
  <c r="V285" i="11" s="1"/>
  <c r="X285" i="11" s="1"/>
  <c r="Y285" i="11" s="1"/>
  <c r="T286" i="11"/>
  <c r="V286" i="11" s="1"/>
  <c r="X286" i="11" s="1"/>
  <c r="Y286" i="11" s="1"/>
  <c r="T287" i="11"/>
  <c r="V287" i="11" s="1"/>
  <c r="X287" i="11" s="1"/>
  <c r="Y287" i="11" s="1"/>
  <c r="T288" i="11"/>
  <c r="V288" i="11" s="1"/>
  <c r="X288" i="11" s="1"/>
  <c r="Y288" i="11" s="1"/>
  <c r="T289" i="11"/>
  <c r="V289" i="11" s="1"/>
  <c r="X289" i="11" s="1"/>
  <c r="Y289" i="11" s="1"/>
  <c r="T290" i="11"/>
  <c r="V290" i="11" s="1"/>
  <c r="X290" i="11" s="1"/>
  <c r="Y290" i="11" s="1"/>
  <c r="T291" i="11"/>
  <c r="V291" i="11" s="1"/>
  <c r="X291" i="11" s="1"/>
  <c r="Y291" i="11" s="1"/>
  <c r="T292" i="11"/>
  <c r="T293" i="11"/>
  <c r="V293" i="11" s="1"/>
  <c r="X293" i="11" s="1"/>
  <c r="Y293" i="11" s="1"/>
  <c r="T294" i="11"/>
  <c r="V294" i="11" s="1"/>
  <c r="X294" i="11" s="1"/>
  <c r="Y294" i="11" s="1"/>
  <c r="T295" i="11"/>
  <c r="V295" i="11" s="1"/>
  <c r="X295" i="11" s="1"/>
  <c r="Y295" i="11" s="1"/>
  <c r="T296" i="11"/>
  <c r="V296" i="11" s="1"/>
  <c r="X296" i="11" s="1"/>
  <c r="Y296" i="11" s="1"/>
  <c r="T297" i="11"/>
  <c r="V297" i="11" s="1"/>
  <c r="X297" i="11" s="1"/>
  <c r="Y297" i="11" s="1"/>
  <c r="T298" i="11"/>
  <c r="V298" i="11" s="1"/>
  <c r="X298" i="11" s="1"/>
  <c r="Y298" i="11" s="1"/>
  <c r="T299" i="11"/>
  <c r="V299" i="11" s="1"/>
  <c r="X299" i="11" s="1"/>
  <c r="Y299" i="11" s="1"/>
  <c r="T300" i="11"/>
  <c r="T301" i="11"/>
  <c r="V301" i="11" s="1"/>
  <c r="X301" i="11" s="1"/>
  <c r="Y301" i="11" s="1"/>
  <c r="T302" i="11"/>
  <c r="V302" i="11" s="1"/>
  <c r="X302" i="11" s="1"/>
  <c r="Y302" i="11" s="1"/>
  <c r="T303" i="11"/>
  <c r="V303" i="11" s="1"/>
  <c r="X303" i="11" s="1"/>
  <c r="Y303" i="11" s="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2" i="11"/>
  <c r="J53" i="11"/>
  <c r="J54" i="11"/>
  <c r="J55" i="11"/>
  <c r="J56" i="11"/>
  <c r="J57" i="11"/>
  <c r="J58" i="11"/>
  <c r="J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98" i="11"/>
  <c r="J99" i="11"/>
  <c r="J100" i="11"/>
  <c r="J101" i="11"/>
  <c r="J102" i="11"/>
  <c r="J103" i="11"/>
  <c r="J104" i="11"/>
  <c r="J105" i="11"/>
  <c r="J106" i="11"/>
  <c r="J107" i="11"/>
  <c r="J108" i="11"/>
  <c r="J109" i="11"/>
  <c r="J110" i="11"/>
  <c r="J111" i="11"/>
  <c r="J112" i="11"/>
  <c r="J113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37" i="11"/>
  <c r="J138" i="11"/>
  <c r="J139" i="11"/>
  <c r="J140" i="11"/>
  <c r="J141" i="11"/>
  <c r="J142" i="11"/>
  <c r="J143" i="11"/>
  <c r="J144" i="11"/>
  <c r="J145" i="11"/>
  <c r="J146" i="11"/>
  <c r="J147" i="11"/>
  <c r="J148" i="11"/>
  <c r="J149" i="11"/>
  <c r="J150" i="11"/>
  <c r="J151" i="11"/>
  <c r="J152" i="11"/>
  <c r="J153" i="11"/>
  <c r="J154" i="11"/>
  <c r="J155" i="11"/>
  <c r="J156" i="11"/>
  <c r="J157" i="11"/>
  <c r="J158" i="11"/>
  <c r="J159" i="11"/>
  <c r="J160" i="11"/>
  <c r="J161" i="11"/>
  <c r="J162" i="11"/>
  <c r="J163" i="11"/>
  <c r="J164" i="11"/>
  <c r="J165" i="11"/>
  <c r="J166" i="11"/>
  <c r="J167" i="11"/>
  <c r="J168" i="11"/>
  <c r="J169" i="11"/>
  <c r="J170" i="11"/>
  <c r="J171" i="11"/>
  <c r="J172" i="11"/>
  <c r="J173" i="11"/>
  <c r="J174" i="11"/>
  <c r="J175" i="11"/>
  <c r="J176" i="11"/>
  <c r="J177" i="11"/>
  <c r="J178" i="11"/>
  <c r="J179" i="11"/>
  <c r="J180" i="11"/>
  <c r="J181" i="11"/>
  <c r="J182" i="11"/>
  <c r="J183" i="11"/>
  <c r="J184" i="11"/>
  <c r="J185" i="11"/>
  <c r="J186" i="11"/>
  <c r="J187" i="11"/>
  <c r="J188" i="11"/>
  <c r="J189" i="11"/>
  <c r="J190" i="11"/>
  <c r="J191" i="11"/>
  <c r="J192" i="11"/>
  <c r="J193" i="11"/>
  <c r="J194" i="11"/>
  <c r="J195" i="11"/>
  <c r="J196" i="11"/>
  <c r="J197" i="11"/>
  <c r="J198" i="11"/>
  <c r="J199" i="11"/>
  <c r="J200" i="11"/>
  <c r="J201" i="11"/>
  <c r="J202" i="11"/>
  <c r="J203" i="11"/>
  <c r="J204" i="11"/>
  <c r="J205" i="11"/>
  <c r="J206" i="11"/>
  <c r="J207" i="11"/>
  <c r="J208" i="11"/>
  <c r="J209" i="11"/>
  <c r="J210" i="11"/>
  <c r="J211" i="11"/>
  <c r="J212" i="11"/>
  <c r="J213" i="11"/>
  <c r="J214" i="11"/>
  <c r="J215" i="11"/>
  <c r="J216" i="11"/>
  <c r="J217" i="11"/>
  <c r="J218" i="11"/>
  <c r="J219" i="11"/>
  <c r="J220" i="11"/>
  <c r="J221" i="11"/>
  <c r="J222" i="11"/>
  <c r="J223" i="11"/>
  <c r="J224" i="11"/>
  <c r="J225" i="11"/>
  <c r="J226" i="11"/>
  <c r="J227" i="11"/>
  <c r="J228" i="11"/>
  <c r="J229" i="11"/>
  <c r="J230" i="11"/>
  <c r="J231" i="11"/>
  <c r="J232" i="11"/>
  <c r="J233" i="11"/>
  <c r="J234" i="11"/>
  <c r="J235" i="11"/>
  <c r="J236" i="11"/>
  <c r="J237" i="11"/>
  <c r="J238" i="11"/>
  <c r="J239" i="11"/>
  <c r="J240" i="11"/>
  <c r="J241" i="11"/>
  <c r="J242" i="11"/>
  <c r="J243" i="11"/>
  <c r="J244" i="11"/>
  <c r="J245" i="11"/>
  <c r="J246" i="11"/>
  <c r="J247" i="11"/>
  <c r="J248" i="11"/>
  <c r="J249" i="11"/>
  <c r="J250" i="11"/>
  <c r="J251" i="11"/>
  <c r="J252" i="11"/>
  <c r="J253" i="11"/>
  <c r="J254" i="11"/>
  <c r="J255" i="11"/>
  <c r="J256" i="11"/>
  <c r="J257" i="11"/>
  <c r="J258" i="11"/>
  <c r="J259" i="11"/>
  <c r="J260" i="11"/>
  <c r="J261" i="11"/>
  <c r="J262" i="11"/>
  <c r="J263" i="11"/>
  <c r="J264" i="11"/>
  <c r="J265" i="11"/>
  <c r="J266" i="11"/>
  <c r="J267" i="11"/>
  <c r="J268" i="11"/>
  <c r="J269" i="11"/>
  <c r="J270" i="11"/>
  <c r="J271" i="11"/>
  <c r="J272" i="11"/>
  <c r="J273" i="11"/>
  <c r="J274" i="11"/>
  <c r="J275" i="11"/>
  <c r="J276" i="11"/>
  <c r="J277" i="11"/>
  <c r="J278" i="11"/>
  <c r="J279" i="11"/>
  <c r="J280" i="11"/>
  <c r="J281" i="11"/>
  <c r="J282" i="11"/>
  <c r="J283" i="11"/>
  <c r="J284" i="11"/>
  <c r="J285" i="11"/>
  <c r="J286" i="11"/>
  <c r="J287" i="11"/>
  <c r="J288" i="11"/>
  <c r="J289" i="11"/>
  <c r="J290" i="11"/>
  <c r="J291" i="11"/>
  <c r="J292" i="11"/>
  <c r="J293" i="11"/>
  <c r="J294" i="11"/>
  <c r="J295" i="11"/>
  <c r="J296" i="11"/>
  <c r="J297" i="11"/>
  <c r="J298" i="11"/>
  <c r="J299" i="11"/>
  <c r="J300" i="11"/>
  <c r="J301" i="11"/>
  <c r="J302" i="11"/>
  <c r="J303" i="11"/>
  <c r="J11" i="11"/>
  <c r="J12" i="11"/>
  <c r="J13" i="11"/>
  <c r="Q10" i="13" l="1"/>
  <c r="N149" i="13"/>
  <c r="O149" i="13" s="1"/>
  <c r="N88" i="13"/>
  <c r="O88" i="13" s="1"/>
  <c r="N175" i="13"/>
  <c r="O175" i="13" s="1"/>
  <c r="N93" i="13"/>
  <c r="O93" i="13" s="1"/>
  <c r="N110" i="13"/>
  <c r="O110" i="13" s="1"/>
  <c r="N43" i="13"/>
  <c r="O43" i="13" s="1"/>
  <c r="N67" i="13"/>
  <c r="O67" i="13" s="1"/>
  <c r="N35" i="13"/>
  <c r="O35" i="13" s="1"/>
  <c r="N226" i="13"/>
  <c r="O226" i="13" s="1"/>
  <c r="N143" i="13"/>
  <c r="O143" i="13" s="1"/>
  <c r="N91" i="13"/>
  <c r="O91" i="13" s="1"/>
  <c r="N215" i="13"/>
  <c r="O215" i="13" s="1"/>
  <c r="N262" i="13"/>
  <c r="O262" i="13" s="1"/>
  <c r="N174" i="13"/>
  <c r="O174" i="13" s="1"/>
  <c r="N239" i="13"/>
  <c r="O239" i="13" s="1"/>
  <c r="N289" i="13"/>
  <c r="O289" i="13" s="1"/>
  <c r="N179" i="13"/>
  <c r="O179" i="13" s="1"/>
  <c r="N186" i="13"/>
  <c r="O186" i="13" s="1"/>
  <c r="N136" i="13"/>
  <c r="O136" i="13" s="1"/>
  <c r="N167" i="13"/>
  <c r="O167" i="13" s="1"/>
  <c r="N273" i="13"/>
  <c r="O273" i="13" s="1"/>
  <c r="N130" i="13"/>
  <c r="O130" i="13" s="1"/>
  <c r="N187" i="13"/>
  <c r="O187" i="13" s="1"/>
  <c r="N96" i="13"/>
  <c r="O96" i="13" s="1"/>
  <c r="N107" i="13"/>
  <c r="O107" i="13" s="1"/>
  <c r="N236" i="13"/>
  <c r="O236" i="13" s="1"/>
  <c r="N122" i="13"/>
  <c r="O122" i="13" s="1"/>
  <c r="N59" i="13"/>
  <c r="O59" i="13" s="1"/>
  <c r="N267" i="13"/>
  <c r="O267" i="13" s="1"/>
  <c r="N38" i="13"/>
  <c r="O38" i="13" s="1"/>
  <c r="N294" i="13"/>
  <c r="O294" i="13" s="1"/>
  <c r="N260" i="13"/>
  <c r="O260" i="13" s="1"/>
  <c r="N278" i="13"/>
  <c r="O278" i="13" s="1"/>
  <c r="N157" i="13"/>
  <c r="O157" i="13" s="1"/>
  <c r="N214" i="13"/>
  <c r="O214" i="13" s="1"/>
  <c r="N154" i="13"/>
  <c r="O154" i="13" s="1"/>
  <c r="N80" i="13"/>
  <c r="O80" i="13" s="1"/>
  <c r="N40" i="13"/>
  <c r="O40" i="13" s="1"/>
  <c r="N191" i="13"/>
  <c r="O191" i="13" s="1"/>
  <c r="N193" i="13"/>
  <c r="O193" i="13" s="1"/>
  <c r="N217" i="13"/>
  <c r="O217" i="13" s="1"/>
  <c r="N24" i="13"/>
  <c r="O24" i="13" s="1"/>
  <c r="N119" i="13"/>
  <c r="O119" i="13" s="1"/>
  <c r="N138" i="13"/>
  <c r="O138" i="13" s="1"/>
  <c r="N45" i="13"/>
  <c r="O45" i="13" s="1"/>
  <c r="N246" i="13"/>
  <c r="O246" i="13" s="1"/>
  <c r="N141" i="13"/>
  <c r="O141" i="13" s="1"/>
  <c r="N83" i="13"/>
  <c r="O83" i="13" s="1"/>
  <c r="N48" i="13"/>
  <c r="O48" i="13" s="1"/>
  <c r="N44" i="13"/>
  <c r="O44" i="13" s="1"/>
  <c r="N299" i="13"/>
  <c r="O299" i="13" s="1"/>
  <c r="N109" i="13"/>
  <c r="O109" i="13" s="1"/>
  <c r="N56" i="13"/>
  <c r="O56" i="13" s="1"/>
  <c r="N139" i="13"/>
  <c r="O139" i="13" s="1"/>
  <c r="N270" i="13"/>
  <c r="O270" i="13" s="1"/>
  <c r="N21" i="13"/>
  <c r="O21" i="13" s="1"/>
  <c r="N127" i="13"/>
  <c r="O127" i="13" s="1"/>
  <c r="N144" i="13"/>
  <c r="O144" i="13" s="1"/>
  <c r="N254" i="13"/>
  <c r="O254" i="13" s="1"/>
  <c r="N140" i="13"/>
  <c r="O140" i="13" s="1"/>
  <c r="N31" i="13"/>
  <c r="O31" i="13" s="1"/>
  <c r="N249" i="13"/>
  <c r="O249" i="13" s="1"/>
  <c r="N135" i="13"/>
  <c r="O135" i="13" s="1"/>
  <c r="N230" i="13"/>
  <c r="O230" i="13" s="1"/>
  <c r="N151" i="13"/>
  <c r="O151" i="13" s="1"/>
  <c r="N146" i="13"/>
  <c r="O146" i="13" s="1"/>
  <c r="N303" i="13"/>
  <c r="O303" i="13" s="1"/>
  <c r="N19" i="13"/>
  <c r="O19" i="13" s="1"/>
  <c r="N64" i="13"/>
  <c r="O64" i="13" s="1"/>
  <c r="N276" i="13"/>
  <c r="O276" i="13" s="1"/>
  <c r="N82" i="13"/>
  <c r="O82" i="13" s="1"/>
  <c r="N302" i="13"/>
  <c r="O302" i="13" s="1"/>
  <c r="N225" i="13"/>
  <c r="O225" i="13" s="1"/>
  <c r="N182" i="13"/>
  <c r="O182" i="13" s="1"/>
  <c r="N41" i="13"/>
  <c r="O41" i="13" s="1"/>
  <c r="N16" i="13"/>
  <c r="O16" i="13" s="1"/>
  <c r="N199" i="13"/>
  <c r="O199" i="13" s="1"/>
  <c r="N57" i="13"/>
  <c r="O57" i="13" s="1"/>
  <c r="N268" i="13"/>
  <c r="O268" i="13" s="1"/>
  <c r="N195" i="13"/>
  <c r="O195" i="13" s="1"/>
  <c r="N166" i="13"/>
  <c r="O166" i="13" s="1"/>
  <c r="N300" i="13"/>
  <c r="O300" i="13" s="1"/>
  <c r="N250" i="13"/>
  <c r="O250" i="13" s="1"/>
  <c r="N165" i="13"/>
  <c r="O165" i="13" s="1"/>
  <c r="N188" i="13"/>
  <c r="O188" i="13" s="1"/>
  <c r="N196" i="13"/>
  <c r="O196" i="13" s="1"/>
  <c r="N261" i="13"/>
  <c r="O261" i="13" s="1"/>
  <c r="N257" i="13"/>
  <c r="O257" i="13" s="1"/>
  <c r="N220" i="13"/>
  <c r="O220" i="13" s="1"/>
  <c r="N218" i="13"/>
  <c r="O218" i="13" s="1"/>
  <c r="N213" i="13"/>
  <c r="O213" i="13" s="1"/>
  <c r="N105" i="13"/>
  <c r="O105" i="13" s="1"/>
  <c r="N233" i="13"/>
  <c r="O233" i="13" s="1"/>
  <c r="N284" i="13"/>
  <c r="O284" i="13" s="1"/>
  <c r="N180" i="13"/>
  <c r="O180" i="13" s="1"/>
  <c r="N172" i="13"/>
  <c r="O172" i="13" s="1"/>
  <c r="N277" i="13"/>
  <c r="O277" i="13" s="1"/>
  <c r="N94" i="13"/>
  <c r="O94" i="13" s="1"/>
  <c r="N241" i="13"/>
  <c r="O241" i="13" s="1"/>
  <c r="N51" i="13"/>
  <c r="O51" i="13" s="1"/>
  <c r="N244" i="13"/>
  <c r="O244" i="13" s="1"/>
  <c r="N263" i="13"/>
  <c r="O263" i="13" s="1"/>
  <c r="N189" i="13"/>
  <c r="O189" i="13" s="1"/>
  <c r="N197" i="13"/>
  <c r="O197" i="13" s="1"/>
  <c r="N98" i="13"/>
  <c r="O98" i="13" s="1"/>
  <c r="N72" i="13"/>
  <c r="O72" i="13" s="1"/>
  <c r="N228" i="13"/>
  <c r="O228" i="13" s="1"/>
  <c r="N292" i="13"/>
  <c r="O292" i="13" s="1"/>
  <c r="N181" i="13"/>
  <c r="O181" i="13" s="1"/>
  <c r="N173" i="13"/>
  <c r="O173" i="13" s="1"/>
  <c r="N169" i="13"/>
  <c r="O169" i="13" s="1"/>
  <c r="N209" i="13"/>
  <c r="O209" i="13" s="1"/>
  <c r="N265" i="13"/>
  <c r="O265" i="13" s="1"/>
  <c r="N161" i="13"/>
  <c r="O161" i="13" s="1"/>
  <c r="N133" i="13"/>
  <c r="O133" i="13" s="1"/>
  <c r="N117" i="13"/>
  <c r="O117" i="13" s="1"/>
  <c r="N86" i="13"/>
  <c r="O86" i="13" s="1"/>
  <c r="N75" i="13"/>
  <c r="O75" i="13" s="1"/>
  <c r="N152" i="13"/>
  <c r="O152" i="13" s="1"/>
  <c r="N27" i="13"/>
  <c r="O27" i="13" s="1"/>
  <c r="N205" i="13"/>
  <c r="O205" i="13" s="1"/>
  <c r="N222" i="13"/>
  <c r="O222" i="13" s="1"/>
  <c r="N194" i="13"/>
  <c r="O194" i="13" s="1"/>
  <c r="N252" i="13"/>
  <c r="O252" i="13" s="1"/>
  <c r="N204" i="13"/>
  <c r="O204" i="13" s="1"/>
  <c r="N295" i="13"/>
  <c r="O295" i="13" s="1"/>
  <c r="N112" i="13"/>
  <c r="O112" i="13" s="1"/>
  <c r="N128" i="13"/>
  <c r="O128" i="13" s="1"/>
  <c r="N78" i="13"/>
  <c r="O78" i="13" s="1"/>
  <c r="N114" i="13"/>
  <c r="O114" i="13" s="1"/>
  <c r="N32" i="13"/>
  <c r="O32" i="13" s="1"/>
  <c r="N11" i="13"/>
  <c r="O11" i="13" s="1"/>
  <c r="AC303" i="12"/>
  <c r="AB303" i="12"/>
  <c r="AA303" i="12"/>
  <c r="O303" i="12"/>
  <c r="L303" i="12"/>
  <c r="I303" i="12"/>
  <c r="F303" i="12"/>
  <c r="AC302" i="12"/>
  <c r="AB302" i="12"/>
  <c r="AA302" i="12"/>
  <c r="O302" i="12"/>
  <c r="L302" i="12"/>
  <c r="I302" i="12"/>
  <c r="F302" i="12"/>
  <c r="AC301" i="12"/>
  <c r="AB301" i="12"/>
  <c r="AA301" i="12"/>
  <c r="O301" i="12"/>
  <c r="L301" i="12"/>
  <c r="I301" i="12"/>
  <c r="F301" i="12"/>
  <c r="AC300" i="12"/>
  <c r="AB300" i="12"/>
  <c r="AA300" i="12"/>
  <c r="O300" i="12"/>
  <c r="L300" i="12"/>
  <c r="I300" i="12"/>
  <c r="F300" i="12"/>
  <c r="AC299" i="12"/>
  <c r="AB299" i="12"/>
  <c r="AA299" i="12"/>
  <c r="O299" i="12"/>
  <c r="L299" i="12"/>
  <c r="I299" i="12"/>
  <c r="F299" i="12"/>
  <c r="AC298" i="12"/>
  <c r="AB298" i="12"/>
  <c r="AA298" i="12"/>
  <c r="O298" i="12"/>
  <c r="L298" i="12"/>
  <c r="I298" i="12"/>
  <c r="F298" i="12"/>
  <c r="AC297" i="12"/>
  <c r="AB297" i="12"/>
  <c r="AA297" i="12"/>
  <c r="O297" i="12"/>
  <c r="L297" i="12"/>
  <c r="I297" i="12"/>
  <c r="F297" i="12"/>
  <c r="AC296" i="12"/>
  <c r="AB296" i="12"/>
  <c r="AA296" i="12"/>
  <c r="O296" i="12"/>
  <c r="L296" i="12"/>
  <c r="I296" i="12"/>
  <c r="F296" i="12"/>
  <c r="AC295" i="12"/>
  <c r="AB295" i="12"/>
  <c r="AA295" i="12"/>
  <c r="O295" i="12"/>
  <c r="L295" i="12"/>
  <c r="I295" i="12"/>
  <c r="F295" i="12"/>
  <c r="AC294" i="12"/>
  <c r="AB294" i="12"/>
  <c r="AA294" i="12"/>
  <c r="O294" i="12"/>
  <c r="L294" i="12"/>
  <c r="I294" i="12"/>
  <c r="F294" i="12"/>
  <c r="AC293" i="12"/>
  <c r="AB293" i="12"/>
  <c r="AA293" i="12"/>
  <c r="O293" i="12"/>
  <c r="L293" i="12"/>
  <c r="I293" i="12"/>
  <c r="F293" i="12"/>
  <c r="AC292" i="12"/>
  <c r="AB292" i="12"/>
  <c r="AA292" i="12"/>
  <c r="O292" i="12"/>
  <c r="L292" i="12"/>
  <c r="I292" i="12"/>
  <c r="F292" i="12"/>
  <c r="AC291" i="12"/>
  <c r="AB291" i="12"/>
  <c r="AA291" i="12"/>
  <c r="O291" i="12"/>
  <c r="L291" i="12"/>
  <c r="I291" i="12"/>
  <c r="F291" i="12"/>
  <c r="AC290" i="12"/>
  <c r="AB290" i="12"/>
  <c r="AA290" i="12"/>
  <c r="O290" i="12"/>
  <c r="L290" i="12"/>
  <c r="I290" i="12"/>
  <c r="F290" i="12"/>
  <c r="AC289" i="12"/>
  <c r="AB289" i="12"/>
  <c r="AA289" i="12"/>
  <c r="O289" i="12"/>
  <c r="L289" i="12"/>
  <c r="I289" i="12"/>
  <c r="F289" i="12"/>
  <c r="AC288" i="12"/>
  <c r="AB288" i="12"/>
  <c r="AA288" i="12"/>
  <c r="O288" i="12"/>
  <c r="L288" i="12"/>
  <c r="I288" i="12"/>
  <c r="F288" i="12"/>
  <c r="AC287" i="12"/>
  <c r="AB287" i="12"/>
  <c r="AA287" i="12"/>
  <c r="O287" i="12"/>
  <c r="L287" i="12"/>
  <c r="I287" i="12"/>
  <c r="F287" i="12"/>
  <c r="AC286" i="12"/>
  <c r="AB286" i="12"/>
  <c r="AA286" i="12"/>
  <c r="O286" i="12"/>
  <c r="L286" i="12"/>
  <c r="I286" i="12"/>
  <c r="F286" i="12"/>
  <c r="AC285" i="12"/>
  <c r="AB285" i="12"/>
  <c r="AA285" i="12"/>
  <c r="O285" i="12"/>
  <c r="L285" i="12"/>
  <c r="I285" i="12"/>
  <c r="F285" i="12"/>
  <c r="AC284" i="12"/>
  <c r="AB284" i="12"/>
  <c r="AA284" i="12"/>
  <c r="O284" i="12"/>
  <c r="L284" i="12"/>
  <c r="I284" i="12"/>
  <c r="F284" i="12"/>
  <c r="AC283" i="12"/>
  <c r="AB283" i="12"/>
  <c r="AA283" i="12"/>
  <c r="O283" i="12"/>
  <c r="L283" i="12"/>
  <c r="I283" i="12"/>
  <c r="F283" i="12"/>
  <c r="AC282" i="12"/>
  <c r="AB282" i="12"/>
  <c r="AA282" i="12"/>
  <c r="O282" i="12"/>
  <c r="L282" i="12"/>
  <c r="I282" i="12"/>
  <c r="F282" i="12"/>
  <c r="AC281" i="12"/>
  <c r="AB281" i="12"/>
  <c r="AA281" i="12"/>
  <c r="O281" i="12"/>
  <c r="L281" i="12"/>
  <c r="I281" i="12"/>
  <c r="F281" i="12"/>
  <c r="AC280" i="12"/>
  <c r="AB280" i="12"/>
  <c r="AA280" i="12"/>
  <c r="O280" i="12"/>
  <c r="L280" i="12"/>
  <c r="I280" i="12"/>
  <c r="F280" i="12"/>
  <c r="AC279" i="12"/>
  <c r="AB279" i="12"/>
  <c r="AA279" i="12"/>
  <c r="O279" i="12"/>
  <c r="L279" i="12"/>
  <c r="I279" i="12"/>
  <c r="F279" i="12"/>
  <c r="AC278" i="12"/>
  <c r="AB278" i="12"/>
  <c r="AA278" i="12"/>
  <c r="O278" i="12"/>
  <c r="L278" i="12"/>
  <c r="I278" i="12"/>
  <c r="F278" i="12"/>
  <c r="AC277" i="12"/>
  <c r="AB277" i="12"/>
  <c r="AA277" i="12"/>
  <c r="O277" i="12"/>
  <c r="L277" i="12"/>
  <c r="I277" i="12"/>
  <c r="F277" i="12"/>
  <c r="AC276" i="12"/>
  <c r="AB276" i="12"/>
  <c r="AA276" i="12"/>
  <c r="O276" i="12"/>
  <c r="L276" i="12"/>
  <c r="I276" i="12"/>
  <c r="F276" i="12"/>
  <c r="AC275" i="12"/>
  <c r="AB275" i="12"/>
  <c r="AA275" i="12"/>
  <c r="O275" i="12"/>
  <c r="L275" i="12"/>
  <c r="I275" i="12"/>
  <c r="F275" i="12"/>
  <c r="AC274" i="12"/>
  <c r="AB274" i="12"/>
  <c r="AA274" i="12"/>
  <c r="O274" i="12"/>
  <c r="L274" i="12"/>
  <c r="I274" i="12"/>
  <c r="F274" i="12"/>
  <c r="AC273" i="12"/>
  <c r="AB273" i="12"/>
  <c r="AA273" i="12"/>
  <c r="O273" i="12"/>
  <c r="L273" i="12"/>
  <c r="I273" i="12"/>
  <c r="F273" i="12"/>
  <c r="AC272" i="12"/>
  <c r="AB272" i="12"/>
  <c r="AA272" i="12"/>
  <c r="O272" i="12"/>
  <c r="L272" i="12"/>
  <c r="I272" i="12"/>
  <c r="F272" i="12"/>
  <c r="AC271" i="12"/>
  <c r="AB271" i="12"/>
  <c r="AA271" i="12"/>
  <c r="O271" i="12"/>
  <c r="L271" i="12"/>
  <c r="I271" i="12"/>
  <c r="F271" i="12"/>
  <c r="AC270" i="12"/>
  <c r="AB270" i="12"/>
  <c r="AA270" i="12"/>
  <c r="O270" i="12"/>
  <c r="L270" i="12"/>
  <c r="I270" i="12"/>
  <c r="F270" i="12"/>
  <c r="AC269" i="12"/>
  <c r="AB269" i="12"/>
  <c r="AA269" i="12"/>
  <c r="O269" i="12"/>
  <c r="L269" i="12"/>
  <c r="I269" i="12"/>
  <c r="F269" i="12"/>
  <c r="AC268" i="12"/>
  <c r="AB268" i="12"/>
  <c r="AA268" i="12"/>
  <c r="O268" i="12"/>
  <c r="L268" i="12"/>
  <c r="I268" i="12"/>
  <c r="F268" i="12"/>
  <c r="AC267" i="12"/>
  <c r="AB267" i="12"/>
  <c r="AA267" i="12"/>
  <c r="O267" i="12"/>
  <c r="L267" i="12"/>
  <c r="I267" i="12"/>
  <c r="F267" i="12"/>
  <c r="AC266" i="12"/>
  <c r="AB266" i="12"/>
  <c r="AA266" i="12"/>
  <c r="O266" i="12"/>
  <c r="L266" i="12"/>
  <c r="I266" i="12"/>
  <c r="F266" i="12"/>
  <c r="AC265" i="12"/>
  <c r="AB265" i="12"/>
  <c r="AA265" i="12"/>
  <c r="O265" i="12"/>
  <c r="L265" i="12"/>
  <c r="I265" i="12"/>
  <c r="F265" i="12"/>
  <c r="AC264" i="12"/>
  <c r="AB264" i="12"/>
  <c r="AA264" i="12"/>
  <c r="O264" i="12"/>
  <c r="L264" i="12"/>
  <c r="I264" i="12"/>
  <c r="F264" i="12"/>
  <c r="AC263" i="12"/>
  <c r="AB263" i="12"/>
  <c r="AA263" i="12"/>
  <c r="O263" i="12"/>
  <c r="L263" i="12"/>
  <c r="I263" i="12"/>
  <c r="F263" i="12"/>
  <c r="AC262" i="12"/>
  <c r="AB262" i="12"/>
  <c r="AA262" i="12"/>
  <c r="O262" i="12"/>
  <c r="L262" i="12"/>
  <c r="I262" i="12"/>
  <c r="F262" i="12"/>
  <c r="AC261" i="12"/>
  <c r="AB261" i="12"/>
  <c r="AA261" i="12"/>
  <c r="O261" i="12"/>
  <c r="L261" i="12"/>
  <c r="I261" i="12"/>
  <c r="F261" i="12"/>
  <c r="AC260" i="12"/>
  <c r="AB260" i="12"/>
  <c r="AA260" i="12"/>
  <c r="O260" i="12"/>
  <c r="L260" i="12"/>
  <c r="I260" i="12"/>
  <c r="F260" i="12"/>
  <c r="AC259" i="12"/>
  <c r="AB259" i="12"/>
  <c r="AA259" i="12"/>
  <c r="O259" i="12"/>
  <c r="L259" i="12"/>
  <c r="I259" i="12"/>
  <c r="F259" i="12"/>
  <c r="AC258" i="12"/>
  <c r="AB258" i="12"/>
  <c r="AA258" i="12"/>
  <c r="O258" i="12"/>
  <c r="L258" i="12"/>
  <c r="I258" i="12"/>
  <c r="F258" i="12"/>
  <c r="AC257" i="12"/>
  <c r="AB257" i="12"/>
  <c r="AA257" i="12"/>
  <c r="O257" i="12"/>
  <c r="L257" i="12"/>
  <c r="I257" i="12"/>
  <c r="F257" i="12"/>
  <c r="AC256" i="12"/>
  <c r="AB256" i="12"/>
  <c r="AA256" i="12"/>
  <c r="O256" i="12"/>
  <c r="L256" i="12"/>
  <c r="I256" i="12"/>
  <c r="F256" i="12"/>
  <c r="AC255" i="12"/>
  <c r="AB255" i="12"/>
  <c r="AA255" i="12"/>
  <c r="O255" i="12"/>
  <c r="L255" i="12"/>
  <c r="I255" i="12"/>
  <c r="F255" i="12"/>
  <c r="AC254" i="12"/>
  <c r="AB254" i="12"/>
  <c r="AA254" i="12"/>
  <c r="O254" i="12"/>
  <c r="L254" i="12"/>
  <c r="I254" i="12"/>
  <c r="F254" i="12"/>
  <c r="AC253" i="12"/>
  <c r="AB253" i="12"/>
  <c r="AA253" i="12"/>
  <c r="O253" i="12"/>
  <c r="L253" i="12"/>
  <c r="I253" i="12"/>
  <c r="F253" i="12"/>
  <c r="AC252" i="12"/>
  <c r="AB252" i="12"/>
  <c r="AA252" i="12"/>
  <c r="O252" i="12"/>
  <c r="L252" i="12"/>
  <c r="I252" i="12"/>
  <c r="F252" i="12"/>
  <c r="AC251" i="12"/>
  <c r="AB251" i="12"/>
  <c r="AA251" i="12"/>
  <c r="O251" i="12"/>
  <c r="L251" i="12"/>
  <c r="I251" i="12"/>
  <c r="F251" i="12"/>
  <c r="AC250" i="12"/>
  <c r="AB250" i="12"/>
  <c r="AA250" i="12"/>
  <c r="O250" i="12"/>
  <c r="L250" i="12"/>
  <c r="I250" i="12"/>
  <c r="F250" i="12"/>
  <c r="AC249" i="12"/>
  <c r="AB249" i="12"/>
  <c r="AA249" i="12"/>
  <c r="O249" i="12"/>
  <c r="L249" i="12"/>
  <c r="I249" i="12"/>
  <c r="F249" i="12"/>
  <c r="AC248" i="12"/>
  <c r="AB248" i="12"/>
  <c r="AA248" i="12"/>
  <c r="O248" i="12"/>
  <c r="L248" i="12"/>
  <c r="I248" i="12"/>
  <c r="F248" i="12"/>
  <c r="AC247" i="12"/>
  <c r="AB247" i="12"/>
  <c r="AA247" i="12"/>
  <c r="O247" i="12"/>
  <c r="L247" i="12"/>
  <c r="I247" i="12"/>
  <c r="F247" i="12"/>
  <c r="AC246" i="12"/>
  <c r="AB246" i="12"/>
  <c r="AA246" i="12"/>
  <c r="O246" i="12"/>
  <c r="L246" i="12"/>
  <c r="I246" i="12"/>
  <c r="F246" i="12"/>
  <c r="AC245" i="12"/>
  <c r="AB245" i="12"/>
  <c r="AA245" i="12"/>
  <c r="O245" i="12"/>
  <c r="L245" i="12"/>
  <c r="I245" i="12"/>
  <c r="F245" i="12"/>
  <c r="AC244" i="12"/>
  <c r="AB244" i="12"/>
  <c r="AA244" i="12"/>
  <c r="O244" i="12"/>
  <c r="L244" i="12"/>
  <c r="I244" i="12"/>
  <c r="F244" i="12"/>
  <c r="AC243" i="12"/>
  <c r="AB243" i="12"/>
  <c r="AA243" i="12"/>
  <c r="O243" i="12"/>
  <c r="L243" i="12"/>
  <c r="I243" i="12"/>
  <c r="F243" i="12"/>
  <c r="AC242" i="12"/>
  <c r="AB242" i="12"/>
  <c r="AA242" i="12"/>
  <c r="O242" i="12"/>
  <c r="L242" i="12"/>
  <c r="I242" i="12"/>
  <c r="F242" i="12"/>
  <c r="AC241" i="12"/>
  <c r="AB241" i="12"/>
  <c r="AA241" i="12"/>
  <c r="O241" i="12"/>
  <c r="L241" i="12"/>
  <c r="I241" i="12"/>
  <c r="F241" i="12"/>
  <c r="AC240" i="12"/>
  <c r="AB240" i="12"/>
  <c r="AA240" i="12"/>
  <c r="O240" i="12"/>
  <c r="L240" i="12"/>
  <c r="I240" i="12"/>
  <c r="F240" i="12"/>
  <c r="AC239" i="12"/>
  <c r="AB239" i="12"/>
  <c r="AA239" i="12"/>
  <c r="O239" i="12"/>
  <c r="L239" i="12"/>
  <c r="I239" i="12"/>
  <c r="F239" i="12"/>
  <c r="AC238" i="12"/>
  <c r="AB238" i="12"/>
  <c r="AA238" i="12"/>
  <c r="O238" i="12"/>
  <c r="L238" i="12"/>
  <c r="I238" i="12"/>
  <c r="F238" i="12"/>
  <c r="AC237" i="12"/>
  <c r="AB237" i="12"/>
  <c r="AA237" i="12"/>
  <c r="O237" i="12"/>
  <c r="L237" i="12"/>
  <c r="I237" i="12"/>
  <c r="F237" i="12"/>
  <c r="AC236" i="12"/>
  <c r="AB236" i="12"/>
  <c r="AA236" i="12"/>
  <c r="O236" i="12"/>
  <c r="L236" i="12"/>
  <c r="I236" i="12"/>
  <c r="F236" i="12"/>
  <c r="AC235" i="12"/>
  <c r="AB235" i="12"/>
  <c r="AA235" i="12"/>
  <c r="O235" i="12"/>
  <c r="L235" i="12"/>
  <c r="I235" i="12"/>
  <c r="F235" i="12"/>
  <c r="AC234" i="12"/>
  <c r="AB234" i="12"/>
  <c r="AA234" i="12"/>
  <c r="O234" i="12"/>
  <c r="L234" i="12"/>
  <c r="I234" i="12"/>
  <c r="F234" i="12"/>
  <c r="AC233" i="12"/>
  <c r="AB233" i="12"/>
  <c r="AA233" i="12"/>
  <c r="O233" i="12"/>
  <c r="L233" i="12"/>
  <c r="I233" i="12"/>
  <c r="F233" i="12"/>
  <c r="AC232" i="12"/>
  <c r="AB232" i="12"/>
  <c r="AA232" i="12"/>
  <c r="O232" i="12"/>
  <c r="L232" i="12"/>
  <c r="I232" i="12"/>
  <c r="F232" i="12"/>
  <c r="AC231" i="12"/>
  <c r="AB231" i="12"/>
  <c r="AA231" i="12"/>
  <c r="O231" i="12"/>
  <c r="L231" i="12"/>
  <c r="I231" i="12"/>
  <c r="F231" i="12"/>
  <c r="AC230" i="12"/>
  <c r="AB230" i="12"/>
  <c r="AA230" i="12"/>
  <c r="O230" i="12"/>
  <c r="L230" i="12"/>
  <c r="I230" i="12"/>
  <c r="F230" i="12"/>
  <c r="AC229" i="12"/>
  <c r="AB229" i="12"/>
  <c r="AA229" i="12"/>
  <c r="O229" i="12"/>
  <c r="L229" i="12"/>
  <c r="I229" i="12"/>
  <c r="F229" i="12"/>
  <c r="AC228" i="12"/>
  <c r="AB228" i="12"/>
  <c r="AA228" i="12"/>
  <c r="O228" i="12"/>
  <c r="L228" i="12"/>
  <c r="I228" i="12"/>
  <c r="F228" i="12"/>
  <c r="AC227" i="12"/>
  <c r="AB227" i="12"/>
  <c r="AA227" i="12"/>
  <c r="O227" i="12"/>
  <c r="L227" i="12"/>
  <c r="I227" i="12"/>
  <c r="F227" i="12"/>
  <c r="AC226" i="12"/>
  <c r="AB226" i="12"/>
  <c r="AA226" i="12"/>
  <c r="O226" i="12"/>
  <c r="L226" i="12"/>
  <c r="I226" i="12"/>
  <c r="F226" i="12"/>
  <c r="AC225" i="12"/>
  <c r="AB225" i="12"/>
  <c r="AA225" i="12"/>
  <c r="O225" i="12"/>
  <c r="L225" i="12"/>
  <c r="I225" i="12"/>
  <c r="F225" i="12"/>
  <c r="AC224" i="12"/>
  <c r="AB224" i="12"/>
  <c r="AA224" i="12"/>
  <c r="O224" i="12"/>
  <c r="L224" i="12"/>
  <c r="I224" i="12"/>
  <c r="F224" i="12"/>
  <c r="AC223" i="12"/>
  <c r="AB223" i="12"/>
  <c r="AA223" i="12"/>
  <c r="O223" i="12"/>
  <c r="L223" i="12"/>
  <c r="I223" i="12"/>
  <c r="F223" i="12"/>
  <c r="AC222" i="12"/>
  <c r="AB222" i="12"/>
  <c r="AA222" i="12"/>
  <c r="O222" i="12"/>
  <c r="L222" i="12"/>
  <c r="I222" i="12"/>
  <c r="F222" i="12"/>
  <c r="AC221" i="12"/>
  <c r="AB221" i="12"/>
  <c r="AA221" i="12"/>
  <c r="O221" i="12"/>
  <c r="L221" i="12"/>
  <c r="I221" i="12"/>
  <c r="F221" i="12"/>
  <c r="AC220" i="12"/>
  <c r="AB220" i="12"/>
  <c r="AA220" i="12"/>
  <c r="O220" i="12"/>
  <c r="L220" i="12"/>
  <c r="I220" i="12"/>
  <c r="F220" i="12"/>
  <c r="AC219" i="12"/>
  <c r="AB219" i="12"/>
  <c r="AA219" i="12"/>
  <c r="O219" i="12"/>
  <c r="L219" i="12"/>
  <c r="I219" i="12"/>
  <c r="F219" i="12"/>
  <c r="AC218" i="12"/>
  <c r="AB218" i="12"/>
  <c r="AA218" i="12"/>
  <c r="O218" i="12"/>
  <c r="L218" i="12"/>
  <c r="I218" i="12"/>
  <c r="F218" i="12"/>
  <c r="AC217" i="12"/>
  <c r="AB217" i="12"/>
  <c r="AA217" i="12"/>
  <c r="O217" i="12"/>
  <c r="L217" i="12"/>
  <c r="I217" i="12"/>
  <c r="F217" i="12"/>
  <c r="AC216" i="12"/>
  <c r="AB216" i="12"/>
  <c r="AA216" i="12"/>
  <c r="O216" i="12"/>
  <c r="L216" i="12"/>
  <c r="I216" i="12"/>
  <c r="F216" i="12"/>
  <c r="AC215" i="12"/>
  <c r="AB215" i="12"/>
  <c r="AA215" i="12"/>
  <c r="O215" i="12"/>
  <c r="L215" i="12"/>
  <c r="I215" i="12"/>
  <c r="F215" i="12"/>
  <c r="AC214" i="12"/>
  <c r="AB214" i="12"/>
  <c r="AA214" i="12"/>
  <c r="O214" i="12"/>
  <c r="L214" i="12"/>
  <c r="I214" i="12"/>
  <c r="F214" i="12"/>
  <c r="AC213" i="12"/>
  <c r="AB213" i="12"/>
  <c r="AA213" i="12"/>
  <c r="O213" i="12"/>
  <c r="L213" i="12"/>
  <c r="I213" i="12"/>
  <c r="F213" i="12"/>
  <c r="AC212" i="12"/>
  <c r="AB212" i="12"/>
  <c r="AA212" i="12"/>
  <c r="O212" i="12"/>
  <c r="L212" i="12"/>
  <c r="I212" i="12"/>
  <c r="F212" i="12"/>
  <c r="AC211" i="12"/>
  <c r="AB211" i="12"/>
  <c r="AA211" i="12"/>
  <c r="O211" i="12"/>
  <c r="L211" i="12"/>
  <c r="I211" i="12"/>
  <c r="F211" i="12"/>
  <c r="AC210" i="12"/>
  <c r="AB210" i="12"/>
  <c r="AA210" i="12"/>
  <c r="O210" i="12"/>
  <c r="L210" i="12"/>
  <c r="I210" i="12"/>
  <c r="F210" i="12"/>
  <c r="AC209" i="12"/>
  <c r="AB209" i="12"/>
  <c r="AA209" i="12"/>
  <c r="O209" i="12"/>
  <c r="L209" i="12"/>
  <c r="I209" i="12"/>
  <c r="F209" i="12"/>
  <c r="AC208" i="12"/>
  <c r="AB208" i="12"/>
  <c r="AA208" i="12"/>
  <c r="O208" i="12"/>
  <c r="L208" i="12"/>
  <c r="I208" i="12"/>
  <c r="F208" i="12"/>
  <c r="AC207" i="12"/>
  <c r="AB207" i="12"/>
  <c r="AA207" i="12"/>
  <c r="O207" i="12"/>
  <c r="L207" i="12"/>
  <c r="I207" i="12"/>
  <c r="F207" i="12"/>
  <c r="AC206" i="12"/>
  <c r="AB206" i="12"/>
  <c r="AA206" i="12"/>
  <c r="O206" i="12"/>
  <c r="L206" i="12"/>
  <c r="I206" i="12"/>
  <c r="F206" i="12"/>
  <c r="AC205" i="12"/>
  <c r="AB205" i="12"/>
  <c r="AA205" i="12"/>
  <c r="O205" i="12"/>
  <c r="L205" i="12"/>
  <c r="I205" i="12"/>
  <c r="F205" i="12"/>
  <c r="AC204" i="12"/>
  <c r="AB204" i="12"/>
  <c r="AA204" i="12"/>
  <c r="O204" i="12"/>
  <c r="L204" i="12"/>
  <c r="I204" i="12"/>
  <c r="F204" i="12"/>
  <c r="AC203" i="12"/>
  <c r="AB203" i="12"/>
  <c r="AA203" i="12"/>
  <c r="O203" i="12"/>
  <c r="L203" i="12"/>
  <c r="I203" i="12"/>
  <c r="F203" i="12"/>
  <c r="AC202" i="12"/>
  <c r="AB202" i="12"/>
  <c r="AA202" i="12"/>
  <c r="O202" i="12"/>
  <c r="L202" i="12"/>
  <c r="I202" i="12"/>
  <c r="F202" i="12"/>
  <c r="AC201" i="12"/>
  <c r="AB201" i="12"/>
  <c r="AA201" i="12"/>
  <c r="O201" i="12"/>
  <c r="L201" i="12"/>
  <c r="I201" i="12"/>
  <c r="F201" i="12"/>
  <c r="AC200" i="12"/>
  <c r="AB200" i="12"/>
  <c r="AA200" i="12"/>
  <c r="O200" i="12"/>
  <c r="L200" i="12"/>
  <c r="I200" i="12"/>
  <c r="F200" i="12"/>
  <c r="AC199" i="12"/>
  <c r="AB199" i="12"/>
  <c r="AA199" i="12"/>
  <c r="O199" i="12"/>
  <c r="L199" i="12"/>
  <c r="I199" i="12"/>
  <c r="F199" i="12"/>
  <c r="AC198" i="12"/>
  <c r="AB198" i="12"/>
  <c r="AA198" i="12"/>
  <c r="O198" i="12"/>
  <c r="L198" i="12"/>
  <c r="I198" i="12"/>
  <c r="F198" i="12"/>
  <c r="AC197" i="12"/>
  <c r="AB197" i="12"/>
  <c r="AA197" i="12"/>
  <c r="O197" i="12"/>
  <c r="L197" i="12"/>
  <c r="I197" i="12"/>
  <c r="F197" i="12"/>
  <c r="AC196" i="12"/>
  <c r="AB196" i="12"/>
  <c r="AA196" i="12"/>
  <c r="O196" i="12"/>
  <c r="L196" i="12"/>
  <c r="I196" i="12"/>
  <c r="F196" i="12"/>
  <c r="AC195" i="12"/>
  <c r="AB195" i="12"/>
  <c r="AA195" i="12"/>
  <c r="O195" i="12"/>
  <c r="L195" i="12"/>
  <c r="I195" i="12"/>
  <c r="F195" i="12"/>
  <c r="AC194" i="12"/>
  <c r="AB194" i="12"/>
  <c r="AA194" i="12"/>
  <c r="O194" i="12"/>
  <c r="L194" i="12"/>
  <c r="I194" i="12"/>
  <c r="F194" i="12"/>
  <c r="AC193" i="12"/>
  <c r="AB193" i="12"/>
  <c r="AA193" i="12"/>
  <c r="O193" i="12"/>
  <c r="L193" i="12"/>
  <c r="I193" i="12"/>
  <c r="F193" i="12"/>
  <c r="AC192" i="12"/>
  <c r="AB192" i="12"/>
  <c r="AA192" i="12"/>
  <c r="O192" i="12"/>
  <c r="L192" i="12"/>
  <c r="I192" i="12"/>
  <c r="F192" i="12"/>
  <c r="AC191" i="12"/>
  <c r="AB191" i="12"/>
  <c r="AA191" i="12"/>
  <c r="O191" i="12"/>
  <c r="L191" i="12"/>
  <c r="I191" i="12"/>
  <c r="F191" i="12"/>
  <c r="AC190" i="12"/>
  <c r="AB190" i="12"/>
  <c r="AA190" i="12"/>
  <c r="O190" i="12"/>
  <c r="L190" i="12"/>
  <c r="I190" i="12"/>
  <c r="F190" i="12"/>
  <c r="AC189" i="12"/>
  <c r="AB189" i="12"/>
  <c r="AA189" i="12"/>
  <c r="O189" i="12"/>
  <c r="L189" i="12"/>
  <c r="I189" i="12"/>
  <c r="F189" i="12"/>
  <c r="AC188" i="12"/>
  <c r="AB188" i="12"/>
  <c r="AA188" i="12"/>
  <c r="O188" i="12"/>
  <c r="L188" i="12"/>
  <c r="I188" i="12"/>
  <c r="F188" i="12"/>
  <c r="AC187" i="12"/>
  <c r="AB187" i="12"/>
  <c r="AA187" i="12"/>
  <c r="O187" i="12"/>
  <c r="L187" i="12"/>
  <c r="I187" i="12"/>
  <c r="F187" i="12"/>
  <c r="AC186" i="12"/>
  <c r="AB186" i="12"/>
  <c r="AA186" i="12"/>
  <c r="O186" i="12"/>
  <c r="L186" i="12"/>
  <c r="I186" i="12"/>
  <c r="F186" i="12"/>
  <c r="AC185" i="12"/>
  <c r="AB185" i="12"/>
  <c r="AA185" i="12"/>
  <c r="O185" i="12"/>
  <c r="L185" i="12"/>
  <c r="I185" i="12"/>
  <c r="F185" i="12"/>
  <c r="AC184" i="12"/>
  <c r="AB184" i="12"/>
  <c r="AA184" i="12"/>
  <c r="O184" i="12"/>
  <c r="L184" i="12"/>
  <c r="I184" i="12"/>
  <c r="F184" i="12"/>
  <c r="AC183" i="12"/>
  <c r="AB183" i="12"/>
  <c r="AA183" i="12"/>
  <c r="O183" i="12"/>
  <c r="L183" i="12"/>
  <c r="I183" i="12"/>
  <c r="F183" i="12"/>
  <c r="AC182" i="12"/>
  <c r="AB182" i="12"/>
  <c r="AA182" i="12"/>
  <c r="O182" i="12"/>
  <c r="L182" i="12"/>
  <c r="I182" i="12"/>
  <c r="F182" i="12"/>
  <c r="AC181" i="12"/>
  <c r="AB181" i="12"/>
  <c r="AA181" i="12"/>
  <c r="O181" i="12"/>
  <c r="L181" i="12"/>
  <c r="I181" i="12"/>
  <c r="F181" i="12"/>
  <c r="AC180" i="12"/>
  <c r="AB180" i="12"/>
  <c r="AA180" i="12"/>
  <c r="O180" i="12"/>
  <c r="L180" i="12"/>
  <c r="I180" i="12"/>
  <c r="F180" i="12"/>
  <c r="AC179" i="12"/>
  <c r="AB179" i="12"/>
  <c r="AA179" i="12"/>
  <c r="O179" i="12"/>
  <c r="L179" i="12"/>
  <c r="I179" i="12"/>
  <c r="F179" i="12"/>
  <c r="AC178" i="12"/>
  <c r="AB178" i="12"/>
  <c r="AA178" i="12"/>
  <c r="O178" i="12"/>
  <c r="L178" i="12"/>
  <c r="I178" i="12"/>
  <c r="F178" i="12"/>
  <c r="AC177" i="12"/>
  <c r="AB177" i="12"/>
  <c r="AA177" i="12"/>
  <c r="O177" i="12"/>
  <c r="L177" i="12"/>
  <c r="I177" i="12"/>
  <c r="F177" i="12"/>
  <c r="AC176" i="12"/>
  <c r="AB176" i="12"/>
  <c r="AA176" i="12"/>
  <c r="O176" i="12"/>
  <c r="L176" i="12"/>
  <c r="I176" i="12"/>
  <c r="F176" i="12"/>
  <c r="AC175" i="12"/>
  <c r="AB175" i="12"/>
  <c r="AA175" i="12"/>
  <c r="O175" i="12"/>
  <c r="L175" i="12"/>
  <c r="I175" i="12"/>
  <c r="F175" i="12"/>
  <c r="AC174" i="12"/>
  <c r="AB174" i="12"/>
  <c r="AA174" i="12"/>
  <c r="O174" i="12"/>
  <c r="L174" i="12"/>
  <c r="I174" i="12"/>
  <c r="F174" i="12"/>
  <c r="AC173" i="12"/>
  <c r="AB173" i="12"/>
  <c r="AA173" i="12"/>
  <c r="O173" i="12"/>
  <c r="L173" i="12"/>
  <c r="I173" i="12"/>
  <c r="F173" i="12"/>
  <c r="AC172" i="12"/>
  <c r="AB172" i="12"/>
  <c r="AA172" i="12"/>
  <c r="O172" i="12"/>
  <c r="L172" i="12"/>
  <c r="I172" i="12"/>
  <c r="F172" i="12"/>
  <c r="AC171" i="12"/>
  <c r="AB171" i="12"/>
  <c r="AA171" i="12"/>
  <c r="O171" i="12"/>
  <c r="L171" i="12"/>
  <c r="I171" i="12"/>
  <c r="F171" i="12"/>
  <c r="AC170" i="12"/>
  <c r="AB170" i="12"/>
  <c r="AA170" i="12"/>
  <c r="O170" i="12"/>
  <c r="L170" i="12"/>
  <c r="I170" i="12"/>
  <c r="F170" i="12"/>
  <c r="AC169" i="12"/>
  <c r="AB169" i="12"/>
  <c r="AA169" i="12"/>
  <c r="O169" i="12"/>
  <c r="L169" i="12"/>
  <c r="I169" i="12"/>
  <c r="F169" i="12"/>
  <c r="AC168" i="12"/>
  <c r="AB168" i="12"/>
  <c r="AA168" i="12"/>
  <c r="O168" i="12"/>
  <c r="L168" i="12"/>
  <c r="I168" i="12"/>
  <c r="F168" i="12"/>
  <c r="AC167" i="12"/>
  <c r="AB167" i="12"/>
  <c r="AA167" i="12"/>
  <c r="O167" i="12"/>
  <c r="L167" i="12"/>
  <c r="I167" i="12"/>
  <c r="F167" i="12"/>
  <c r="AC166" i="12"/>
  <c r="AB166" i="12"/>
  <c r="AA166" i="12"/>
  <c r="O166" i="12"/>
  <c r="L166" i="12"/>
  <c r="I166" i="12"/>
  <c r="F166" i="12"/>
  <c r="AC165" i="12"/>
  <c r="AB165" i="12"/>
  <c r="AA165" i="12"/>
  <c r="O165" i="12"/>
  <c r="L165" i="12"/>
  <c r="I165" i="12"/>
  <c r="F165" i="12"/>
  <c r="AC164" i="12"/>
  <c r="AB164" i="12"/>
  <c r="AA164" i="12"/>
  <c r="O164" i="12"/>
  <c r="L164" i="12"/>
  <c r="I164" i="12"/>
  <c r="F164" i="12"/>
  <c r="AC163" i="12"/>
  <c r="AB163" i="12"/>
  <c r="AA163" i="12"/>
  <c r="O163" i="12"/>
  <c r="L163" i="12"/>
  <c r="I163" i="12"/>
  <c r="F163" i="12"/>
  <c r="AC162" i="12"/>
  <c r="AB162" i="12"/>
  <c r="AA162" i="12"/>
  <c r="O162" i="12"/>
  <c r="L162" i="12"/>
  <c r="I162" i="12"/>
  <c r="F162" i="12"/>
  <c r="AC161" i="12"/>
  <c r="AB161" i="12"/>
  <c r="AA161" i="12"/>
  <c r="O161" i="12"/>
  <c r="L161" i="12"/>
  <c r="I161" i="12"/>
  <c r="F161" i="12"/>
  <c r="AC160" i="12"/>
  <c r="AB160" i="12"/>
  <c r="AA160" i="12"/>
  <c r="O160" i="12"/>
  <c r="L160" i="12"/>
  <c r="I160" i="12"/>
  <c r="F160" i="12"/>
  <c r="AC159" i="12"/>
  <c r="AB159" i="12"/>
  <c r="AA159" i="12"/>
  <c r="O159" i="12"/>
  <c r="L159" i="12"/>
  <c r="I159" i="12"/>
  <c r="F159" i="12"/>
  <c r="AC158" i="12"/>
  <c r="AB158" i="12"/>
  <c r="AA158" i="12"/>
  <c r="O158" i="12"/>
  <c r="L158" i="12"/>
  <c r="I158" i="12"/>
  <c r="F158" i="12"/>
  <c r="AC157" i="12"/>
  <c r="AB157" i="12"/>
  <c r="AA157" i="12"/>
  <c r="O157" i="12"/>
  <c r="L157" i="12"/>
  <c r="I157" i="12"/>
  <c r="F157" i="12"/>
  <c r="AC156" i="12"/>
  <c r="AB156" i="12"/>
  <c r="AA156" i="12"/>
  <c r="O156" i="12"/>
  <c r="L156" i="12"/>
  <c r="I156" i="12"/>
  <c r="F156" i="12"/>
  <c r="AC155" i="12"/>
  <c r="AB155" i="12"/>
  <c r="AA155" i="12"/>
  <c r="O155" i="12"/>
  <c r="L155" i="12"/>
  <c r="I155" i="12"/>
  <c r="F155" i="12"/>
  <c r="AC154" i="12"/>
  <c r="AB154" i="12"/>
  <c r="AA154" i="12"/>
  <c r="O154" i="12"/>
  <c r="L154" i="12"/>
  <c r="I154" i="12"/>
  <c r="F154" i="12"/>
  <c r="AC153" i="12"/>
  <c r="AB153" i="12"/>
  <c r="AA153" i="12"/>
  <c r="O153" i="12"/>
  <c r="L153" i="12"/>
  <c r="I153" i="12"/>
  <c r="F153" i="12"/>
  <c r="AC152" i="12"/>
  <c r="AB152" i="12"/>
  <c r="AA152" i="12"/>
  <c r="O152" i="12"/>
  <c r="L152" i="12"/>
  <c r="I152" i="12"/>
  <c r="F152" i="12"/>
  <c r="AC151" i="12"/>
  <c r="AB151" i="12"/>
  <c r="AA151" i="12"/>
  <c r="O151" i="12"/>
  <c r="L151" i="12"/>
  <c r="I151" i="12"/>
  <c r="F151" i="12"/>
  <c r="AC150" i="12"/>
  <c r="AB150" i="12"/>
  <c r="AA150" i="12"/>
  <c r="O150" i="12"/>
  <c r="L150" i="12"/>
  <c r="I150" i="12"/>
  <c r="F150" i="12"/>
  <c r="AC149" i="12"/>
  <c r="AB149" i="12"/>
  <c r="AA149" i="12"/>
  <c r="O149" i="12"/>
  <c r="L149" i="12"/>
  <c r="I149" i="12"/>
  <c r="F149" i="12"/>
  <c r="AC148" i="12"/>
  <c r="AB148" i="12"/>
  <c r="AA148" i="12"/>
  <c r="O148" i="12"/>
  <c r="L148" i="12"/>
  <c r="I148" i="12"/>
  <c r="F148" i="12"/>
  <c r="AC147" i="12"/>
  <c r="AB147" i="12"/>
  <c r="AA147" i="12"/>
  <c r="O147" i="12"/>
  <c r="L147" i="12"/>
  <c r="I147" i="12"/>
  <c r="F147" i="12"/>
  <c r="AC146" i="12"/>
  <c r="AB146" i="12"/>
  <c r="AA146" i="12"/>
  <c r="O146" i="12"/>
  <c r="L146" i="12"/>
  <c r="I146" i="12"/>
  <c r="F146" i="12"/>
  <c r="AC145" i="12"/>
  <c r="AB145" i="12"/>
  <c r="AA145" i="12"/>
  <c r="O145" i="12"/>
  <c r="L145" i="12"/>
  <c r="I145" i="12"/>
  <c r="F145" i="12"/>
  <c r="AC144" i="12"/>
  <c r="AB144" i="12"/>
  <c r="AA144" i="12"/>
  <c r="O144" i="12"/>
  <c r="L144" i="12"/>
  <c r="I144" i="12"/>
  <c r="F144" i="12"/>
  <c r="AC143" i="12"/>
  <c r="AB143" i="12"/>
  <c r="AA143" i="12"/>
  <c r="O143" i="12"/>
  <c r="L143" i="12"/>
  <c r="I143" i="12"/>
  <c r="F143" i="12"/>
  <c r="AC142" i="12"/>
  <c r="AB142" i="12"/>
  <c r="AA142" i="12"/>
  <c r="O142" i="12"/>
  <c r="L142" i="12"/>
  <c r="I142" i="12"/>
  <c r="F142" i="12"/>
  <c r="AC141" i="12"/>
  <c r="AB141" i="12"/>
  <c r="AA141" i="12"/>
  <c r="O141" i="12"/>
  <c r="L141" i="12"/>
  <c r="I141" i="12"/>
  <c r="F141" i="12"/>
  <c r="AC140" i="12"/>
  <c r="AB140" i="12"/>
  <c r="AA140" i="12"/>
  <c r="O140" i="12"/>
  <c r="L140" i="12"/>
  <c r="I140" i="12"/>
  <c r="F140" i="12"/>
  <c r="AC139" i="12"/>
  <c r="AB139" i="12"/>
  <c r="AA139" i="12"/>
  <c r="O139" i="12"/>
  <c r="L139" i="12"/>
  <c r="I139" i="12"/>
  <c r="F139" i="12"/>
  <c r="AC138" i="12"/>
  <c r="AB138" i="12"/>
  <c r="AA138" i="12"/>
  <c r="O138" i="12"/>
  <c r="L138" i="12"/>
  <c r="I138" i="12"/>
  <c r="F138" i="12"/>
  <c r="AC137" i="12"/>
  <c r="AB137" i="12"/>
  <c r="AA137" i="12"/>
  <c r="O137" i="12"/>
  <c r="L137" i="12"/>
  <c r="I137" i="12"/>
  <c r="F137" i="12"/>
  <c r="AC136" i="12"/>
  <c r="AB136" i="12"/>
  <c r="AA136" i="12"/>
  <c r="O136" i="12"/>
  <c r="L136" i="12"/>
  <c r="I136" i="12"/>
  <c r="F136" i="12"/>
  <c r="AC135" i="12"/>
  <c r="AB135" i="12"/>
  <c r="AA135" i="12"/>
  <c r="O135" i="12"/>
  <c r="L135" i="12"/>
  <c r="I135" i="12"/>
  <c r="F135" i="12"/>
  <c r="AC134" i="12"/>
  <c r="AB134" i="12"/>
  <c r="AA134" i="12"/>
  <c r="O134" i="12"/>
  <c r="L134" i="12"/>
  <c r="I134" i="12"/>
  <c r="F134" i="12"/>
  <c r="AC133" i="12"/>
  <c r="AB133" i="12"/>
  <c r="AA133" i="12"/>
  <c r="O133" i="12"/>
  <c r="L133" i="12"/>
  <c r="I133" i="12"/>
  <c r="F133" i="12"/>
  <c r="AC132" i="12"/>
  <c r="AB132" i="12"/>
  <c r="AA132" i="12"/>
  <c r="O132" i="12"/>
  <c r="L132" i="12"/>
  <c r="I132" i="12"/>
  <c r="F132" i="12"/>
  <c r="AC131" i="12"/>
  <c r="AB131" i="12"/>
  <c r="AA131" i="12"/>
  <c r="O131" i="12"/>
  <c r="L131" i="12"/>
  <c r="I131" i="12"/>
  <c r="F131" i="12"/>
  <c r="AC130" i="12"/>
  <c r="AB130" i="12"/>
  <c r="AA130" i="12"/>
  <c r="O130" i="12"/>
  <c r="L130" i="12"/>
  <c r="I130" i="12"/>
  <c r="F130" i="12"/>
  <c r="AC129" i="12"/>
  <c r="AB129" i="12"/>
  <c r="AA129" i="12"/>
  <c r="O129" i="12"/>
  <c r="L129" i="12"/>
  <c r="I129" i="12"/>
  <c r="F129" i="12"/>
  <c r="AC128" i="12"/>
  <c r="AB128" i="12"/>
  <c r="AA128" i="12"/>
  <c r="O128" i="12"/>
  <c r="L128" i="12"/>
  <c r="I128" i="12"/>
  <c r="F128" i="12"/>
  <c r="AC127" i="12"/>
  <c r="AB127" i="12"/>
  <c r="AA127" i="12"/>
  <c r="O127" i="12"/>
  <c r="L127" i="12"/>
  <c r="I127" i="12"/>
  <c r="F127" i="12"/>
  <c r="AC126" i="12"/>
  <c r="AB126" i="12"/>
  <c r="AA126" i="12"/>
  <c r="O126" i="12"/>
  <c r="L126" i="12"/>
  <c r="I126" i="12"/>
  <c r="F126" i="12"/>
  <c r="AC125" i="12"/>
  <c r="AB125" i="12"/>
  <c r="AA125" i="12"/>
  <c r="O125" i="12"/>
  <c r="L125" i="12"/>
  <c r="I125" i="12"/>
  <c r="F125" i="12"/>
  <c r="AC124" i="12"/>
  <c r="AB124" i="12"/>
  <c r="AA124" i="12"/>
  <c r="O124" i="12"/>
  <c r="L124" i="12"/>
  <c r="I124" i="12"/>
  <c r="F124" i="12"/>
  <c r="AC123" i="12"/>
  <c r="AB123" i="12"/>
  <c r="AA123" i="12"/>
  <c r="O123" i="12"/>
  <c r="L123" i="12"/>
  <c r="I123" i="12"/>
  <c r="F123" i="12"/>
  <c r="AC122" i="12"/>
  <c r="AB122" i="12"/>
  <c r="AA122" i="12"/>
  <c r="O122" i="12"/>
  <c r="L122" i="12"/>
  <c r="I122" i="12"/>
  <c r="F122" i="12"/>
  <c r="AC121" i="12"/>
  <c r="AB121" i="12"/>
  <c r="AA121" i="12"/>
  <c r="O121" i="12"/>
  <c r="L121" i="12"/>
  <c r="I121" i="12"/>
  <c r="F121" i="12"/>
  <c r="AC120" i="12"/>
  <c r="AB120" i="12"/>
  <c r="AA120" i="12"/>
  <c r="O120" i="12"/>
  <c r="L120" i="12"/>
  <c r="I120" i="12"/>
  <c r="F120" i="12"/>
  <c r="AC119" i="12"/>
  <c r="AB119" i="12"/>
  <c r="AA119" i="12"/>
  <c r="O119" i="12"/>
  <c r="L119" i="12"/>
  <c r="I119" i="12"/>
  <c r="F119" i="12"/>
  <c r="AC118" i="12"/>
  <c r="AB118" i="12"/>
  <c r="AA118" i="12"/>
  <c r="O118" i="12"/>
  <c r="L118" i="12"/>
  <c r="I118" i="12"/>
  <c r="F118" i="12"/>
  <c r="AC117" i="12"/>
  <c r="AB117" i="12"/>
  <c r="AA117" i="12"/>
  <c r="O117" i="12"/>
  <c r="L117" i="12"/>
  <c r="I117" i="12"/>
  <c r="F117" i="12"/>
  <c r="AC116" i="12"/>
  <c r="AB116" i="12"/>
  <c r="AA116" i="12"/>
  <c r="O116" i="12"/>
  <c r="L116" i="12"/>
  <c r="I116" i="12"/>
  <c r="F116" i="12"/>
  <c r="AC115" i="12"/>
  <c r="AB115" i="12"/>
  <c r="AA115" i="12"/>
  <c r="O115" i="12"/>
  <c r="L115" i="12"/>
  <c r="I115" i="12"/>
  <c r="F115" i="12"/>
  <c r="AC114" i="12"/>
  <c r="AB114" i="12"/>
  <c r="AA114" i="12"/>
  <c r="O114" i="12"/>
  <c r="L114" i="12"/>
  <c r="I114" i="12"/>
  <c r="F114" i="12"/>
  <c r="AC113" i="12"/>
  <c r="AB113" i="12"/>
  <c r="AA113" i="12"/>
  <c r="O113" i="12"/>
  <c r="L113" i="12"/>
  <c r="I113" i="12"/>
  <c r="F113" i="12"/>
  <c r="AC112" i="12"/>
  <c r="AB112" i="12"/>
  <c r="AA112" i="12"/>
  <c r="O112" i="12"/>
  <c r="L112" i="12"/>
  <c r="I112" i="12"/>
  <c r="F112" i="12"/>
  <c r="AC111" i="12"/>
  <c r="AB111" i="12"/>
  <c r="AA111" i="12"/>
  <c r="O111" i="12"/>
  <c r="L111" i="12"/>
  <c r="I111" i="12"/>
  <c r="F111" i="12"/>
  <c r="AC110" i="12"/>
  <c r="AB110" i="12"/>
  <c r="AA110" i="12"/>
  <c r="O110" i="12"/>
  <c r="L110" i="12"/>
  <c r="I110" i="12"/>
  <c r="F110" i="12"/>
  <c r="AC109" i="12"/>
  <c r="AB109" i="12"/>
  <c r="AA109" i="12"/>
  <c r="O109" i="12"/>
  <c r="L109" i="12"/>
  <c r="I109" i="12"/>
  <c r="F109" i="12"/>
  <c r="AC108" i="12"/>
  <c r="AB108" i="12"/>
  <c r="AA108" i="12"/>
  <c r="O108" i="12"/>
  <c r="L108" i="12"/>
  <c r="I108" i="12"/>
  <c r="F108" i="12"/>
  <c r="AC107" i="12"/>
  <c r="AB107" i="12"/>
  <c r="AA107" i="12"/>
  <c r="O107" i="12"/>
  <c r="L107" i="12"/>
  <c r="I107" i="12"/>
  <c r="F107" i="12"/>
  <c r="AC106" i="12"/>
  <c r="AB106" i="12"/>
  <c r="AA106" i="12"/>
  <c r="O106" i="12"/>
  <c r="L106" i="12"/>
  <c r="I106" i="12"/>
  <c r="F106" i="12"/>
  <c r="AC105" i="12"/>
  <c r="AB105" i="12"/>
  <c r="AA105" i="12"/>
  <c r="O105" i="12"/>
  <c r="L105" i="12"/>
  <c r="I105" i="12"/>
  <c r="F105" i="12"/>
  <c r="AC104" i="12"/>
  <c r="AB104" i="12"/>
  <c r="AA104" i="12"/>
  <c r="O104" i="12"/>
  <c r="L104" i="12"/>
  <c r="I104" i="12"/>
  <c r="F104" i="12"/>
  <c r="AC103" i="12"/>
  <c r="AB103" i="12"/>
  <c r="AA103" i="12"/>
  <c r="O103" i="12"/>
  <c r="L103" i="12"/>
  <c r="I103" i="12"/>
  <c r="F103" i="12"/>
  <c r="AC102" i="12"/>
  <c r="AB102" i="12"/>
  <c r="AA102" i="12"/>
  <c r="O102" i="12"/>
  <c r="L102" i="12"/>
  <c r="I102" i="12"/>
  <c r="F102" i="12"/>
  <c r="AC101" i="12"/>
  <c r="AB101" i="12"/>
  <c r="AA101" i="12"/>
  <c r="O101" i="12"/>
  <c r="L101" i="12"/>
  <c r="I101" i="12"/>
  <c r="F101" i="12"/>
  <c r="AC100" i="12"/>
  <c r="AB100" i="12"/>
  <c r="AA100" i="12"/>
  <c r="O100" i="12"/>
  <c r="L100" i="12"/>
  <c r="I100" i="12"/>
  <c r="F100" i="12"/>
  <c r="AC99" i="12"/>
  <c r="AB99" i="12"/>
  <c r="AA99" i="12"/>
  <c r="O99" i="12"/>
  <c r="L99" i="12"/>
  <c r="I99" i="12"/>
  <c r="F99" i="12"/>
  <c r="AC98" i="12"/>
  <c r="AB98" i="12"/>
  <c r="AA98" i="12"/>
  <c r="O98" i="12"/>
  <c r="L98" i="12"/>
  <c r="I98" i="12"/>
  <c r="F98" i="12"/>
  <c r="AC97" i="12"/>
  <c r="AB97" i="12"/>
  <c r="AA97" i="12"/>
  <c r="O97" i="12"/>
  <c r="L97" i="12"/>
  <c r="I97" i="12"/>
  <c r="F97" i="12"/>
  <c r="AC96" i="12"/>
  <c r="AB96" i="12"/>
  <c r="AA96" i="12"/>
  <c r="O96" i="12"/>
  <c r="L96" i="12"/>
  <c r="I96" i="12"/>
  <c r="F96" i="12"/>
  <c r="AC95" i="12"/>
  <c r="AB95" i="12"/>
  <c r="AA95" i="12"/>
  <c r="O95" i="12"/>
  <c r="L95" i="12"/>
  <c r="I95" i="12"/>
  <c r="F95" i="12"/>
  <c r="AC94" i="12"/>
  <c r="AB94" i="12"/>
  <c r="AA94" i="12"/>
  <c r="O94" i="12"/>
  <c r="L94" i="12"/>
  <c r="I94" i="12"/>
  <c r="F94" i="12"/>
  <c r="AC93" i="12"/>
  <c r="AB93" i="12"/>
  <c r="AA93" i="12"/>
  <c r="O93" i="12"/>
  <c r="L93" i="12"/>
  <c r="I93" i="12"/>
  <c r="F93" i="12"/>
  <c r="AC92" i="12"/>
  <c r="AB92" i="12"/>
  <c r="AA92" i="12"/>
  <c r="O92" i="12"/>
  <c r="L92" i="12"/>
  <c r="I92" i="12"/>
  <c r="F92" i="12"/>
  <c r="AC91" i="12"/>
  <c r="AB91" i="12"/>
  <c r="AA91" i="12"/>
  <c r="O91" i="12"/>
  <c r="L91" i="12"/>
  <c r="I91" i="12"/>
  <c r="F91" i="12"/>
  <c r="AC90" i="12"/>
  <c r="AB90" i="12"/>
  <c r="AA90" i="12"/>
  <c r="O90" i="12"/>
  <c r="L90" i="12"/>
  <c r="I90" i="12"/>
  <c r="F90" i="12"/>
  <c r="AC89" i="12"/>
  <c r="AB89" i="12"/>
  <c r="AA89" i="12"/>
  <c r="O89" i="12"/>
  <c r="L89" i="12"/>
  <c r="I89" i="12"/>
  <c r="F89" i="12"/>
  <c r="AC88" i="12"/>
  <c r="AB88" i="12"/>
  <c r="AA88" i="12"/>
  <c r="O88" i="12"/>
  <c r="L88" i="12"/>
  <c r="I88" i="12"/>
  <c r="F88" i="12"/>
  <c r="AC87" i="12"/>
  <c r="AB87" i="12"/>
  <c r="AA87" i="12"/>
  <c r="O87" i="12"/>
  <c r="L87" i="12"/>
  <c r="I87" i="12"/>
  <c r="F87" i="12"/>
  <c r="AC86" i="12"/>
  <c r="AB86" i="12"/>
  <c r="AA86" i="12"/>
  <c r="O86" i="12"/>
  <c r="L86" i="12"/>
  <c r="I86" i="12"/>
  <c r="F86" i="12"/>
  <c r="AC85" i="12"/>
  <c r="AB85" i="12"/>
  <c r="AA85" i="12"/>
  <c r="O85" i="12"/>
  <c r="L85" i="12"/>
  <c r="I85" i="12"/>
  <c r="F85" i="12"/>
  <c r="AC84" i="12"/>
  <c r="AB84" i="12"/>
  <c r="AA84" i="12"/>
  <c r="O84" i="12"/>
  <c r="L84" i="12"/>
  <c r="I84" i="12"/>
  <c r="F84" i="12"/>
  <c r="AC83" i="12"/>
  <c r="AB83" i="12"/>
  <c r="AA83" i="12"/>
  <c r="O83" i="12"/>
  <c r="L83" i="12"/>
  <c r="I83" i="12"/>
  <c r="F83" i="12"/>
  <c r="AC82" i="12"/>
  <c r="AB82" i="12"/>
  <c r="AA82" i="12"/>
  <c r="O82" i="12"/>
  <c r="L82" i="12"/>
  <c r="I82" i="12"/>
  <c r="F82" i="12"/>
  <c r="AC81" i="12"/>
  <c r="AB81" i="12"/>
  <c r="AA81" i="12"/>
  <c r="O81" i="12"/>
  <c r="L81" i="12"/>
  <c r="I81" i="12"/>
  <c r="F81" i="12"/>
  <c r="AC80" i="12"/>
  <c r="AB80" i="12"/>
  <c r="AA80" i="12"/>
  <c r="O80" i="12"/>
  <c r="L80" i="12"/>
  <c r="I80" i="12"/>
  <c r="F80" i="12"/>
  <c r="AC79" i="12"/>
  <c r="AB79" i="12"/>
  <c r="AA79" i="12"/>
  <c r="O79" i="12"/>
  <c r="L79" i="12"/>
  <c r="I79" i="12"/>
  <c r="F79" i="12"/>
  <c r="AC78" i="12"/>
  <c r="AB78" i="12"/>
  <c r="AA78" i="12"/>
  <c r="O78" i="12"/>
  <c r="L78" i="12"/>
  <c r="I78" i="12"/>
  <c r="F78" i="12"/>
  <c r="AC77" i="12"/>
  <c r="AB77" i="12"/>
  <c r="AA77" i="12"/>
  <c r="O77" i="12"/>
  <c r="L77" i="12"/>
  <c r="I77" i="12"/>
  <c r="F77" i="12"/>
  <c r="AC76" i="12"/>
  <c r="AB76" i="12"/>
  <c r="AA76" i="12"/>
  <c r="O76" i="12"/>
  <c r="L76" i="12"/>
  <c r="I76" i="12"/>
  <c r="F76" i="12"/>
  <c r="AC75" i="12"/>
  <c r="AB75" i="12"/>
  <c r="AA75" i="12"/>
  <c r="O75" i="12"/>
  <c r="L75" i="12"/>
  <c r="I75" i="12"/>
  <c r="F75" i="12"/>
  <c r="AC74" i="12"/>
  <c r="AB74" i="12"/>
  <c r="AA74" i="12"/>
  <c r="O74" i="12"/>
  <c r="L74" i="12"/>
  <c r="I74" i="12"/>
  <c r="F74" i="12"/>
  <c r="AC73" i="12"/>
  <c r="AB73" i="12"/>
  <c r="AA73" i="12"/>
  <c r="O73" i="12"/>
  <c r="L73" i="12"/>
  <c r="I73" i="12"/>
  <c r="F73" i="12"/>
  <c r="AC72" i="12"/>
  <c r="AB72" i="12"/>
  <c r="AA72" i="12"/>
  <c r="O72" i="12"/>
  <c r="L72" i="12"/>
  <c r="I72" i="12"/>
  <c r="F72" i="12"/>
  <c r="AC71" i="12"/>
  <c r="AB71" i="12"/>
  <c r="AA71" i="12"/>
  <c r="O71" i="12"/>
  <c r="L71" i="12"/>
  <c r="I71" i="12"/>
  <c r="F71" i="12"/>
  <c r="AC70" i="12"/>
  <c r="AB70" i="12"/>
  <c r="AA70" i="12"/>
  <c r="O70" i="12"/>
  <c r="L70" i="12"/>
  <c r="I70" i="12"/>
  <c r="F70" i="12"/>
  <c r="AC69" i="12"/>
  <c r="AB69" i="12"/>
  <c r="AA69" i="12"/>
  <c r="O69" i="12"/>
  <c r="L69" i="12"/>
  <c r="I69" i="12"/>
  <c r="F69" i="12"/>
  <c r="AC68" i="12"/>
  <c r="AB68" i="12"/>
  <c r="AA68" i="12"/>
  <c r="O68" i="12"/>
  <c r="L68" i="12"/>
  <c r="I68" i="12"/>
  <c r="F68" i="12"/>
  <c r="AC67" i="12"/>
  <c r="AB67" i="12"/>
  <c r="AA67" i="12"/>
  <c r="O67" i="12"/>
  <c r="L67" i="12"/>
  <c r="I67" i="12"/>
  <c r="F67" i="12"/>
  <c r="AC66" i="12"/>
  <c r="AB66" i="12"/>
  <c r="AA66" i="12"/>
  <c r="O66" i="12"/>
  <c r="L66" i="12"/>
  <c r="I66" i="12"/>
  <c r="F66" i="12"/>
  <c r="AC65" i="12"/>
  <c r="AB65" i="12"/>
  <c r="AA65" i="12"/>
  <c r="O65" i="12"/>
  <c r="L65" i="12"/>
  <c r="I65" i="12"/>
  <c r="F65" i="12"/>
  <c r="AC64" i="12"/>
  <c r="AB64" i="12"/>
  <c r="AA64" i="12"/>
  <c r="O64" i="12"/>
  <c r="L64" i="12"/>
  <c r="I64" i="12"/>
  <c r="F64" i="12"/>
  <c r="AC63" i="12"/>
  <c r="AB63" i="12"/>
  <c r="AA63" i="12"/>
  <c r="O63" i="12"/>
  <c r="L63" i="12"/>
  <c r="I63" i="12"/>
  <c r="F63" i="12"/>
  <c r="AC62" i="12"/>
  <c r="AB62" i="12"/>
  <c r="AA62" i="12"/>
  <c r="O62" i="12"/>
  <c r="L62" i="12"/>
  <c r="I62" i="12"/>
  <c r="F62" i="12"/>
  <c r="AC61" i="12"/>
  <c r="AB61" i="12"/>
  <c r="AA61" i="12"/>
  <c r="O61" i="12"/>
  <c r="L61" i="12"/>
  <c r="I61" i="12"/>
  <c r="F61" i="12"/>
  <c r="AC60" i="12"/>
  <c r="AB60" i="12"/>
  <c r="AA60" i="12"/>
  <c r="O60" i="12"/>
  <c r="L60" i="12"/>
  <c r="I60" i="12"/>
  <c r="F60" i="12"/>
  <c r="AC59" i="12"/>
  <c r="AB59" i="12"/>
  <c r="AA59" i="12"/>
  <c r="O59" i="12"/>
  <c r="L59" i="12"/>
  <c r="I59" i="12"/>
  <c r="F59" i="12"/>
  <c r="AC58" i="12"/>
  <c r="AB58" i="12"/>
  <c r="AA58" i="12"/>
  <c r="O58" i="12"/>
  <c r="L58" i="12"/>
  <c r="I58" i="12"/>
  <c r="F58" i="12"/>
  <c r="AC57" i="12"/>
  <c r="AB57" i="12"/>
  <c r="AA57" i="12"/>
  <c r="O57" i="12"/>
  <c r="L57" i="12"/>
  <c r="I57" i="12"/>
  <c r="F57" i="12"/>
  <c r="AC56" i="12"/>
  <c r="AB56" i="12"/>
  <c r="AA56" i="12"/>
  <c r="O56" i="12"/>
  <c r="L56" i="12"/>
  <c r="I56" i="12"/>
  <c r="F56" i="12"/>
  <c r="AC55" i="12"/>
  <c r="AB55" i="12"/>
  <c r="AA55" i="12"/>
  <c r="O55" i="12"/>
  <c r="L55" i="12"/>
  <c r="I55" i="12"/>
  <c r="F55" i="12"/>
  <c r="AC54" i="12"/>
  <c r="AB54" i="12"/>
  <c r="AA54" i="12"/>
  <c r="O54" i="12"/>
  <c r="L54" i="12"/>
  <c r="I54" i="12"/>
  <c r="F54" i="12"/>
  <c r="AC53" i="12"/>
  <c r="AB53" i="12"/>
  <c r="AA53" i="12"/>
  <c r="O53" i="12"/>
  <c r="L53" i="12"/>
  <c r="I53" i="12"/>
  <c r="F53" i="12"/>
  <c r="AC52" i="12"/>
  <c r="AB52" i="12"/>
  <c r="AA52" i="12"/>
  <c r="O52" i="12"/>
  <c r="L52" i="12"/>
  <c r="I52" i="12"/>
  <c r="F52" i="12"/>
  <c r="AC51" i="12"/>
  <c r="AB51" i="12"/>
  <c r="AA51" i="12"/>
  <c r="O51" i="12"/>
  <c r="L51" i="12"/>
  <c r="I51" i="12"/>
  <c r="F51" i="12"/>
  <c r="AC50" i="12"/>
  <c r="AB50" i="12"/>
  <c r="AA50" i="12"/>
  <c r="O50" i="12"/>
  <c r="L50" i="12"/>
  <c r="I50" i="12"/>
  <c r="F50" i="12"/>
  <c r="AC49" i="12"/>
  <c r="AB49" i="12"/>
  <c r="AA49" i="12"/>
  <c r="O49" i="12"/>
  <c r="L49" i="12"/>
  <c r="I49" i="12"/>
  <c r="F49" i="12"/>
  <c r="AC48" i="12"/>
  <c r="AB48" i="12"/>
  <c r="AA48" i="12"/>
  <c r="O48" i="12"/>
  <c r="L48" i="12"/>
  <c r="I48" i="12"/>
  <c r="F48" i="12"/>
  <c r="AC47" i="12"/>
  <c r="AB47" i="12"/>
  <c r="AA47" i="12"/>
  <c r="O47" i="12"/>
  <c r="L47" i="12"/>
  <c r="I47" i="12"/>
  <c r="F47" i="12"/>
  <c r="AC46" i="12"/>
  <c r="AB46" i="12"/>
  <c r="AA46" i="12"/>
  <c r="O46" i="12"/>
  <c r="L46" i="12"/>
  <c r="I46" i="12"/>
  <c r="F46" i="12"/>
  <c r="AC45" i="12"/>
  <c r="AB45" i="12"/>
  <c r="AA45" i="12"/>
  <c r="O45" i="12"/>
  <c r="L45" i="12"/>
  <c r="I45" i="12"/>
  <c r="F45" i="12"/>
  <c r="AC44" i="12"/>
  <c r="AB44" i="12"/>
  <c r="AA44" i="12"/>
  <c r="O44" i="12"/>
  <c r="L44" i="12"/>
  <c r="I44" i="12"/>
  <c r="F44" i="12"/>
  <c r="AC43" i="12"/>
  <c r="AB43" i="12"/>
  <c r="AA43" i="12"/>
  <c r="O43" i="12"/>
  <c r="L43" i="12"/>
  <c r="I43" i="12"/>
  <c r="F43" i="12"/>
  <c r="AC42" i="12"/>
  <c r="AB42" i="12"/>
  <c r="AA42" i="12"/>
  <c r="O42" i="12"/>
  <c r="L42" i="12"/>
  <c r="I42" i="12"/>
  <c r="F42" i="12"/>
  <c r="AC41" i="12"/>
  <c r="AB41" i="12"/>
  <c r="AA41" i="12"/>
  <c r="O41" i="12"/>
  <c r="L41" i="12"/>
  <c r="I41" i="12"/>
  <c r="F41" i="12"/>
  <c r="AC40" i="12"/>
  <c r="AB40" i="12"/>
  <c r="AA40" i="12"/>
  <c r="O40" i="12"/>
  <c r="L40" i="12"/>
  <c r="I40" i="12"/>
  <c r="F40" i="12"/>
  <c r="AC39" i="12"/>
  <c r="AB39" i="12"/>
  <c r="AA39" i="12"/>
  <c r="O39" i="12"/>
  <c r="L39" i="12"/>
  <c r="I39" i="12"/>
  <c r="F39" i="12"/>
  <c r="AC38" i="12"/>
  <c r="AB38" i="12"/>
  <c r="AA38" i="12"/>
  <c r="O38" i="12"/>
  <c r="L38" i="12"/>
  <c r="I38" i="12"/>
  <c r="F38" i="12"/>
  <c r="AC37" i="12"/>
  <c r="AB37" i="12"/>
  <c r="AA37" i="12"/>
  <c r="O37" i="12"/>
  <c r="L37" i="12"/>
  <c r="I37" i="12"/>
  <c r="F37" i="12"/>
  <c r="AC36" i="12"/>
  <c r="AB36" i="12"/>
  <c r="AA36" i="12"/>
  <c r="O36" i="12"/>
  <c r="L36" i="12"/>
  <c r="I36" i="12"/>
  <c r="F36" i="12"/>
  <c r="AC35" i="12"/>
  <c r="AB35" i="12"/>
  <c r="AA35" i="12"/>
  <c r="O35" i="12"/>
  <c r="L35" i="12"/>
  <c r="I35" i="12"/>
  <c r="F35" i="12"/>
  <c r="AC34" i="12"/>
  <c r="AB34" i="12"/>
  <c r="AA34" i="12"/>
  <c r="O34" i="12"/>
  <c r="L34" i="12"/>
  <c r="I34" i="12"/>
  <c r="F34" i="12"/>
  <c r="AC33" i="12"/>
  <c r="AB33" i="12"/>
  <c r="AA33" i="12"/>
  <c r="O33" i="12"/>
  <c r="L33" i="12"/>
  <c r="I33" i="12"/>
  <c r="F33" i="12"/>
  <c r="AC32" i="12"/>
  <c r="AB32" i="12"/>
  <c r="AA32" i="12"/>
  <c r="O32" i="12"/>
  <c r="L32" i="12"/>
  <c r="I32" i="12"/>
  <c r="F32" i="12"/>
  <c r="AC31" i="12"/>
  <c r="AB31" i="12"/>
  <c r="AA31" i="12"/>
  <c r="O31" i="12"/>
  <c r="L31" i="12"/>
  <c r="I31" i="12"/>
  <c r="F31" i="12"/>
  <c r="AC30" i="12"/>
  <c r="AB30" i="12"/>
  <c r="AA30" i="12"/>
  <c r="O30" i="12"/>
  <c r="L30" i="12"/>
  <c r="I30" i="12"/>
  <c r="F30" i="12"/>
  <c r="AC29" i="12"/>
  <c r="AB29" i="12"/>
  <c r="AA29" i="12"/>
  <c r="O29" i="12"/>
  <c r="L29" i="12"/>
  <c r="I29" i="12"/>
  <c r="F29" i="12"/>
  <c r="AC28" i="12"/>
  <c r="AB28" i="12"/>
  <c r="AA28" i="12"/>
  <c r="O28" i="12"/>
  <c r="L28" i="12"/>
  <c r="I28" i="12"/>
  <c r="F28" i="12"/>
  <c r="AC27" i="12"/>
  <c r="AB27" i="12"/>
  <c r="AA27" i="12"/>
  <c r="O27" i="12"/>
  <c r="L27" i="12"/>
  <c r="I27" i="12"/>
  <c r="F27" i="12"/>
  <c r="AC26" i="12"/>
  <c r="AB26" i="12"/>
  <c r="AA26" i="12"/>
  <c r="O26" i="12"/>
  <c r="L26" i="12"/>
  <c r="I26" i="12"/>
  <c r="F26" i="12"/>
  <c r="AC25" i="12"/>
  <c r="AB25" i="12"/>
  <c r="AA25" i="12"/>
  <c r="O25" i="12"/>
  <c r="L25" i="12"/>
  <c r="I25" i="12"/>
  <c r="F25" i="12"/>
  <c r="AC24" i="12"/>
  <c r="AB24" i="12"/>
  <c r="AA24" i="12"/>
  <c r="O24" i="12"/>
  <c r="L24" i="12"/>
  <c r="I24" i="12"/>
  <c r="F24" i="12"/>
  <c r="AC23" i="12"/>
  <c r="AB23" i="12"/>
  <c r="AA23" i="12"/>
  <c r="O23" i="12"/>
  <c r="L23" i="12"/>
  <c r="I23" i="12"/>
  <c r="F23" i="12"/>
  <c r="AC22" i="12"/>
  <c r="AB22" i="12"/>
  <c r="AA22" i="12"/>
  <c r="O22" i="12"/>
  <c r="L22" i="12"/>
  <c r="I22" i="12"/>
  <c r="F22" i="12"/>
  <c r="AC21" i="12"/>
  <c r="AB21" i="12"/>
  <c r="AA21" i="12"/>
  <c r="O21" i="12"/>
  <c r="L21" i="12"/>
  <c r="I21" i="12"/>
  <c r="F21" i="12"/>
  <c r="AC20" i="12"/>
  <c r="AB20" i="12"/>
  <c r="AA20" i="12"/>
  <c r="O20" i="12"/>
  <c r="L20" i="12"/>
  <c r="I20" i="12"/>
  <c r="F20" i="12"/>
  <c r="AC19" i="12"/>
  <c r="AB19" i="12"/>
  <c r="AA19" i="12"/>
  <c r="O19" i="12"/>
  <c r="L19" i="12"/>
  <c r="I19" i="12"/>
  <c r="F19" i="12"/>
  <c r="AC18" i="12"/>
  <c r="AB18" i="12"/>
  <c r="AA18" i="12"/>
  <c r="O18" i="12"/>
  <c r="L18" i="12"/>
  <c r="I18" i="12"/>
  <c r="F18" i="12"/>
  <c r="AC17" i="12"/>
  <c r="AB17" i="12"/>
  <c r="AA17" i="12"/>
  <c r="O17" i="12"/>
  <c r="L17" i="12"/>
  <c r="I17" i="12"/>
  <c r="F17" i="12"/>
  <c r="AC16" i="12"/>
  <c r="AB16" i="12"/>
  <c r="AA16" i="12"/>
  <c r="O16" i="12"/>
  <c r="L16" i="12"/>
  <c r="I16" i="12"/>
  <c r="F16" i="12"/>
  <c r="AC15" i="12"/>
  <c r="AB15" i="12"/>
  <c r="AA15" i="12"/>
  <c r="O15" i="12"/>
  <c r="L15" i="12"/>
  <c r="I15" i="12"/>
  <c r="F15" i="12"/>
  <c r="AC14" i="12"/>
  <c r="AB14" i="12"/>
  <c r="AA14" i="12"/>
  <c r="O14" i="12"/>
  <c r="L14" i="12"/>
  <c r="I14" i="12"/>
  <c r="F14" i="12"/>
  <c r="AC13" i="12"/>
  <c r="AB13" i="12"/>
  <c r="AA13" i="12"/>
  <c r="O13" i="12"/>
  <c r="L13" i="12"/>
  <c r="I13" i="12"/>
  <c r="F13" i="12"/>
  <c r="AC12" i="12"/>
  <c r="AB12" i="12"/>
  <c r="AA12" i="12"/>
  <c r="O12" i="12"/>
  <c r="L12" i="12"/>
  <c r="I12" i="12"/>
  <c r="F12" i="12"/>
  <c r="AC11" i="12"/>
  <c r="AB11" i="12"/>
  <c r="AA11" i="12"/>
  <c r="O11" i="12"/>
  <c r="L11" i="12"/>
  <c r="I11" i="12"/>
  <c r="F11" i="12"/>
  <c r="AC10" i="12"/>
  <c r="AB10" i="12"/>
  <c r="AA10" i="12"/>
  <c r="O10" i="12"/>
  <c r="L10" i="12"/>
  <c r="I10" i="12"/>
  <c r="F10" i="12"/>
  <c r="N10" i="13" l="1"/>
  <c r="O10" i="13" s="1"/>
  <c r="AD229" i="12"/>
  <c r="AE229" i="12" s="1"/>
  <c r="AD230" i="12"/>
  <c r="AE230" i="12" s="1"/>
  <c r="AD231" i="12"/>
  <c r="AE231" i="12" s="1"/>
  <c r="AD232" i="12"/>
  <c r="AE232" i="12" s="1"/>
  <c r="AD293" i="12"/>
  <c r="AE293" i="12" s="1"/>
  <c r="AD237" i="12"/>
  <c r="AE237" i="12" s="1"/>
  <c r="AD13" i="12"/>
  <c r="AE13" i="12" s="1"/>
  <c r="AD15" i="12"/>
  <c r="AE15" i="12" s="1"/>
  <c r="AD238" i="12"/>
  <c r="AE238" i="12" s="1"/>
  <c r="AD16" i="12"/>
  <c r="AE16" i="12" s="1"/>
  <c r="AD21" i="12"/>
  <c r="AE21" i="12" s="1"/>
  <c r="AD23" i="12"/>
  <c r="AE23" i="12" s="1"/>
  <c r="AD25" i="12"/>
  <c r="AE25" i="12" s="1"/>
  <c r="AD27" i="12"/>
  <c r="AE27" i="12" s="1"/>
  <c r="AD29" i="12"/>
  <c r="AE29" i="12" s="1"/>
  <c r="AD31" i="12"/>
  <c r="AE31" i="12" s="1"/>
  <c r="AD37" i="12"/>
  <c r="AE37" i="12" s="1"/>
  <c r="AD39" i="12"/>
  <c r="AE39" i="12" s="1"/>
  <c r="AD40" i="12"/>
  <c r="AE40" i="12" s="1"/>
  <c r="AD45" i="12"/>
  <c r="AE45" i="12" s="1"/>
  <c r="AD47" i="12"/>
  <c r="AE47" i="12" s="1"/>
  <c r="AD48" i="12"/>
  <c r="AE48" i="12" s="1"/>
  <c r="AD53" i="12"/>
  <c r="AE53" i="12" s="1"/>
  <c r="AD55" i="12"/>
  <c r="AE55" i="12" s="1"/>
  <c r="AD56" i="12"/>
  <c r="AE56" i="12" s="1"/>
  <c r="AD61" i="12"/>
  <c r="AE61" i="12" s="1"/>
  <c r="AD63" i="12"/>
  <c r="AE63" i="12" s="1"/>
  <c r="AD69" i="12"/>
  <c r="AE69" i="12" s="1"/>
  <c r="AD71" i="12"/>
  <c r="AE71" i="12" s="1"/>
  <c r="AD72" i="12"/>
  <c r="AE72" i="12" s="1"/>
  <c r="AD77" i="12"/>
  <c r="AE77" i="12" s="1"/>
  <c r="AD79" i="12"/>
  <c r="AE79" i="12" s="1"/>
  <c r="AD80" i="12"/>
  <c r="AE80" i="12" s="1"/>
  <c r="AD85" i="12"/>
  <c r="AE85" i="12" s="1"/>
  <c r="AD87" i="12"/>
  <c r="AE87" i="12" s="1"/>
  <c r="AD88" i="12"/>
  <c r="AE88" i="12" s="1"/>
  <c r="AD93" i="12"/>
  <c r="AE93" i="12" s="1"/>
  <c r="AD95" i="12"/>
  <c r="AE95" i="12" s="1"/>
  <c r="AD133" i="12"/>
  <c r="AE133" i="12" s="1"/>
  <c r="AD135" i="12"/>
  <c r="AE135" i="12" s="1"/>
  <c r="AD136" i="12"/>
  <c r="AE136" i="12" s="1"/>
  <c r="AD141" i="12"/>
  <c r="AE141" i="12" s="1"/>
  <c r="AD239" i="12"/>
  <c r="AE239" i="12" s="1"/>
  <c r="AD241" i="12"/>
  <c r="AE241" i="12" s="1"/>
  <c r="AD243" i="12"/>
  <c r="AE243" i="12" s="1"/>
  <c r="AD295" i="12"/>
  <c r="AE295" i="12" s="1"/>
  <c r="AD143" i="12"/>
  <c r="AE143" i="12" s="1"/>
  <c r="AD245" i="12"/>
  <c r="AE245" i="12" s="1"/>
  <c r="AD144" i="12"/>
  <c r="AE144" i="12" s="1"/>
  <c r="AD160" i="12"/>
  <c r="AE160" i="12" s="1"/>
  <c r="AD256" i="12"/>
  <c r="AE256" i="12" s="1"/>
  <c r="AD275" i="12"/>
  <c r="AE275" i="12" s="1"/>
  <c r="AD149" i="12"/>
  <c r="AE149" i="12" s="1"/>
  <c r="AD151" i="12"/>
  <c r="AE151" i="12" s="1"/>
  <c r="AD152" i="12"/>
  <c r="AE152" i="12" s="1"/>
  <c r="AD157" i="12"/>
  <c r="AE157" i="12" s="1"/>
  <c r="AD159" i="12"/>
  <c r="AE159" i="12" s="1"/>
  <c r="AD96" i="12"/>
  <c r="AE96" i="12" s="1"/>
  <c r="AD246" i="12"/>
  <c r="AE246" i="12" s="1"/>
  <c r="AD162" i="12"/>
  <c r="AE162" i="12" s="1"/>
  <c r="AD164" i="12"/>
  <c r="AE164" i="12" s="1"/>
  <c r="AD170" i="12"/>
  <c r="AE170" i="12" s="1"/>
  <c r="AD172" i="12"/>
  <c r="AE172" i="12" s="1"/>
  <c r="AD178" i="12"/>
  <c r="AE178" i="12" s="1"/>
  <c r="AD180" i="12"/>
  <c r="AE180" i="12" s="1"/>
  <c r="AD188" i="12"/>
  <c r="AE188" i="12" s="1"/>
  <c r="AD192" i="12"/>
  <c r="AE192" i="12" s="1"/>
  <c r="AD216" i="12"/>
  <c r="AE216" i="12" s="1"/>
  <c r="AD32" i="12"/>
  <c r="AE32" i="12" s="1"/>
  <c r="AD64" i="12"/>
  <c r="AE64" i="12" s="1"/>
  <c r="AD98" i="12"/>
  <c r="AE98" i="12" s="1"/>
  <c r="AD100" i="12"/>
  <c r="AE100" i="12" s="1"/>
  <c r="AD106" i="12"/>
  <c r="AE106" i="12" s="1"/>
  <c r="AD108" i="12"/>
  <c r="AE108" i="12" s="1"/>
  <c r="AD114" i="12"/>
  <c r="AE114" i="12" s="1"/>
  <c r="AD116" i="12"/>
  <c r="AE116" i="12" s="1"/>
  <c r="AD122" i="12"/>
  <c r="AE122" i="12" s="1"/>
  <c r="AD124" i="12"/>
  <c r="AE124" i="12" s="1"/>
  <c r="AD128" i="12"/>
  <c r="AE128" i="12" s="1"/>
  <c r="AD197" i="12"/>
  <c r="AE197" i="12" s="1"/>
  <c r="AD198" i="12"/>
  <c r="AE198" i="12" s="1"/>
  <c r="AD199" i="12"/>
  <c r="AE199" i="12" s="1"/>
  <c r="AD200" i="12"/>
  <c r="AE200" i="12" s="1"/>
  <c r="AD205" i="12"/>
  <c r="AE205" i="12" s="1"/>
  <c r="AD206" i="12"/>
  <c r="AE206" i="12" s="1"/>
  <c r="AD207" i="12"/>
  <c r="AE207" i="12" s="1"/>
  <c r="AD208" i="12"/>
  <c r="AE208" i="12" s="1"/>
  <c r="AD213" i="12"/>
  <c r="AE213" i="12" s="1"/>
  <c r="AD214" i="12"/>
  <c r="AE214" i="12" s="1"/>
  <c r="AD215" i="12"/>
  <c r="AE215" i="12" s="1"/>
  <c r="AD247" i="12"/>
  <c r="AE247" i="12" s="1"/>
  <c r="AD253" i="12"/>
  <c r="AE253" i="12" s="1"/>
  <c r="AD255" i="12"/>
  <c r="AE255" i="12" s="1"/>
  <c r="AD261" i="12"/>
  <c r="AE261" i="12" s="1"/>
  <c r="AD263" i="12"/>
  <c r="AE263" i="12" s="1"/>
  <c r="AD265" i="12"/>
  <c r="AE265" i="12" s="1"/>
  <c r="AD269" i="12"/>
  <c r="AE269" i="12" s="1"/>
  <c r="AD273" i="12"/>
  <c r="AE273" i="12" s="1"/>
  <c r="AD220" i="12"/>
  <c r="AE220" i="12" s="1"/>
  <c r="AD224" i="12"/>
  <c r="AE224" i="12" s="1"/>
  <c r="AD248" i="12"/>
  <c r="AE248" i="12" s="1"/>
  <c r="AD297" i="12"/>
  <c r="AE297" i="12" s="1"/>
  <c r="AD276" i="12"/>
  <c r="AE276" i="12" s="1"/>
  <c r="AD280" i="12"/>
  <c r="AE280" i="12" s="1"/>
  <c r="AD283" i="12"/>
  <c r="AE283" i="12" s="1"/>
  <c r="AD284" i="12"/>
  <c r="AE284" i="12" s="1"/>
  <c r="AD287" i="12"/>
  <c r="AE287" i="12" s="1"/>
  <c r="AD288" i="12"/>
  <c r="AE288" i="12" s="1"/>
  <c r="AD291" i="12"/>
  <c r="AE291" i="12" s="1"/>
  <c r="AD12" i="12"/>
  <c r="AE12" i="12" s="1"/>
  <c r="AD26" i="12"/>
  <c r="AE26" i="12" s="1"/>
  <c r="AD236" i="12"/>
  <c r="AE236" i="12" s="1"/>
  <c r="AD240" i="12"/>
  <c r="AE240" i="12" s="1"/>
  <c r="AD34" i="12"/>
  <c r="AE34" i="12" s="1"/>
  <c r="AD36" i="12"/>
  <c r="AE36" i="12" s="1"/>
  <c r="AD42" i="12"/>
  <c r="AE42" i="12" s="1"/>
  <c r="AD44" i="12"/>
  <c r="AE44" i="12" s="1"/>
  <c r="AD50" i="12"/>
  <c r="AE50" i="12" s="1"/>
  <c r="AD52" i="12"/>
  <c r="AE52" i="12" s="1"/>
  <c r="AD58" i="12"/>
  <c r="AE58" i="12" s="1"/>
  <c r="AD60" i="12"/>
  <c r="AE60" i="12" s="1"/>
  <c r="AD252" i="12"/>
  <c r="AE252" i="12" s="1"/>
  <c r="AD10" i="12"/>
  <c r="AE10" i="12" s="1"/>
  <c r="AD20" i="12"/>
  <c r="AE20" i="12" s="1"/>
  <c r="AD24" i="12"/>
  <c r="AE24" i="12" s="1"/>
  <c r="AD244" i="12"/>
  <c r="AE244" i="12" s="1"/>
  <c r="AD66" i="12"/>
  <c r="AE66" i="12" s="1"/>
  <c r="AD68" i="12"/>
  <c r="AE68" i="12" s="1"/>
  <c r="AD74" i="12"/>
  <c r="AE74" i="12" s="1"/>
  <c r="AD76" i="12"/>
  <c r="AE76" i="12" s="1"/>
  <c r="AD82" i="12"/>
  <c r="AE82" i="12" s="1"/>
  <c r="AD84" i="12"/>
  <c r="AE84" i="12" s="1"/>
  <c r="AD90" i="12"/>
  <c r="AE90" i="12" s="1"/>
  <c r="AD92" i="12"/>
  <c r="AE92" i="12" s="1"/>
  <c r="AD101" i="12"/>
  <c r="AE101" i="12" s="1"/>
  <c r="AD103" i="12"/>
  <c r="AE103" i="12" s="1"/>
  <c r="AD104" i="12"/>
  <c r="AE104" i="12" s="1"/>
  <c r="AD109" i="12"/>
  <c r="AE109" i="12" s="1"/>
  <c r="AD111" i="12"/>
  <c r="AE111" i="12" s="1"/>
  <c r="AD112" i="12"/>
  <c r="AE112" i="12" s="1"/>
  <c r="AD117" i="12"/>
  <c r="AE117" i="12" s="1"/>
  <c r="AD119" i="12"/>
  <c r="AE119" i="12" s="1"/>
  <c r="AD120" i="12"/>
  <c r="AE120" i="12" s="1"/>
  <c r="AD125" i="12"/>
  <c r="AE125" i="12" s="1"/>
  <c r="AD127" i="12"/>
  <c r="AE127" i="12" s="1"/>
  <c r="AD258" i="12"/>
  <c r="AE258" i="12" s="1"/>
  <c r="AD260" i="12"/>
  <c r="AE260" i="12" s="1"/>
  <c r="AD264" i="12"/>
  <c r="AE264" i="12" s="1"/>
  <c r="AD267" i="12"/>
  <c r="AE267" i="12" s="1"/>
  <c r="AD268" i="12"/>
  <c r="AE268" i="12" s="1"/>
  <c r="AD271" i="12"/>
  <c r="AE271" i="12" s="1"/>
  <c r="AD272" i="12"/>
  <c r="AE272" i="12" s="1"/>
  <c r="AD277" i="12"/>
  <c r="AE277" i="12" s="1"/>
  <c r="AD279" i="12"/>
  <c r="AE279" i="12" s="1"/>
  <c r="AD281" i="12"/>
  <c r="AE281" i="12" s="1"/>
  <c r="AD285" i="12"/>
  <c r="AE285" i="12" s="1"/>
  <c r="AD289" i="12"/>
  <c r="AE289" i="12" s="1"/>
  <c r="AD18" i="12"/>
  <c r="AE18" i="12" s="1"/>
  <c r="AD228" i="12"/>
  <c r="AE228" i="12" s="1"/>
  <c r="AD130" i="12"/>
  <c r="AE130" i="12" s="1"/>
  <c r="AD132" i="12"/>
  <c r="AE132" i="12" s="1"/>
  <c r="AD138" i="12"/>
  <c r="AE138" i="12" s="1"/>
  <c r="AD140" i="12"/>
  <c r="AE140" i="12" s="1"/>
  <c r="AD146" i="12"/>
  <c r="AE146" i="12" s="1"/>
  <c r="AD148" i="12"/>
  <c r="AE148" i="12" s="1"/>
  <c r="AD154" i="12"/>
  <c r="AE154" i="12" s="1"/>
  <c r="AD156" i="12"/>
  <c r="AE156" i="12" s="1"/>
  <c r="AD165" i="12"/>
  <c r="AE165" i="12" s="1"/>
  <c r="AD167" i="12"/>
  <c r="AE167" i="12" s="1"/>
  <c r="AD168" i="12"/>
  <c r="AE168" i="12" s="1"/>
  <c r="AD173" i="12"/>
  <c r="AE173" i="12" s="1"/>
  <c r="AD175" i="12"/>
  <c r="AE175" i="12" s="1"/>
  <c r="AD176" i="12"/>
  <c r="AE176" i="12" s="1"/>
  <c r="AD181" i="12"/>
  <c r="AE181" i="12" s="1"/>
  <c r="AD183" i="12"/>
  <c r="AE183" i="12" s="1"/>
  <c r="AD184" i="12"/>
  <c r="AE184" i="12" s="1"/>
  <c r="AD189" i="12"/>
  <c r="AE189" i="12" s="1"/>
  <c r="AD190" i="12"/>
  <c r="AE190" i="12" s="1"/>
  <c r="AD191" i="12"/>
  <c r="AE191" i="12" s="1"/>
  <c r="AD292" i="12"/>
  <c r="AE292" i="12" s="1"/>
  <c r="AD296" i="12"/>
  <c r="AE296" i="12" s="1"/>
  <c r="AD299" i="12"/>
  <c r="AE299" i="12" s="1"/>
  <c r="AD300" i="12"/>
  <c r="AE300" i="12" s="1"/>
  <c r="AD302" i="12"/>
  <c r="AE302" i="12" s="1"/>
  <c r="AD28" i="12"/>
  <c r="AE28" i="12" s="1"/>
  <c r="AD196" i="12"/>
  <c r="AE196" i="12" s="1"/>
  <c r="AD204" i="12"/>
  <c r="AE204" i="12" s="1"/>
  <c r="AD212" i="12"/>
  <c r="AE212" i="12" s="1"/>
  <c r="AD221" i="12"/>
  <c r="AE221" i="12" s="1"/>
  <c r="AD223" i="12"/>
  <c r="AE223" i="12" s="1"/>
  <c r="AD11" i="12"/>
  <c r="AE11" i="12" s="1"/>
  <c r="AD38" i="12"/>
  <c r="AE38" i="12" s="1"/>
  <c r="AD41" i="12"/>
  <c r="AE41" i="12" s="1"/>
  <c r="AD43" i="12"/>
  <c r="AE43" i="12" s="1"/>
  <c r="AD70" i="12"/>
  <c r="AE70" i="12" s="1"/>
  <c r="AD73" i="12"/>
  <c r="AE73" i="12" s="1"/>
  <c r="AD75" i="12"/>
  <c r="AE75" i="12" s="1"/>
  <c r="AD102" i="12"/>
  <c r="AE102" i="12" s="1"/>
  <c r="AD105" i="12"/>
  <c r="AE105" i="12" s="1"/>
  <c r="AD107" i="12"/>
  <c r="AE107" i="12" s="1"/>
  <c r="AD134" i="12"/>
  <c r="AE134" i="12" s="1"/>
  <c r="AD137" i="12"/>
  <c r="AE137" i="12" s="1"/>
  <c r="AD139" i="12"/>
  <c r="AE139" i="12" s="1"/>
  <c r="AD166" i="12"/>
  <c r="AE166" i="12" s="1"/>
  <c r="AD169" i="12"/>
  <c r="AE169" i="12" s="1"/>
  <c r="AD171" i="12"/>
  <c r="AE171" i="12" s="1"/>
  <c r="AD201" i="12"/>
  <c r="AE201" i="12" s="1"/>
  <c r="AD202" i="12"/>
  <c r="AE202" i="12" s="1"/>
  <c r="AD203" i="12"/>
  <c r="AE203" i="12" s="1"/>
  <c r="AD233" i="12"/>
  <c r="AE233" i="12" s="1"/>
  <c r="AD234" i="12"/>
  <c r="AE234" i="12" s="1"/>
  <c r="AD235" i="12"/>
  <c r="AE235" i="12" s="1"/>
  <c r="AD262" i="12"/>
  <c r="AE262" i="12" s="1"/>
  <c r="AD278" i="12"/>
  <c r="AE278" i="12" s="1"/>
  <c r="AD294" i="12"/>
  <c r="AE294" i="12" s="1"/>
  <c r="AD14" i="12"/>
  <c r="AE14" i="12" s="1"/>
  <c r="AD17" i="12"/>
  <c r="AE17" i="12" s="1"/>
  <c r="AD19" i="12"/>
  <c r="AE19" i="12" s="1"/>
  <c r="AD46" i="12"/>
  <c r="AE46" i="12" s="1"/>
  <c r="AD49" i="12"/>
  <c r="AE49" i="12" s="1"/>
  <c r="AD51" i="12"/>
  <c r="AE51" i="12" s="1"/>
  <c r="AD78" i="12"/>
  <c r="AE78" i="12" s="1"/>
  <c r="AD81" i="12"/>
  <c r="AE81" i="12" s="1"/>
  <c r="AD83" i="12"/>
  <c r="AE83" i="12" s="1"/>
  <c r="AD110" i="12"/>
  <c r="AE110" i="12" s="1"/>
  <c r="AD113" i="12"/>
  <c r="AE113" i="12" s="1"/>
  <c r="AD115" i="12"/>
  <c r="AE115" i="12" s="1"/>
  <c r="AD142" i="12"/>
  <c r="AE142" i="12" s="1"/>
  <c r="AD145" i="12"/>
  <c r="AE145" i="12" s="1"/>
  <c r="AD147" i="12"/>
  <c r="AE147" i="12" s="1"/>
  <c r="AD174" i="12"/>
  <c r="AE174" i="12" s="1"/>
  <c r="AD177" i="12"/>
  <c r="AE177" i="12" s="1"/>
  <c r="AD179" i="12"/>
  <c r="AE179" i="12" s="1"/>
  <c r="AD209" i="12"/>
  <c r="AE209" i="12" s="1"/>
  <c r="AD210" i="12"/>
  <c r="AE210" i="12" s="1"/>
  <c r="AD211" i="12"/>
  <c r="AE211" i="12" s="1"/>
  <c r="AD266" i="12"/>
  <c r="AE266" i="12" s="1"/>
  <c r="AD282" i="12"/>
  <c r="AE282" i="12" s="1"/>
  <c r="AD298" i="12"/>
  <c r="AE298" i="12" s="1"/>
  <c r="AD242" i="12"/>
  <c r="AE242" i="12" s="1"/>
  <c r="AD301" i="12"/>
  <c r="AE301" i="12" s="1"/>
  <c r="AD22" i="12"/>
  <c r="AE22" i="12" s="1"/>
  <c r="AD54" i="12"/>
  <c r="AE54" i="12" s="1"/>
  <c r="AD57" i="12"/>
  <c r="AE57" i="12" s="1"/>
  <c r="AD59" i="12"/>
  <c r="AE59" i="12" s="1"/>
  <c r="AD86" i="12"/>
  <c r="AE86" i="12" s="1"/>
  <c r="AD89" i="12"/>
  <c r="AE89" i="12" s="1"/>
  <c r="AD91" i="12"/>
  <c r="AE91" i="12" s="1"/>
  <c r="AD118" i="12"/>
  <c r="AE118" i="12" s="1"/>
  <c r="AD121" i="12"/>
  <c r="AE121" i="12" s="1"/>
  <c r="AD123" i="12"/>
  <c r="AE123" i="12" s="1"/>
  <c r="AD150" i="12"/>
  <c r="AE150" i="12" s="1"/>
  <c r="AD153" i="12"/>
  <c r="AE153" i="12" s="1"/>
  <c r="AD155" i="12"/>
  <c r="AE155" i="12" s="1"/>
  <c r="AD182" i="12"/>
  <c r="AE182" i="12" s="1"/>
  <c r="AD185" i="12"/>
  <c r="AE185" i="12" s="1"/>
  <c r="AD186" i="12"/>
  <c r="AE186" i="12" s="1"/>
  <c r="AD187" i="12"/>
  <c r="AE187" i="12" s="1"/>
  <c r="AD217" i="12"/>
  <c r="AE217" i="12" s="1"/>
  <c r="AD218" i="12"/>
  <c r="AE218" i="12" s="1"/>
  <c r="AD219" i="12"/>
  <c r="AE219" i="12" s="1"/>
  <c r="AD249" i="12"/>
  <c r="AE249" i="12" s="1"/>
  <c r="AD250" i="12"/>
  <c r="AE250" i="12" s="1"/>
  <c r="AD251" i="12"/>
  <c r="AE251" i="12" s="1"/>
  <c r="AD270" i="12"/>
  <c r="AE270" i="12" s="1"/>
  <c r="AD286" i="12"/>
  <c r="AE286" i="12" s="1"/>
  <c r="AD303" i="12"/>
  <c r="AE303" i="12" s="1"/>
  <c r="AD30" i="12"/>
  <c r="AE30" i="12" s="1"/>
  <c r="AD33" i="12"/>
  <c r="AE33" i="12" s="1"/>
  <c r="AD35" i="12"/>
  <c r="AE35" i="12" s="1"/>
  <c r="AD62" i="12"/>
  <c r="AE62" i="12" s="1"/>
  <c r="AD65" i="12"/>
  <c r="AE65" i="12" s="1"/>
  <c r="AD67" i="12"/>
  <c r="AE67" i="12" s="1"/>
  <c r="AD94" i="12"/>
  <c r="AE94" i="12" s="1"/>
  <c r="AD97" i="12"/>
  <c r="AE97" i="12" s="1"/>
  <c r="AD99" i="12"/>
  <c r="AE99" i="12" s="1"/>
  <c r="AD126" i="12"/>
  <c r="AE126" i="12" s="1"/>
  <c r="AD129" i="12"/>
  <c r="AE129" i="12" s="1"/>
  <c r="AD131" i="12"/>
  <c r="AE131" i="12" s="1"/>
  <c r="AD158" i="12"/>
  <c r="AE158" i="12" s="1"/>
  <c r="AD161" i="12"/>
  <c r="AE161" i="12" s="1"/>
  <c r="AD163" i="12"/>
  <c r="AE163" i="12" s="1"/>
  <c r="AD193" i="12"/>
  <c r="AE193" i="12" s="1"/>
  <c r="AD194" i="12"/>
  <c r="AE194" i="12" s="1"/>
  <c r="AD195" i="12"/>
  <c r="AE195" i="12" s="1"/>
  <c r="AD222" i="12"/>
  <c r="AE222" i="12" s="1"/>
  <c r="AD225" i="12"/>
  <c r="AE225" i="12" s="1"/>
  <c r="AD226" i="12"/>
  <c r="AE226" i="12" s="1"/>
  <c r="AD227" i="12"/>
  <c r="AE227" i="12" s="1"/>
  <c r="AD254" i="12"/>
  <c r="AE254" i="12" s="1"/>
  <c r="AD257" i="12"/>
  <c r="AE257" i="12" s="1"/>
  <c r="AD259" i="12"/>
  <c r="AE259" i="12" s="1"/>
  <c r="AD274" i="12"/>
  <c r="AE274" i="12" s="1"/>
  <c r="AD290" i="12"/>
  <c r="AE290" i="12" s="1"/>
  <c r="Q15" i="10" l="1"/>
  <c r="Q16" i="10"/>
  <c r="Q17" i="10"/>
  <c r="Q18" i="10"/>
  <c r="Q19" i="10"/>
  <c r="Q20" i="10"/>
  <c r="Q21" i="10"/>
  <c r="Q22" i="10"/>
  <c r="Q23" i="10"/>
  <c r="Q24" i="10"/>
  <c r="Q25" i="10"/>
  <c r="Q26" i="10"/>
  <c r="Q27" i="10"/>
  <c r="Q28" i="10"/>
  <c r="Q29" i="10"/>
  <c r="Q30" i="10"/>
  <c r="Q31" i="10"/>
  <c r="Q32" i="10"/>
  <c r="Q33" i="10"/>
  <c r="Q34" i="10"/>
  <c r="Q35" i="10"/>
  <c r="Q36" i="10"/>
  <c r="Q37" i="10"/>
  <c r="Q38" i="10"/>
  <c r="Q39" i="10"/>
  <c r="Q40" i="10"/>
  <c r="Q41" i="10"/>
  <c r="Q42" i="10"/>
  <c r="Q43" i="10"/>
  <c r="Q44" i="10"/>
  <c r="Q45" i="10"/>
  <c r="Q46" i="10"/>
  <c r="Q47" i="10"/>
  <c r="Q48" i="10"/>
  <c r="Q49" i="10"/>
  <c r="Q50" i="10"/>
  <c r="Q51" i="10"/>
  <c r="Q52" i="10"/>
  <c r="Q53" i="10"/>
  <c r="Q54" i="10"/>
  <c r="Q55" i="10"/>
  <c r="Q56" i="10"/>
  <c r="Q57" i="10"/>
  <c r="Q58" i="10"/>
  <c r="Q59" i="10"/>
  <c r="Q60" i="10"/>
  <c r="Q61" i="10"/>
  <c r="Q62" i="10"/>
  <c r="Q63" i="10"/>
  <c r="Q64" i="10"/>
  <c r="Q65" i="10"/>
  <c r="Q66" i="10"/>
  <c r="Q67" i="10"/>
  <c r="Q68" i="10"/>
  <c r="Q69" i="10"/>
  <c r="Q70" i="10"/>
  <c r="Q71" i="10"/>
  <c r="Q72" i="10"/>
  <c r="Q73" i="10"/>
  <c r="Q74" i="10"/>
  <c r="Q75" i="10"/>
  <c r="Q76" i="10"/>
  <c r="Q77" i="10"/>
  <c r="Q78" i="10"/>
  <c r="Q79" i="10"/>
  <c r="Q80" i="10"/>
  <c r="Q81" i="10"/>
  <c r="Q82" i="10"/>
  <c r="Q83" i="10"/>
  <c r="Q84" i="10"/>
  <c r="Q85" i="10"/>
  <c r="Q86" i="10"/>
  <c r="Q87" i="10"/>
  <c r="Q88" i="10"/>
  <c r="Q89" i="10"/>
  <c r="Q90" i="10"/>
  <c r="Q91" i="10"/>
  <c r="Q92" i="10"/>
  <c r="Q93" i="10"/>
  <c r="Q94" i="10"/>
  <c r="Q95" i="10"/>
  <c r="Q96" i="10"/>
  <c r="Q97" i="10"/>
  <c r="Q98" i="10"/>
  <c r="Q99" i="10"/>
  <c r="Q100" i="10"/>
  <c r="Q101" i="10"/>
  <c r="Q102" i="10"/>
  <c r="Q103" i="10"/>
  <c r="Q104" i="10"/>
  <c r="Q105" i="10"/>
  <c r="Q106" i="10"/>
  <c r="Q107" i="10"/>
  <c r="Q108" i="10"/>
  <c r="Q109" i="10"/>
  <c r="Q110" i="10"/>
  <c r="Q111" i="10"/>
  <c r="Q112" i="10"/>
  <c r="Q113" i="10"/>
  <c r="Q114" i="10"/>
  <c r="Q115" i="10"/>
  <c r="Q116" i="10"/>
  <c r="Q117" i="10"/>
  <c r="Q118" i="10"/>
  <c r="Q119" i="10"/>
  <c r="Q120" i="10"/>
  <c r="Q121" i="10"/>
  <c r="Q122" i="10"/>
  <c r="Q123" i="10"/>
  <c r="Q124" i="10"/>
  <c r="Q125" i="10"/>
  <c r="Q126" i="10"/>
  <c r="Q127" i="10"/>
  <c r="Q128" i="10"/>
  <c r="Q129" i="10"/>
  <c r="Q130" i="10"/>
  <c r="Q131" i="10"/>
  <c r="Q132" i="10"/>
  <c r="Q133" i="10"/>
  <c r="Q134" i="10"/>
  <c r="Q135" i="10"/>
  <c r="Q136" i="10"/>
  <c r="Q137" i="10"/>
  <c r="Q138" i="10"/>
  <c r="Q139" i="10"/>
  <c r="Q140" i="10"/>
  <c r="Q141" i="10"/>
  <c r="Q142" i="10"/>
  <c r="Q143" i="10"/>
  <c r="Q144" i="10"/>
  <c r="Q145" i="10"/>
  <c r="Q146" i="10"/>
  <c r="Q147" i="10"/>
  <c r="Q148" i="10"/>
  <c r="Q149" i="10"/>
  <c r="Q150" i="10"/>
  <c r="Q151" i="10"/>
  <c r="Q152" i="10"/>
  <c r="Q153" i="10"/>
  <c r="Q154" i="10"/>
  <c r="Q155" i="10"/>
  <c r="Q156" i="10"/>
  <c r="Q157" i="10"/>
  <c r="Q158" i="10"/>
  <c r="Q159" i="10"/>
  <c r="Q160" i="10"/>
  <c r="Q161" i="10"/>
  <c r="Q162" i="10"/>
  <c r="Q163" i="10"/>
  <c r="Q164" i="10"/>
  <c r="Q165" i="10"/>
  <c r="Q166" i="10"/>
  <c r="Q167" i="10"/>
  <c r="Q168" i="10"/>
  <c r="Q169" i="10"/>
  <c r="Q170" i="10"/>
  <c r="Q171" i="10"/>
  <c r="Q172" i="10"/>
  <c r="Q173" i="10"/>
  <c r="Q174" i="10"/>
  <c r="Q175" i="10"/>
  <c r="Q176" i="10"/>
  <c r="Q177" i="10"/>
  <c r="Q178" i="10"/>
  <c r="Q179" i="10"/>
  <c r="Q180" i="10"/>
  <c r="Q181" i="10"/>
  <c r="Q182" i="10"/>
  <c r="Q183" i="10"/>
  <c r="Q184" i="10"/>
  <c r="Q185" i="10"/>
  <c r="Q186" i="10"/>
  <c r="Q187" i="10"/>
  <c r="Q188" i="10"/>
  <c r="Q189" i="10"/>
  <c r="Q190" i="10"/>
  <c r="Q191" i="10"/>
  <c r="Q192" i="10"/>
  <c r="Q193" i="10"/>
  <c r="Q194" i="10"/>
  <c r="Q195" i="10"/>
  <c r="Q196" i="10"/>
  <c r="Q197" i="10"/>
  <c r="Q198" i="10"/>
  <c r="Q199" i="10"/>
  <c r="Q200" i="10"/>
  <c r="Q201" i="10"/>
  <c r="Q202" i="10"/>
  <c r="Q203" i="10"/>
  <c r="Q204" i="10"/>
  <c r="Q205" i="10"/>
  <c r="Q206" i="10"/>
  <c r="Q207" i="10"/>
  <c r="Q208" i="10"/>
  <c r="Q209" i="10"/>
  <c r="Q210" i="10"/>
  <c r="Q211" i="10"/>
  <c r="Q212" i="10"/>
  <c r="Q213" i="10"/>
  <c r="Q214" i="10"/>
  <c r="Q215" i="10"/>
  <c r="Q216" i="10"/>
  <c r="Q217" i="10"/>
  <c r="Q218" i="10"/>
  <c r="Q219" i="10"/>
  <c r="Q220" i="10"/>
  <c r="Q221" i="10"/>
  <c r="Q222" i="10"/>
  <c r="Q223" i="10"/>
  <c r="Q224" i="10"/>
  <c r="Q225" i="10"/>
  <c r="Q226" i="10"/>
  <c r="Q227" i="10"/>
  <c r="Q228" i="10"/>
  <c r="Q229" i="10"/>
  <c r="Q230" i="10"/>
  <c r="Q231" i="10"/>
  <c r="Q232" i="10"/>
  <c r="Q233" i="10"/>
  <c r="Q234" i="10"/>
  <c r="Q235" i="10"/>
  <c r="Q236" i="10"/>
  <c r="Q237" i="10"/>
  <c r="Q238" i="10"/>
  <c r="Q239" i="10"/>
  <c r="Q240" i="10"/>
  <c r="Q241" i="10"/>
  <c r="Q242" i="10"/>
  <c r="Q243" i="10"/>
  <c r="Q244" i="10"/>
  <c r="Q245" i="10"/>
  <c r="Q246" i="10"/>
  <c r="Q247" i="10"/>
  <c r="Q248" i="10"/>
  <c r="Q249" i="10"/>
  <c r="Q250" i="10"/>
  <c r="Q251" i="10"/>
  <c r="Q252" i="10"/>
  <c r="Q253" i="10"/>
  <c r="Q254" i="10"/>
  <c r="Q255" i="10"/>
  <c r="Q256" i="10"/>
  <c r="Q257" i="10"/>
  <c r="Q258" i="10"/>
  <c r="Q259" i="10"/>
  <c r="Q260" i="10"/>
  <c r="Q261" i="10"/>
  <c r="Q262" i="10"/>
  <c r="Q263" i="10"/>
  <c r="Q264" i="10"/>
  <c r="Q265" i="10"/>
  <c r="Q266" i="10"/>
  <c r="Q267" i="10"/>
  <c r="Q268" i="10"/>
  <c r="Q269" i="10"/>
  <c r="Q270" i="10"/>
  <c r="Q271" i="10"/>
  <c r="Q272" i="10"/>
  <c r="Q273" i="10"/>
  <c r="Q274" i="10"/>
  <c r="Q275" i="10"/>
  <c r="Q276" i="10"/>
  <c r="Q277" i="10"/>
  <c r="Q278" i="10"/>
  <c r="Q279" i="10"/>
  <c r="Q280" i="10"/>
  <c r="Q281" i="10"/>
  <c r="Q282" i="10"/>
  <c r="Q283" i="10"/>
  <c r="Q284" i="10"/>
  <c r="Q285" i="10"/>
  <c r="Q286" i="10"/>
  <c r="Q287" i="10"/>
  <c r="Q288" i="10"/>
  <c r="Q289" i="10"/>
  <c r="Q290" i="10"/>
  <c r="Q291" i="10"/>
  <c r="Q292" i="10"/>
  <c r="Q293" i="10"/>
  <c r="Q294" i="10"/>
  <c r="Q295" i="10"/>
  <c r="Q296" i="10"/>
  <c r="Q297" i="10"/>
  <c r="Q298" i="10"/>
  <c r="Q299" i="10"/>
  <c r="Q300" i="10"/>
  <c r="Q301" i="10"/>
  <c r="Q302" i="10"/>
  <c r="Q303" i="10"/>
  <c r="Q304" i="10"/>
  <c r="Q305" i="10"/>
  <c r="Q306" i="10"/>
  <c r="Q307" i="10"/>
  <c r="M16" i="10" l="1"/>
  <c r="M17" i="10"/>
  <c r="M18" i="10"/>
  <c r="M19" i="10"/>
  <c r="M20" i="10"/>
  <c r="M21" i="10"/>
  <c r="M22" i="10"/>
  <c r="M23" i="10"/>
  <c r="M24" i="10"/>
  <c r="M25" i="10"/>
  <c r="M26" i="10"/>
  <c r="M27" i="10"/>
  <c r="M28" i="10"/>
  <c r="M29" i="10"/>
  <c r="M30" i="10"/>
  <c r="M31" i="10"/>
  <c r="M32" i="10"/>
  <c r="M33" i="10"/>
  <c r="M34" i="10"/>
  <c r="M35" i="10"/>
  <c r="M36" i="10"/>
  <c r="M37" i="10"/>
  <c r="M38" i="10"/>
  <c r="M39" i="10"/>
  <c r="M40" i="10"/>
  <c r="M41" i="10"/>
  <c r="M42" i="10"/>
  <c r="M43" i="10"/>
  <c r="M44" i="10"/>
  <c r="M45" i="10"/>
  <c r="M46" i="10"/>
  <c r="M47" i="10"/>
  <c r="M48" i="10"/>
  <c r="M49" i="10"/>
  <c r="M50" i="10"/>
  <c r="M51" i="10"/>
  <c r="M52" i="10"/>
  <c r="M53" i="10"/>
  <c r="M54" i="10"/>
  <c r="M55" i="10"/>
  <c r="M56" i="10"/>
  <c r="M57" i="10"/>
  <c r="M58" i="10"/>
  <c r="M59" i="10"/>
  <c r="M60" i="10"/>
  <c r="M61" i="10"/>
  <c r="M62" i="10"/>
  <c r="M63" i="10"/>
  <c r="M64" i="10"/>
  <c r="M65" i="10"/>
  <c r="M66" i="10"/>
  <c r="M67" i="10"/>
  <c r="M68" i="10"/>
  <c r="M69" i="10"/>
  <c r="M70" i="10"/>
  <c r="M71" i="10"/>
  <c r="M72" i="10"/>
  <c r="M73" i="10"/>
  <c r="M74" i="10"/>
  <c r="M75" i="10"/>
  <c r="M76" i="10"/>
  <c r="M77" i="10"/>
  <c r="M78" i="10"/>
  <c r="M79" i="10"/>
  <c r="M80" i="10"/>
  <c r="M81" i="10"/>
  <c r="M82" i="10"/>
  <c r="M83" i="10"/>
  <c r="M84" i="10"/>
  <c r="M85" i="10"/>
  <c r="M86" i="10"/>
  <c r="M87" i="10"/>
  <c r="M88" i="10"/>
  <c r="M89" i="10"/>
  <c r="M90" i="10"/>
  <c r="M91" i="10"/>
  <c r="M92" i="10"/>
  <c r="M93" i="10"/>
  <c r="M94" i="10"/>
  <c r="M95" i="10"/>
  <c r="M96" i="10"/>
  <c r="M97" i="10"/>
  <c r="M98" i="10"/>
  <c r="M99" i="10"/>
  <c r="M100" i="10"/>
  <c r="M101" i="10"/>
  <c r="M102" i="10"/>
  <c r="M103" i="10"/>
  <c r="M104" i="10"/>
  <c r="M105" i="10"/>
  <c r="M106" i="10"/>
  <c r="M107" i="10"/>
  <c r="M108" i="10"/>
  <c r="M109" i="10"/>
  <c r="M110" i="10"/>
  <c r="M111" i="10"/>
  <c r="M112" i="10"/>
  <c r="M113" i="10"/>
  <c r="M114" i="10"/>
  <c r="M115" i="10"/>
  <c r="M116" i="10"/>
  <c r="M117" i="10"/>
  <c r="M118" i="10"/>
  <c r="M119" i="10"/>
  <c r="M120" i="10"/>
  <c r="M121" i="10"/>
  <c r="M122" i="10"/>
  <c r="M123" i="10"/>
  <c r="M124" i="10"/>
  <c r="M125" i="10"/>
  <c r="M126" i="10"/>
  <c r="M127" i="10"/>
  <c r="M128" i="10"/>
  <c r="M129" i="10"/>
  <c r="M130" i="10"/>
  <c r="M131" i="10"/>
  <c r="M132" i="10"/>
  <c r="M133" i="10"/>
  <c r="M134" i="10"/>
  <c r="M135" i="10"/>
  <c r="M136" i="10"/>
  <c r="M137" i="10"/>
  <c r="M138" i="10"/>
  <c r="M139" i="10"/>
  <c r="M140" i="10"/>
  <c r="M141" i="10"/>
  <c r="M142" i="10"/>
  <c r="M143" i="10"/>
  <c r="M144" i="10"/>
  <c r="M145" i="10"/>
  <c r="M146" i="10"/>
  <c r="M147" i="10"/>
  <c r="M148" i="10"/>
  <c r="M149" i="10"/>
  <c r="M150" i="10"/>
  <c r="M151" i="10"/>
  <c r="M152" i="10"/>
  <c r="M153" i="10"/>
  <c r="M154" i="10"/>
  <c r="M155" i="10"/>
  <c r="M156" i="10"/>
  <c r="M157" i="10"/>
  <c r="M158" i="10"/>
  <c r="M159" i="10"/>
  <c r="M160" i="10"/>
  <c r="M161" i="10"/>
  <c r="M162" i="10"/>
  <c r="M163" i="10"/>
  <c r="M164" i="10"/>
  <c r="M165" i="10"/>
  <c r="M166" i="10"/>
  <c r="M167" i="10"/>
  <c r="M168" i="10"/>
  <c r="M169" i="10"/>
  <c r="M170" i="10"/>
  <c r="M171" i="10"/>
  <c r="M172" i="10"/>
  <c r="M173" i="10"/>
  <c r="M174" i="10"/>
  <c r="M175" i="10"/>
  <c r="M176" i="10"/>
  <c r="M177" i="10"/>
  <c r="M178" i="10"/>
  <c r="M179" i="10"/>
  <c r="M180" i="10"/>
  <c r="M181" i="10"/>
  <c r="M182" i="10"/>
  <c r="M183" i="10"/>
  <c r="M184" i="10"/>
  <c r="M185" i="10"/>
  <c r="M186" i="10"/>
  <c r="M187" i="10"/>
  <c r="M188" i="10"/>
  <c r="M189" i="10"/>
  <c r="M190" i="10"/>
  <c r="M191" i="10"/>
  <c r="M192" i="10"/>
  <c r="M193" i="10"/>
  <c r="M194" i="10"/>
  <c r="M195" i="10"/>
  <c r="M196" i="10"/>
  <c r="M197" i="10"/>
  <c r="M198" i="10"/>
  <c r="M199" i="10"/>
  <c r="M200" i="10"/>
  <c r="M201" i="10"/>
  <c r="M202" i="10"/>
  <c r="M203" i="10"/>
  <c r="M204" i="10"/>
  <c r="M205" i="10"/>
  <c r="M206" i="10"/>
  <c r="M207" i="10"/>
  <c r="M208" i="10"/>
  <c r="M209" i="10"/>
  <c r="M210" i="10"/>
  <c r="M211" i="10"/>
  <c r="M212" i="10"/>
  <c r="M213" i="10"/>
  <c r="M214" i="10"/>
  <c r="M215" i="10"/>
  <c r="M216" i="10"/>
  <c r="M217" i="10"/>
  <c r="M218" i="10"/>
  <c r="M219" i="10"/>
  <c r="M220" i="10"/>
  <c r="M221" i="10"/>
  <c r="M222" i="10"/>
  <c r="M223" i="10"/>
  <c r="M224" i="10"/>
  <c r="M225" i="10"/>
  <c r="M226" i="10"/>
  <c r="M227" i="10"/>
  <c r="M228" i="10"/>
  <c r="M229" i="10"/>
  <c r="M230" i="10"/>
  <c r="M231" i="10"/>
  <c r="M232" i="10"/>
  <c r="M233" i="10"/>
  <c r="M234" i="10"/>
  <c r="M235" i="10"/>
  <c r="M236" i="10"/>
  <c r="M237" i="10"/>
  <c r="M238" i="10"/>
  <c r="M239" i="10"/>
  <c r="M240" i="10"/>
  <c r="M241" i="10"/>
  <c r="M242" i="10"/>
  <c r="M243" i="10"/>
  <c r="M244" i="10"/>
  <c r="M245" i="10"/>
  <c r="M246" i="10"/>
  <c r="M247" i="10"/>
  <c r="M248" i="10"/>
  <c r="M249" i="10"/>
  <c r="M250" i="10"/>
  <c r="M251" i="10"/>
  <c r="M252" i="10"/>
  <c r="M253" i="10"/>
  <c r="M254" i="10"/>
  <c r="M255" i="10"/>
  <c r="M256" i="10"/>
  <c r="M257" i="10"/>
  <c r="M258" i="10"/>
  <c r="M259" i="10"/>
  <c r="M260" i="10"/>
  <c r="M261" i="10"/>
  <c r="M262" i="10"/>
  <c r="M263" i="10"/>
  <c r="M264" i="10"/>
  <c r="M265" i="10"/>
  <c r="M266" i="10"/>
  <c r="M267" i="10"/>
  <c r="M268" i="10"/>
  <c r="M269" i="10"/>
  <c r="M270" i="10"/>
  <c r="M271" i="10"/>
  <c r="M272" i="10"/>
  <c r="M273" i="10"/>
  <c r="M274" i="10"/>
  <c r="M275" i="10"/>
  <c r="M276" i="10"/>
  <c r="M277" i="10"/>
  <c r="M278" i="10"/>
  <c r="M279" i="10"/>
  <c r="M280" i="10"/>
  <c r="M281" i="10"/>
  <c r="M282" i="10"/>
  <c r="M283" i="10"/>
  <c r="M284" i="10"/>
  <c r="M285" i="10"/>
  <c r="M286" i="10"/>
  <c r="M287" i="10"/>
  <c r="M288" i="10"/>
  <c r="M289" i="10"/>
  <c r="M290" i="10"/>
  <c r="M291" i="10"/>
  <c r="M292" i="10"/>
  <c r="M293" i="10"/>
  <c r="M294" i="10"/>
  <c r="M295" i="10"/>
  <c r="M296" i="10"/>
  <c r="M297" i="10"/>
  <c r="M298" i="10"/>
  <c r="M299" i="10"/>
  <c r="M300" i="10"/>
  <c r="M301" i="10"/>
  <c r="M302" i="10"/>
  <c r="M303" i="10"/>
  <c r="M304" i="10"/>
  <c r="M305" i="10"/>
  <c r="M306" i="10"/>
  <c r="M307" i="10"/>
  <c r="M15" i="10"/>
  <c r="H16" i="10"/>
  <c r="H50" i="10"/>
  <c r="H82" i="10"/>
  <c r="H114" i="10"/>
  <c r="H146" i="10"/>
  <c r="H178" i="10"/>
  <c r="H210" i="10"/>
  <c r="H242" i="10"/>
  <c r="H274" i="10"/>
  <c r="H306" i="10"/>
  <c r="G16" i="10"/>
  <c r="G17" i="10"/>
  <c r="H17" i="10" s="1"/>
  <c r="G18" i="10"/>
  <c r="H18" i="10" s="1"/>
  <c r="G19" i="10"/>
  <c r="H19" i="10" s="1"/>
  <c r="G20" i="10"/>
  <c r="H20" i="10" s="1"/>
  <c r="G21" i="10"/>
  <c r="H21" i="10" s="1"/>
  <c r="G22" i="10"/>
  <c r="H22" i="10" s="1"/>
  <c r="G23" i="10"/>
  <c r="H23" i="10" s="1"/>
  <c r="G24" i="10"/>
  <c r="H24" i="10" s="1"/>
  <c r="G25" i="10"/>
  <c r="H25" i="10" s="1"/>
  <c r="G26" i="10"/>
  <c r="H26" i="10" s="1"/>
  <c r="G27" i="10"/>
  <c r="H27" i="10" s="1"/>
  <c r="G28" i="10"/>
  <c r="H28" i="10" s="1"/>
  <c r="G29" i="10"/>
  <c r="H29" i="10" s="1"/>
  <c r="G30" i="10"/>
  <c r="H30" i="10" s="1"/>
  <c r="G31" i="10"/>
  <c r="H31" i="10" s="1"/>
  <c r="G32" i="10"/>
  <c r="H32" i="10" s="1"/>
  <c r="G33" i="10"/>
  <c r="H33" i="10" s="1"/>
  <c r="G34" i="10"/>
  <c r="H34" i="10" s="1"/>
  <c r="G35" i="10"/>
  <c r="H35" i="10" s="1"/>
  <c r="G36" i="10"/>
  <c r="H36" i="10" s="1"/>
  <c r="G37" i="10"/>
  <c r="H37" i="10" s="1"/>
  <c r="G38" i="10"/>
  <c r="H38" i="10" s="1"/>
  <c r="G39" i="10"/>
  <c r="H39" i="10" s="1"/>
  <c r="G40" i="10"/>
  <c r="H40" i="10" s="1"/>
  <c r="G41" i="10"/>
  <c r="H41" i="10" s="1"/>
  <c r="G42" i="10"/>
  <c r="H42" i="10" s="1"/>
  <c r="G43" i="10"/>
  <c r="H43" i="10" s="1"/>
  <c r="G44" i="10"/>
  <c r="H44" i="10" s="1"/>
  <c r="G45" i="10"/>
  <c r="H45" i="10" s="1"/>
  <c r="G46" i="10"/>
  <c r="H46" i="10" s="1"/>
  <c r="G47" i="10"/>
  <c r="H47" i="10" s="1"/>
  <c r="G48" i="10"/>
  <c r="H48" i="10" s="1"/>
  <c r="G49" i="10"/>
  <c r="H49" i="10" s="1"/>
  <c r="G50" i="10"/>
  <c r="G51" i="10"/>
  <c r="H51" i="10" s="1"/>
  <c r="G52" i="10"/>
  <c r="H52" i="10" s="1"/>
  <c r="G53" i="10"/>
  <c r="H53" i="10" s="1"/>
  <c r="G54" i="10"/>
  <c r="H54" i="10" s="1"/>
  <c r="G55" i="10"/>
  <c r="H55" i="10" s="1"/>
  <c r="G56" i="10"/>
  <c r="H56" i="10" s="1"/>
  <c r="G57" i="10"/>
  <c r="H57" i="10" s="1"/>
  <c r="G58" i="10"/>
  <c r="H58" i="10" s="1"/>
  <c r="G59" i="10"/>
  <c r="H59" i="10" s="1"/>
  <c r="G60" i="10"/>
  <c r="H60" i="10" s="1"/>
  <c r="G61" i="10"/>
  <c r="H61" i="10" s="1"/>
  <c r="G62" i="10"/>
  <c r="H62" i="10" s="1"/>
  <c r="G63" i="10"/>
  <c r="H63" i="10" s="1"/>
  <c r="G64" i="10"/>
  <c r="H64" i="10" s="1"/>
  <c r="G65" i="10"/>
  <c r="H65" i="10" s="1"/>
  <c r="G66" i="10"/>
  <c r="H66" i="10" s="1"/>
  <c r="G67" i="10"/>
  <c r="H67" i="10" s="1"/>
  <c r="G68" i="10"/>
  <c r="H68" i="10" s="1"/>
  <c r="G69" i="10"/>
  <c r="H69" i="10" s="1"/>
  <c r="G70" i="10"/>
  <c r="H70" i="10" s="1"/>
  <c r="G71" i="10"/>
  <c r="H71" i="10" s="1"/>
  <c r="G72" i="10"/>
  <c r="H72" i="10" s="1"/>
  <c r="G73" i="10"/>
  <c r="H73" i="10" s="1"/>
  <c r="G74" i="10"/>
  <c r="H74" i="10" s="1"/>
  <c r="G75" i="10"/>
  <c r="H75" i="10" s="1"/>
  <c r="G76" i="10"/>
  <c r="H76" i="10" s="1"/>
  <c r="G77" i="10"/>
  <c r="H77" i="10" s="1"/>
  <c r="G78" i="10"/>
  <c r="H78" i="10" s="1"/>
  <c r="G79" i="10"/>
  <c r="H79" i="10" s="1"/>
  <c r="G80" i="10"/>
  <c r="H80" i="10" s="1"/>
  <c r="G81" i="10"/>
  <c r="H81" i="10" s="1"/>
  <c r="G82" i="10"/>
  <c r="G83" i="10"/>
  <c r="H83" i="10" s="1"/>
  <c r="G84" i="10"/>
  <c r="H84" i="10" s="1"/>
  <c r="G85" i="10"/>
  <c r="H85" i="10" s="1"/>
  <c r="G86" i="10"/>
  <c r="H86" i="10" s="1"/>
  <c r="G87" i="10"/>
  <c r="H87" i="10" s="1"/>
  <c r="G88" i="10"/>
  <c r="H88" i="10" s="1"/>
  <c r="G89" i="10"/>
  <c r="H89" i="10" s="1"/>
  <c r="G90" i="10"/>
  <c r="H90" i="10" s="1"/>
  <c r="G91" i="10"/>
  <c r="H91" i="10" s="1"/>
  <c r="G92" i="10"/>
  <c r="H92" i="10" s="1"/>
  <c r="G93" i="10"/>
  <c r="H93" i="10" s="1"/>
  <c r="G94" i="10"/>
  <c r="H94" i="10" s="1"/>
  <c r="G95" i="10"/>
  <c r="H95" i="10" s="1"/>
  <c r="G96" i="10"/>
  <c r="H96" i="10" s="1"/>
  <c r="G97" i="10"/>
  <c r="H97" i="10" s="1"/>
  <c r="G98" i="10"/>
  <c r="H98" i="10" s="1"/>
  <c r="G99" i="10"/>
  <c r="H99" i="10" s="1"/>
  <c r="G100" i="10"/>
  <c r="H100" i="10" s="1"/>
  <c r="G101" i="10"/>
  <c r="H101" i="10" s="1"/>
  <c r="G102" i="10"/>
  <c r="H102" i="10" s="1"/>
  <c r="G103" i="10"/>
  <c r="H103" i="10" s="1"/>
  <c r="G104" i="10"/>
  <c r="H104" i="10" s="1"/>
  <c r="G105" i="10"/>
  <c r="H105" i="10" s="1"/>
  <c r="G106" i="10"/>
  <c r="H106" i="10" s="1"/>
  <c r="G107" i="10"/>
  <c r="H107" i="10" s="1"/>
  <c r="G108" i="10"/>
  <c r="H108" i="10" s="1"/>
  <c r="G109" i="10"/>
  <c r="H109" i="10" s="1"/>
  <c r="G110" i="10"/>
  <c r="H110" i="10" s="1"/>
  <c r="G111" i="10"/>
  <c r="H111" i="10" s="1"/>
  <c r="G112" i="10"/>
  <c r="H112" i="10" s="1"/>
  <c r="G113" i="10"/>
  <c r="H113" i="10" s="1"/>
  <c r="G114" i="10"/>
  <c r="G115" i="10"/>
  <c r="H115" i="10" s="1"/>
  <c r="G116" i="10"/>
  <c r="H116" i="10" s="1"/>
  <c r="G117" i="10"/>
  <c r="H117" i="10" s="1"/>
  <c r="G118" i="10"/>
  <c r="H118" i="10" s="1"/>
  <c r="G119" i="10"/>
  <c r="H119" i="10" s="1"/>
  <c r="G120" i="10"/>
  <c r="H120" i="10" s="1"/>
  <c r="G121" i="10"/>
  <c r="H121" i="10" s="1"/>
  <c r="G122" i="10"/>
  <c r="H122" i="10" s="1"/>
  <c r="G123" i="10"/>
  <c r="H123" i="10" s="1"/>
  <c r="G124" i="10"/>
  <c r="H124" i="10" s="1"/>
  <c r="G125" i="10"/>
  <c r="H125" i="10" s="1"/>
  <c r="G126" i="10"/>
  <c r="H126" i="10" s="1"/>
  <c r="G127" i="10"/>
  <c r="H127" i="10" s="1"/>
  <c r="G128" i="10"/>
  <c r="H128" i="10" s="1"/>
  <c r="G129" i="10"/>
  <c r="H129" i="10" s="1"/>
  <c r="G130" i="10"/>
  <c r="H130" i="10" s="1"/>
  <c r="G131" i="10"/>
  <c r="H131" i="10" s="1"/>
  <c r="G132" i="10"/>
  <c r="H132" i="10" s="1"/>
  <c r="G133" i="10"/>
  <c r="H133" i="10" s="1"/>
  <c r="G134" i="10"/>
  <c r="H134" i="10" s="1"/>
  <c r="G135" i="10"/>
  <c r="H135" i="10" s="1"/>
  <c r="G136" i="10"/>
  <c r="H136" i="10" s="1"/>
  <c r="G137" i="10"/>
  <c r="H137" i="10" s="1"/>
  <c r="G138" i="10"/>
  <c r="H138" i="10" s="1"/>
  <c r="G139" i="10"/>
  <c r="H139" i="10" s="1"/>
  <c r="G140" i="10"/>
  <c r="H140" i="10" s="1"/>
  <c r="G141" i="10"/>
  <c r="H141" i="10" s="1"/>
  <c r="G142" i="10"/>
  <c r="H142" i="10" s="1"/>
  <c r="G143" i="10"/>
  <c r="H143" i="10" s="1"/>
  <c r="G144" i="10"/>
  <c r="H144" i="10" s="1"/>
  <c r="G145" i="10"/>
  <c r="H145" i="10" s="1"/>
  <c r="G146" i="10"/>
  <c r="G147" i="10"/>
  <c r="H147" i="10" s="1"/>
  <c r="G148" i="10"/>
  <c r="H148" i="10" s="1"/>
  <c r="G149" i="10"/>
  <c r="H149" i="10" s="1"/>
  <c r="G150" i="10"/>
  <c r="H150" i="10" s="1"/>
  <c r="G151" i="10"/>
  <c r="H151" i="10" s="1"/>
  <c r="G152" i="10"/>
  <c r="H152" i="10" s="1"/>
  <c r="G153" i="10"/>
  <c r="H153" i="10" s="1"/>
  <c r="G154" i="10"/>
  <c r="H154" i="10" s="1"/>
  <c r="G155" i="10"/>
  <c r="H155" i="10" s="1"/>
  <c r="G156" i="10"/>
  <c r="H156" i="10" s="1"/>
  <c r="G157" i="10"/>
  <c r="H157" i="10" s="1"/>
  <c r="G158" i="10"/>
  <c r="H158" i="10" s="1"/>
  <c r="G159" i="10"/>
  <c r="H159" i="10" s="1"/>
  <c r="G160" i="10"/>
  <c r="H160" i="10" s="1"/>
  <c r="G161" i="10"/>
  <c r="H161" i="10" s="1"/>
  <c r="G162" i="10"/>
  <c r="H162" i="10" s="1"/>
  <c r="G163" i="10"/>
  <c r="H163" i="10" s="1"/>
  <c r="G164" i="10"/>
  <c r="H164" i="10" s="1"/>
  <c r="G165" i="10"/>
  <c r="H165" i="10" s="1"/>
  <c r="G166" i="10"/>
  <c r="H166" i="10" s="1"/>
  <c r="G167" i="10"/>
  <c r="H167" i="10" s="1"/>
  <c r="G168" i="10"/>
  <c r="H168" i="10" s="1"/>
  <c r="G169" i="10"/>
  <c r="H169" i="10" s="1"/>
  <c r="G170" i="10"/>
  <c r="H170" i="10" s="1"/>
  <c r="G171" i="10"/>
  <c r="H171" i="10" s="1"/>
  <c r="G172" i="10"/>
  <c r="H172" i="10" s="1"/>
  <c r="G173" i="10"/>
  <c r="H173" i="10" s="1"/>
  <c r="G174" i="10"/>
  <c r="H174" i="10" s="1"/>
  <c r="G175" i="10"/>
  <c r="H175" i="10" s="1"/>
  <c r="G176" i="10"/>
  <c r="H176" i="10" s="1"/>
  <c r="G177" i="10"/>
  <c r="H177" i="10" s="1"/>
  <c r="G178" i="10"/>
  <c r="G179" i="10"/>
  <c r="H179" i="10" s="1"/>
  <c r="G180" i="10"/>
  <c r="H180" i="10" s="1"/>
  <c r="G181" i="10"/>
  <c r="H181" i="10" s="1"/>
  <c r="G182" i="10"/>
  <c r="H182" i="10" s="1"/>
  <c r="G183" i="10"/>
  <c r="H183" i="10" s="1"/>
  <c r="G184" i="10"/>
  <c r="H184" i="10" s="1"/>
  <c r="G185" i="10"/>
  <c r="H185" i="10" s="1"/>
  <c r="G186" i="10"/>
  <c r="H186" i="10" s="1"/>
  <c r="G187" i="10"/>
  <c r="H187" i="10" s="1"/>
  <c r="G188" i="10"/>
  <c r="H188" i="10" s="1"/>
  <c r="G189" i="10"/>
  <c r="H189" i="10" s="1"/>
  <c r="G190" i="10"/>
  <c r="H190" i="10" s="1"/>
  <c r="G191" i="10"/>
  <c r="H191" i="10" s="1"/>
  <c r="G192" i="10"/>
  <c r="H192" i="10" s="1"/>
  <c r="G193" i="10"/>
  <c r="H193" i="10" s="1"/>
  <c r="G194" i="10"/>
  <c r="H194" i="10" s="1"/>
  <c r="G195" i="10"/>
  <c r="H195" i="10" s="1"/>
  <c r="G196" i="10"/>
  <c r="H196" i="10" s="1"/>
  <c r="G197" i="10"/>
  <c r="H197" i="10" s="1"/>
  <c r="G198" i="10"/>
  <c r="H198" i="10" s="1"/>
  <c r="G199" i="10"/>
  <c r="H199" i="10" s="1"/>
  <c r="G200" i="10"/>
  <c r="H200" i="10" s="1"/>
  <c r="G201" i="10"/>
  <c r="H201" i="10" s="1"/>
  <c r="G202" i="10"/>
  <c r="H202" i="10" s="1"/>
  <c r="G203" i="10"/>
  <c r="H203" i="10" s="1"/>
  <c r="G204" i="10"/>
  <c r="H204" i="10" s="1"/>
  <c r="G205" i="10"/>
  <c r="H205" i="10" s="1"/>
  <c r="G206" i="10"/>
  <c r="H206" i="10" s="1"/>
  <c r="G207" i="10"/>
  <c r="H207" i="10" s="1"/>
  <c r="G208" i="10"/>
  <c r="H208" i="10" s="1"/>
  <c r="G209" i="10"/>
  <c r="H209" i="10" s="1"/>
  <c r="G210" i="10"/>
  <c r="G211" i="10"/>
  <c r="H211" i="10" s="1"/>
  <c r="G212" i="10"/>
  <c r="H212" i="10" s="1"/>
  <c r="G213" i="10"/>
  <c r="H213" i="10" s="1"/>
  <c r="G214" i="10"/>
  <c r="H214" i="10" s="1"/>
  <c r="G215" i="10"/>
  <c r="H215" i="10" s="1"/>
  <c r="G216" i="10"/>
  <c r="H216" i="10" s="1"/>
  <c r="G217" i="10"/>
  <c r="H217" i="10" s="1"/>
  <c r="G218" i="10"/>
  <c r="H218" i="10" s="1"/>
  <c r="G219" i="10"/>
  <c r="H219" i="10" s="1"/>
  <c r="G220" i="10"/>
  <c r="H220" i="10" s="1"/>
  <c r="G221" i="10"/>
  <c r="H221" i="10" s="1"/>
  <c r="G222" i="10"/>
  <c r="H222" i="10" s="1"/>
  <c r="G223" i="10"/>
  <c r="H223" i="10" s="1"/>
  <c r="G224" i="10"/>
  <c r="H224" i="10" s="1"/>
  <c r="G225" i="10"/>
  <c r="H225" i="10" s="1"/>
  <c r="G226" i="10"/>
  <c r="H226" i="10" s="1"/>
  <c r="G227" i="10"/>
  <c r="H227" i="10" s="1"/>
  <c r="G228" i="10"/>
  <c r="H228" i="10" s="1"/>
  <c r="G229" i="10"/>
  <c r="H229" i="10" s="1"/>
  <c r="G230" i="10"/>
  <c r="H230" i="10" s="1"/>
  <c r="G231" i="10"/>
  <c r="H231" i="10" s="1"/>
  <c r="G232" i="10"/>
  <c r="H232" i="10" s="1"/>
  <c r="G233" i="10"/>
  <c r="H233" i="10" s="1"/>
  <c r="G234" i="10"/>
  <c r="H234" i="10" s="1"/>
  <c r="G235" i="10"/>
  <c r="H235" i="10" s="1"/>
  <c r="G236" i="10"/>
  <c r="H236" i="10" s="1"/>
  <c r="G237" i="10"/>
  <c r="H237" i="10" s="1"/>
  <c r="G238" i="10"/>
  <c r="H238" i="10" s="1"/>
  <c r="G239" i="10"/>
  <c r="H239" i="10" s="1"/>
  <c r="G240" i="10"/>
  <c r="H240" i="10" s="1"/>
  <c r="G241" i="10"/>
  <c r="H241" i="10" s="1"/>
  <c r="G242" i="10"/>
  <c r="G243" i="10"/>
  <c r="H243" i="10" s="1"/>
  <c r="G244" i="10"/>
  <c r="H244" i="10" s="1"/>
  <c r="G245" i="10"/>
  <c r="H245" i="10" s="1"/>
  <c r="G246" i="10"/>
  <c r="H246" i="10" s="1"/>
  <c r="G247" i="10"/>
  <c r="H247" i="10" s="1"/>
  <c r="G248" i="10"/>
  <c r="H248" i="10" s="1"/>
  <c r="G249" i="10"/>
  <c r="H249" i="10" s="1"/>
  <c r="G250" i="10"/>
  <c r="H250" i="10" s="1"/>
  <c r="G251" i="10"/>
  <c r="H251" i="10" s="1"/>
  <c r="G252" i="10"/>
  <c r="H252" i="10" s="1"/>
  <c r="G253" i="10"/>
  <c r="H253" i="10" s="1"/>
  <c r="G254" i="10"/>
  <c r="H254" i="10" s="1"/>
  <c r="G255" i="10"/>
  <c r="H255" i="10" s="1"/>
  <c r="G256" i="10"/>
  <c r="H256" i="10" s="1"/>
  <c r="G257" i="10"/>
  <c r="H257" i="10" s="1"/>
  <c r="G258" i="10"/>
  <c r="H258" i="10" s="1"/>
  <c r="G259" i="10"/>
  <c r="H259" i="10" s="1"/>
  <c r="G260" i="10"/>
  <c r="H260" i="10" s="1"/>
  <c r="G261" i="10"/>
  <c r="H261" i="10" s="1"/>
  <c r="G262" i="10"/>
  <c r="H262" i="10" s="1"/>
  <c r="G263" i="10"/>
  <c r="H263" i="10" s="1"/>
  <c r="G264" i="10"/>
  <c r="H264" i="10" s="1"/>
  <c r="G265" i="10"/>
  <c r="H265" i="10" s="1"/>
  <c r="G266" i="10"/>
  <c r="H266" i="10" s="1"/>
  <c r="G267" i="10"/>
  <c r="H267" i="10" s="1"/>
  <c r="G268" i="10"/>
  <c r="H268" i="10" s="1"/>
  <c r="G269" i="10"/>
  <c r="H269" i="10" s="1"/>
  <c r="G270" i="10"/>
  <c r="H270" i="10" s="1"/>
  <c r="G271" i="10"/>
  <c r="H271" i="10" s="1"/>
  <c r="G272" i="10"/>
  <c r="H272" i="10" s="1"/>
  <c r="G273" i="10"/>
  <c r="H273" i="10" s="1"/>
  <c r="G274" i="10"/>
  <c r="G275" i="10"/>
  <c r="H275" i="10" s="1"/>
  <c r="G276" i="10"/>
  <c r="H276" i="10" s="1"/>
  <c r="G277" i="10"/>
  <c r="H277" i="10" s="1"/>
  <c r="G278" i="10"/>
  <c r="H278" i="10" s="1"/>
  <c r="G279" i="10"/>
  <c r="H279" i="10" s="1"/>
  <c r="G280" i="10"/>
  <c r="H280" i="10" s="1"/>
  <c r="G281" i="10"/>
  <c r="H281" i="10" s="1"/>
  <c r="G282" i="10"/>
  <c r="H282" i="10" s="1"/>
  <c r="G283" i="10"/>
  <c r="H283" i="10" s="1"/>
  <c r="G284" i="10"/>
  <c r="H284" i="10" s="1"/>
  <c r="G285" i="10"/>
  <c r="H285" i="10" s="1"/>
  <c r="G286" i="10"/>
  <c r="H286" i="10" s="1"/>
  <c r="G287" i="10"/>
  <c r="H287" i="10" s="1"/>
  <c r="G288" i="10"/>
  <c r="H288" i="10" s="1"/>
  <c r="G289" i="10"/>
  <c r="H289" i="10" s="1"/>
  <c r="G290" i="10"/>
  <c r="H290" i="10" s="1"/>
  <c r="G291" i="10"/>
  <c r="H291" i="10" s="1"/>
  <c r="G292" i="10"/>
  <c r="H292" i="10" s="1"/>
  <c r="G293" i="10"/>
  <c r="H293" i="10" s="1"/>
  <c r="G294" i="10"/>
  <c r="H294" i="10" s="1"/>
  <c r="G295" i="10"/>
  <c r="H295" i="10" s="1"/>
  <c r="G296" i="10"/>
  <c r="H296" i="10" s="1"/>
  <c r="G297" i="10"/>
  <c r="H297" i="10" s="1"/>
  <c r="G298" i="10"/>
  <c r="H298" i="10" s="1"/>
  <c r="G299" i="10"/>
  <c r="H299" i="10" s="1"/>
  <c r="G300" i="10"/>
  <c r="H300" i="10" s="1"/>
  <c r="G301" i="10"/>
  <c r="H301" i="10" s="1"/>
  <c r="G302" i="10"/>
  <c r="H302" i="10" s="1"/>
  <c r="G303" i="10"/>
  <c r="H303" i="10" s="1"/>
  <c r="G304" i="10"/>
  <c r="H304" i="10" s="1"/>
  <c r="G305" i="10"/>
  <c r="H305" i="10" s="1"/>
  <c r="G306" i="10"/>
  <c r="G307" i="10"/>
  <c r="H307" i="10" s="1"/>
  <c r="G15" i="10"/>
  <c r="H15" i="10" s="1"/>
  <c r="C14" i="10" l="1"/>
  <c r="Q14" i="10" s="1"/>
  <c r="E9" i="10"/>
  <c r="E8" i="10"/>
  <c r="G8" i="10" l="1"/>
  <c r="D10" i="10"/>
  <c r="E10" i="10"/>
  <c r="C10" i="10"/>
  <c r="I307" i="10" l="1"/>
  <c r="I306" i="10"/>
  <c r="I303" i="10"/>
  <c r="I302" i="10"/>
  <c r="I301" i="10"/>
  <c r="I300" i="10"/>
  <c r="I299" i="10"/>
  <c r="I295" i="10"/>
  <c r="I294" i="10"/>
  <c r="I293" i="10"/>
  <c r="I292" i="10"/>
  <c r="I291" i="10"/>
  <c r="I290" i="10"/>
  <c r="I288" i="10"/>
  <c r="I287" i="10"/>
  <c r="I286" i="10"/>
  <c r="I285" i="10"/>
  <c r="I284" i="10"/>
  <c r="I283" i="10"/>
  <c r="I282" i="10"/>
  <c r="I281" i="10"/>
  <c r="I280" i="10"/>
  <c r="I279" i="10"/>
  <c r="I278" i="10"/>
  <c r="I277" i="10"/>
  <c r="I276" i="10"/>
  <c r="I275" i="10"/>
  <c r="I273" i="10"/>
  <c r="I272" i="10"/>
  <c r="I271" i="10"/>
  <c r="I269" i="10"/>
  <c r="I268" i="10"/>
  <c r="I266" i="10"/>
  <c r="I265" i="10"/>
  <c r="I264" i="10"/>
  <c r="I263" i="10"/>
  <c r="I262" i="10"/>
  <c r="I260" i="10"/>
  <c r="I257" i="10"/>
  <c r="I256" i="10"/>
  <c r="I255" i="10"/>
  <c r="I254" i="10"/>
  <c r="I253" i="10"/>
  <c r="I252" i="10"/>
  <c r="I251" i="10"/>
  <c r="I250" i="10"/>
  <c r="I248" i="10"/>
  <c r="I247" i="10"/>
  <c r="I246" i="10"/>
  <c r="I245" i="10"/>
  <c r="I244" i="10"/>
  <c r="I243" i="10"/>
  <c r="I241" i="10"/>
  <c r="I240" i="10"/>
  <c r="I239" i="10"/>
  <c r="I238" i="10"/>
  <c r="I236" i="10"/>
  <c r="I235" i="10"/>
  <c r="I232" i="10"/>
  <c r="I231" i="10"/>
  <c r="I230" i="10"/>
  <c r="I229" i="10"/>
  <c r="I228" i="10"/>
  <c r="I227" i="10"/>
  <c r="I225" i="10"/>
  <c r="I224" i="10"/>
  <c r="I223" i="10"/>
  <c r="I222" i="10"/>
  <c r="I220" i="10"/>
  <c r="I219" i="10"/>
  <c r="I215" i="10"/>
  <c r="I214" i="10"/>
  <c r="I213" i="10"/>
  <c r="I212" i="10"/>
  <c r="I211" i="10"/>
  <c r="I210" i="10"/>
  <c r="I209" i="10"/>
  <c r="I207" i="10"/>
  <c r="I206" i="10"/>
  <c r="I205" i="10"/>
  <c r="I204" i="10"/>
  <c r="I203" i="10"/>
  <c r="I201" i="10"/>
  <c r="I199" i="10"/>
  <c r="I198" i="10"/>
  <c r="I196" i="10"/>
  <c r="I195" i="10"/>
  <c r="I193" i="10"/>
  <c r="I191" i="10"/>
  <c r="I189" i="10"/>
  <c r="I188" i="10"/>
  <c r="I185" i="10"/>
  <c r="I183" i="10"/>
  <c r="I182" i="10"/>
  <c r="I181" i="10"/>
  <c r="I180" i="10"/>
  <c r="I179" i="10"/>
  <c r="I175" i="10"/>
  <c r="I174" i="10"/>
  <c r="I173" i="10"/>
  <c r="I172" i="10"/>
  <c r="I169" i="10"/>
  <c r="I167" i="10"/>
  <c r="I165" i="10"/>
  <c r="I164" i="10"/>
  <c r="I161" i="10"/>
  <c r="I159" i="10"/>
  <c r="I158" i="10"/>
  <c r="I157" i="10"/>
  <c r="I156" i="10"/>
  <c r="I155" i="10"/>
  <c r="I153" i="10"/>
  <c r="I151" i="10"/>
  <c r="I150" i="10"/>
  <c r="I149" i="10"/>
  <c r="I148" i="10"/>
  <c r="I147" i="10"/>
  <c r="I145" i="10"/>
  <c r="I143" i="10"/>
  <c r="I142" i="10"/>
  <c r="I141" i="10"/>
  <c r="I140" i="10"/>
  <c r="I139" i="10"/>
  <c r="I135" i="10"/>
  <c r="I133" i="10"/>
  <c r="I132" i="10"/>
  <c r="I131" i="10"/>
  <c r="I129" i="10"/>
  <c r="I127" i="10"/>
  <c r="I126" i="10"/>
  <c r="I125" i="10"/>
  <c r="I124" i="10"/>
  <c r="I123" i="10"/>
  <c r="I119" i="10"/>
  <c r="I118" i="10"/>
  <c r="I117" i="10"/>
  <c r="I116" i="10"/>
  <c r="I115" i="10"/>
  <c r="I113" i="10"/>
  <c r="I111" i="10"/>
  <c r="I110" i="10"/>
  <c r="I109" i="10"/>
  <c r="I108" i="10"/>
  <c r="I107" i="10"/>
  <c r="I105" i="10"/>
  <c r="I103" i="10"/>
  <c r="I102" i="10"/>
  <c r="I101" i="10"/>
  <c r="I100" i="10"/>
  <c r="I99" i="10"/>
  <c r="I97" i="10"/>
  <c r="I95" i="10"/>
  <c r="I92" i="10"/>
  <c r="I91" i="10"/>
  <c r="I89" i="10"/>
  <c r="I87" i="10"/>
  <c r="I86" i="10"/>
  <c r="I85" i="10"/>
  <c r="I84" i="10"/>
  <c r="I83" i="10"/>
  <c r="I81" i="10"/>
  <c r="I79" i="10"/>
  <c r="I78" i="10"/>
  <c r="I76" i="10"/>
  <c r="I75" i="10"/>
  <c r="I73" i="10"/>
  <c r="I71" i="10"/>
  <c r="I70" i="10"/>
  <c r="I69" i="10"/>
  <c r="I68" i="10"/>
  <c r="I67" i="10"/>
  <c r="I65" i="10"/>
  <c r="I63" i="10"/>
  <c r="I62" i="10"/>
  <c r="I61" i="10"/>
  <c r="I60" i="10"/>
  <c r="I59" i="10"/>
  <c r="I55" i="10"/>
  <c r="I54" i="10"/>
  <c r="I53" i="10"/>
  <c r="I52" i="10"/>
  <c r="I51" i="10"/>
  <c r="I47" i="10"/>
  <c r="I46" i="10"/>
  <c r="I45" i="10"/>
  <c r="I44" i="10"/>
  <c r="I43" i="10"/>
  <c r="I41" i="10"/>
  <c r="I39" i="10"/>
  <c r="I38" i="10"/>
  <c r="I37" i="10"/>
  <c r="I36" i="10"/>
  <c r="I35" i="10"/>
  <c r="I33" i="10"/>
  <c r="I32" i="10"/>
  <c r="I31" i="10"/>
  <c r="I28" i="10"/>
  <c r="I25" i="10"/>
  <c r="I23" i="10"/>
  <c r="I21" i="10"/>
  <c r="I20" i="10"/>
  <c r="I15" i="10"/>
  <c r="D14" i="10"/>
  <c r="G14" i="10" s="1"/>
  <c r="I29" i="10" l="1"/>
  <c r="I237" i="10"/>
  <c r="I19" i="10"/>
  <c r="I94" i="10"/>
  <c r="I259" i="10"/>
  <c r="M14" i="10"/>
  <c r="I66" i="10"/>
  <c r="I74" i="10"/>
  <c r="I154" i="10"/>
  <c r="I289" i="10"/>
  <c r="I121" i="10"/>
  <c r="I128" i="10"/>
  <c r="I134" i="10"/>
  <c r="I226" i="10"/>
  <c r="I163" i="10"/>
  <c r="I57" i="10"/>
  <c r="I171" i="10"/>
  <c r="I178" i="10"/>
  <c r="I24" i="10"/>
  <c r="I166" i="10"/>
  <c r="I298" i="10"/>
  <c r="I200" i="10"/>
  <c r="I274" i="10"/>
  <c r="I138" i="10"/>
  <c r="I144" i="10"/>
  <c r="I30" i="10"/>
  <c r="I106" i="10"/>
  <c r="I218" i="10"/>
  <c r="I16" i="10"/>
  <c r="I26" i="10"/>
  <c r="I49" i="10"/>
  <c r="I96" i="10"/>
  <c r="I168" i="10"/>
  <c r="I296" i="10"/>
  <c r="I17" i="10"/>
  <c r="I22" i="10"/>
  <c r="I27" i="10"/>
  <c r="I64" i="10"/>
  <c r="I77" i="10"/>
  <c r="I146" i="10"/>
  <c r="I234" i="10"/>
  <c r="I297" i="10"/>
  <c r="I305" i="10"/>
  <c r="I56" i="10"/>
  <c r="I88" i="10"/>
  <c r="I98" i="10"/>
  <c r="I221" i="10"/>
  <c r="I34" i="10"/>
  <c r="I208" i="10"/>
  <c r="I242" i="10"/>
  <c r="I14" i="10"/>
  <c r="H14" i="10"/>
  <c r="I80" i="10"/>
  <c r="I90" i="10"/>
  <c r="I93" i="10"/>
  <c r="I137" i="10"/>
  <c r="I177" i="10"/>
  <c r="I184" i="10"/>
  <c r="I187" i="10"/>
  <c r="I190" i="10"/>
  <c r="I194" i="10"/>
  <c r="I197" i="10"/>
  <c r="I217" i="10"/>
  <c r="I233" i="10"/>
  <c r="I249" i="10"/>
  <c r="I258" i="10"/>
  <c r="I261" i="10"/>
  <c r="I267" i="10"/>
  <c r="I270" i="10"/>
  <c r="I40" i="10"/>
  <c r="I50" i="10"/>
  <c r="I104" i="10"/>
  <c r="I114" i="10"/>
  <c r="I192" i="10"/>
  <c r="I202" i="10"/>
  <c r="I18" i="10"/>
  <c r="I48" i="10"/>
  <c r="I58" i="10"/>
  <c r="I112" i="10"/>
  <c r="I122" i="10"/>
  <c r="I152" i="10"/>
  <c r="I162" i="10"/>
  <c r="I72" i="10"/>
  <c r="I82" i="10"/>
  <c r="I136" i="10"/>
  <c r="I176" i="10"/>
  <c r="I186" i="10"/>
  <c r="I216" i="10"/>
  <c r="I42" i="10"/>
  <c r="I120" i="10"/>
  <c r="I130" i="10"/>
  <c r="I160" i="10"/>
  <c r="I170" i="10"/>
  <c r="I304" i="10"/>
  <c r="W10" i="9" l="1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W29" i="9"/>
  <c r="W30" i="9"/>
  <c r="W31" i="9"/>
  <c r="W32" i="9"/>
  <c r="W33" i="9"/>
  <c r="W34" i="9"/>
  <c r="W35" i="9"/>
  <c r="W36" i="9"/>
  <c r="W37" i="9"/>
  <c r="W38" i="9"/>
  <c r="W39" i="9"/>
  <c r="W40" i="9"/>
  <c r="W41" i="9"/>
  <c r="W42" i="9"/>
  <c r="W43" i="9"/>
  <c r="W44" i="9"/>
  <c r="W45" i="9"/>
  <c r="W46" i="9"/>
  <c r="W47" i="9"/>
  <c r="W48" i="9"/>
  <c r="W49" i="9"/>
  <c r="W50" i="9"/>
  <c r="W51" i="9"/>
  <c r="W52" i="9"/>
  <c r="W53" i="9"/>
  <c r="W54" i="9"/>
  <c r="W55" i="9"/>
  <c r="W56" i="9"/>
  <c r="W57" i="9"/>
  <c r="W58" i="9"/>
  <c r="W59" i="9"/>
  <c r="W60" i="9"/>
  <c r="W61" i="9"/>
  <c r="W62" i="9"/>
  <c r="W63" i="9"/>
  <c r="W64" i="9"/>
  <c r="W65" i="9"/>
  <c r="W66" i="9"/>
  <c r="W67" i="9"/>
  <c r="W68" i="9"/>
  <c r="W69" i="9"/>
  <c r="W70" i="9"/>
  <c r="W71" i="9"/>
  <c r="W72" i="9"/>
  <c r="W73" i="9"/>
  <c r="W74" i="9"/>
  <c r="W75" i="9"/>
  <c r="W76" i="9"/>
  <c r="W77" i="9"/>
  <c r="W78" i="9"/>
  <c r="W79" i="9"/>
  <c r="W80" i="9"/>
  <c r="W81" i="9"/>
  <c r="W82" i="9"/>
  <c r="W83" i="9"/>
  <c r="W84" i="9"/>
  <c r="W85" i="9"/>
  <c r="W86" i="9"/>
  <c r="W87" i="9"/>
  <c r="W88" i="9"/>
  <c r="W89" i="9"/>
  <c r="W90" i="9"/>
  <c r="W91" i="9"/>
  <c r="W92" i="9"/>
  <c r="W93" i="9"/>
  <c r="W94" i="9"/>
  <c r="W95" i="9"/>
  <c r="W96" i="9"/>
  <c r="W97" i="9"/>
  <c r="W98" i="9"/>
  <c r="W99" i="9"/>
  <c r="W100" i="9"/>
  <c r="W101" i="9"/>
  <c r="W102" i="9"/>
  <c r="W103" i="9"/>
  <c r="W104" i="9"/>
  <c r="W105" i="9"/>
  <c r="W106" i="9"/>
  <c r="W107" i="9"/>
  <c r="W108" i="9"/>
  <c r="W109" i="9"/>
  <c r="W110" i="9"/>
  <c r="W111" i="9"/>
  <c r="W112" i="9"/>
  <c r="W113" i="9"/>
  <c r="W114" i="9"/>
  <c r="W115" i="9"/>
  <c r="W116" i="9"/>
  <c r="W117" i="9"/>
  <c r="W118" i="9"/>
  <c r="W119" i="9"/>
  <c r="W120" i="9"/>
  <c r="W121" i="9"/>
  <c r="W122" i="9"/>
  <c r="W123" i="9"/>
  <c r="W124" i="9"/>
  <c r="W125" i="9"/>
  <c r="W126" i="9"/>
  <c r="W127" i="9"/>
  <c r="W128" i="9"/>
  <c r="W129" i="9"/>
  <c r="W130" i="9"/>
  <c r="W131" i="9"/>
  <c r="W132" i="9"/>
  <c r="W133" i="9"/>
  <c r="W134" i="9"/>
  <c r="W135" i="9"/>
  <c r="W136" i="9"/>
  <c r="W137" i="9"/>
  <c r="W138" i="9"/>
  <c r="W139" i="9"/>
  <c r="W140" i="9"/>
  <c r="W141" i="9"/>
  <c r="W142" i="9"/>
  <c r="W143" i="9"/>
  <c r="W144" i="9"/>
  <c r="W145" i="9"/>
  <c r="W146" i="9"/>
  <c r="W147" i="9"/>
  <c r="W148" i="9"/>
  <c r="W149" i="9"/>
  <c r="W150" i="9"/>
  <c r="W151" i="9"/>
  <c r="W152" i="9"/>
  <c r="W153" i="9"/>
  <c r="W154" i="9"/>
  <c r="W155" i="9"/>
  <c r="W156" i="9"/>
  <c r="W157" i="9"/>
  <c r="W158" i="9"/>
  <c r="W159" i="9"/>
  <c r="W160" i="9"/>
  <c r="W161" i="9"/>
  <c r="W162" i="9"/>
  <c r="W163" i="9"/>
  <c r="W164" i="9"/>
  <c r="W165" i="9"/>
  <c r="W166" i="9"/>
  <c r="W167" i="9"/>
  <c r="W168" i="9"/>
  <c r="W169" i="9"/>
  <c r="W170" i="9"/>
  <c r="W171" i="9"/>
  <c r="W172" i="9"/>
  <c r="W173" i="9"/>
  <c r="W174" i="9"/>
  <c r="W175" i="9"/>
  <c r="W176" i="9"/>
  <c r="W177" i="9"/>
  <c r="W178" i="9"/>
  <c r="W179" i="9"/>
  <c r="W180" i="9"/>
  <c r="W181" i="9"/>
  <c r="W182" i="9"/>
  <c r="W183" i="9"/>
  <c r="W184" i="9"/>
  <c r="W185" i="9"/>
  <c r="W186" i="9"/>
  <c r="W187" i="9"/>
  <c r="W188" i="9"/>
  <c r="W189" i="9"/>
  <c r="W190" i="9"/>
  <c r="W191" i="9"/>
  <c r="W192" i="9"/>
  <c r="W193" i="9"/>
  <c r="W194" i="9"/>
  <c r="W195" i="9"/>
  <c r="W196" i="9"/>
  <c r="W197" i="9"/>
  <c r="W198" i="9"/>
  <c r="W199" i="9"/>
  <c r="W200" i="9"/>
  <c r="W201" i="9"/>
  <c r="W202" i="9"/>
  <c r="W203" i="9"/>
  <c r="W204" i="9"/>
  <c r="W205" i="9"/>
  <c r="W206" i="9"/>
  <c r="W207" i="9"/>
  <c r="W208" i="9"/>
  <c r="W209" i="9"/>
  <c r="W210" i="9"/>
  <c r="W211" i="9"/>
  <c r="W212" i="9"/>
  <c r="W213" i="9"/>
  <c r="W214" i="9"/>
  <c r="W215" i="9"/>
  <c r="W216" i="9"/>
  <c r="W217" i="9"/>
  <c r="W218" i="9"/>
  <c r="W219" i="9"/>
  <c r="W220" i="9"/>
  <c r="W221" i="9"/>
  <c r="W222" i="9"/>
  <c r="W223" i="9"/>
  <c r="W224" i="9"/>
  <c r="W225" i="9"/>
  <c r="W226" i="9"/>
  <c r="W227" i="9"/>
  <c r="W228" i="9"/>
  <c r="W229" i="9"/>
  <c r="W230" i="9"/>
  <c r="W231" i="9"/>
  <c r="W232" i="9"/>
  <c r="W233" i="9"/>
  <c r="W234" i="9"/>
  <c r="W235" i="9"/>
  <c r="W236" i="9"/>
  <c r="W237" i="9"/>
  <c r="W238" i="9"/>
  <c r="W239" i="9"/>
  <c r="W240" i="9"/>
  <c r="W241" i="9"/>
  <c r="W242" i="9"/>
  <c r="W243" i="9"/>
  <c r="W244" i="9"/>
  <c r="W245" i="9"/>
  <c r="W246" i="9"/>
  <c r="W247" i="9"/>
  <c r="W248" i="9"/>
  <c r="W249" i="9"/>
  <c r="W250" i="9"/>
  <c r="W251" i="9"/>
  <c r="W252" i="9"/>
  <c r="W253" i="9"/>
  <c r="W254" i="9"/>
  <c r="W255" i="9"/>
  <c r="W256" i="9"/>
  <c r="W257" i="9"/>
  <c r="W258" i="9"/>
  <c r="W259" i="9"/>
  <c r="W260" i="9"/>
  <c r="W261" i="9"/>
  <c r="W262" i="9"/>
  <c r="W263" i="9"/>
  <c r="W264" i="9"/>
  <c r="W265" i="9"/>
  <c r="W266" i="9"/>
  <c r="W267" i="9"/>
  <c r="W268" i="9"/>
  <c r="W269" i="9"/>
  <c r="W270" i="9"/>
  <c r="W271" i="9"/>
  <c r="W272" i="9"/>
  <c r="W273" i="9"/>
  <c r="W274" i="9"/>
  <c r="W275" i="9"/>
  <c r="W276" i="9"/>
  <c r="W277" i="9"/>
  <c r="W278" i="9"/>
  <c r="W279" i="9"/>
  <c r="W280" i="9"/>
  <c r="W281" i="9"/>
  <c r="W282" i="9"/>
  <c r="W283" i="9"/>
  <c r="W284" i="9"/>
  <c r="W285" i="9"/>
  <c r="W286" i="9"/>
  <c r="W287" i="9"/>
  <c r="W288" i="9"/>
  <c r="W289" i="9"/>
  <c r="W290" i="9"/>
  <c r="W291" i="9"/>
  <c r="W292" i="9"/>
  <c r="W293" i="9"/>
  <c r="W294" i="9"/>
  <c r="W295" i="9"/>
  <c r="W296" i="9"/>
  <c r="W297" i="9"/>
  <c r="W298" i="9"/>
  <c r="W299" i="9"/>
  <c r="W300" i="9"/>
  <c r="W301" i="9"/>
  <c r="W302" i="9"/>
  <c r="W303" i="9"/>
  <c r="W11" i="9"/>
  <c r="V10" i="9"/>
  <c r="U10" i="9"/>
  <c r="T10" i="9"/>
  <c r="S10" i="9"/>
  <c r="C10" i="9"/>
  <c r="D10" i="9"/>
  <c r="E10" i="9"/>
  <c r="P10" i="9" l="1"/>
  <c r="L10" i="9"/>
  <c r="M10" i="9"/>
  <c r="N10" i="9"/>
  <c r="O10" i="9"/>
  <c r="K10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8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4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J183" i="9"/>
  <c r="J184" i="9"/>
  <c r="J185" i="9"/>
  <c r="J186" i="9"/>
  <c r="J187" i="9"/>
  <c r="J188" i="9"/>
  <c r="J189" i="9"/>
  <c r="J190" i="9"/>
  <c r="J191" i="9"/>
  <c r="J192" i="9"/>
  <c r="J193" i="9"/>
  <c r="J194" i="9"/>
  <c r="J195" i="9"/>
  <c r="J196" i="9"/>
  <c r="J197" i="9"/>
  <c r="J198" i="9"/>
  <c r="J199" i="9"/>
  <c r="J200" i="9"/>
  <c r="J201" i="9"/>
  <c r="J202" i="9"/>
  <c r="J203" i="9"/>
  <c r="J204" i="9"/>
  <c r="J205" i="9"/>
  <c r="J206" i="9"/>
  <c r="J207" i="9"/>
  <c r="J208" i="9"/>
  <c r="J209" i="9"/>
  <c r="J210" i="9"/>
  <c r="J211" i="9"/>
  <c r="J212" i="9"/>
  <c r="J213" i="9"/>
  <c r="J214" i="9"/>
  <c r="J215" i="9"/>
  <c r="J216" i="9"/>
  <c r="J217" i="9"/>
  <c r="J218" i="9"/>
  <c r="J219" i="9"/>
  <c r="J220" i="9"/>
  <c r="J221" i="9"/>
  <c r="J222" i="9"/>
  <c r="J223" i="9"/>
  <c r="J224" i="9"/>
  <c r="J225" i="9"/>
  <c r="J226" i="9"/>
  <c r="J227" i="9"/>
  <c r="J228" i="9"/>
  <c r="J229" i="9"/>
  <c r="J230" i="9"/>
  <c r="J231" i="9"/>
  <c r="J232" i="9"/>
  <c r="J233" i="9"/>
  <c r="J234" i="9"/>
  <c r="J235" i="9"/>
  <c r="J236" i="9"/>
  <c r="J237" i="9"/>
  <c r="J238" i="9"/>
  <c r="J239" i="9"/>
  <c r="J240" i="9"/>
  <c r="J241" i="9"/>
  <c r="J242" i="9"/>
  <c r="J243" i="9"/>
  <c r="J244" i="9"/>
  <c r="J245" i="9"/>
  <c r="J246" i="9"/>
  <c r="J247" i="9"/>
  <c r="J248" i="9"/>
  <c r="J249" i="9"/>
  <c r="J250" i="9"/>
  <c r="J251" i="9"/>
  <c r="J252" i="9"/>
  <c r="J253" i="9"/>
  <c r="J254" i="9"/>
  <c r="J255" i="9"/>
  <c r="J256" i="9"/>
  <c r="J257" i="9"/>
  <c r="J258" i="9"/>
  <c r="J259" i="9"/>
  <c r="J260" i="9"/>
  <c r="J261" i="9"/>
  <c r="J262" i="9"/>
  <c r="J263" i="9"/>
  <c r="J264" i="9"/>
  <c r="J265" i="9"/>
  <c r="J266" i="9"/>
  <c r="J267" i="9"/>
  <c r="J268" i="9"/>
  <c r="J269" i="9"/>
  <c r="J270" i="9"/>
  <c r="J271" i="9"/>
  <c r="J272" i="9"/>
  <c r="J273" i="9"/>
  <c r="J274" i="9"/>
  <c r="J275" i="9"/>
  <c r="J276" i="9"/>
  <c r="J277" i="9"/>
  <c r="J278" i="9"/>
  <c r="J279" i="9"/>
  <c r="J280" i="9"/>
  <c r="J281" i="9"/>
  <c r="J282" i="9"/>
  <c r="J283" i="9"/>
  <c r="J284" i="9"/>
  <c r="J285" i="9"/>
  <c r="J286" i="9"/>
  <c r="J287" i="9"/>
  <c r="J288" i="9"/>
  <c r="J289" i="9"/>
  <c r="J290" i="9"/>
  <c r="J291" i="9"/>
  <c r="J292" i="9"/>
  <c r="J293" i="9"/>
  <c r="J294" i="9"/>
  <c r="J295" i="9"/>
  <c r="J296" i="9"/>
  <c r="J297" i="9"/>
  <c r="J298" i="9"/>
  <c r="J299" i="9"/>
  <c r="J300" i="9"/>
  <c r="J301" i="9"/>
  <c r="J302" i="9"/>
  <c r="J303" i="9"/>
  <c r="J11" i="9"/>
  <c r="H10" i="9"/>
  <c r="I10" i="9"/>
  <c r="J10" i="9" s="1"/>
  <c r="F10" i="9"/>
  <c r="G9" i="10" l="1"/>
  <c r="F10" i="10"/>
  <c r="G10" i="1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tc={FD8753FA-502F-41A9-99E5-1DF7299BDA79}</author>
    <author>tc={FAAE8147-44E3-4CAF-B6D6-065A2B8E500B}</author>
    <author>tc={37ABAD46-2954-4E2D-B549-2449F6B700AB}</author>
  </authors>
  <commentList>
    <comment ref="K9" authorId="0" shapeId="0" xr:uid="{FD8753FA-502F-41A9-99E5-1DF7299BDA79}">
      <text>
        <t>[Kommenttiketju]
Excel-versiosi avulla voit lukea tämän kommenttiketjun, mutta siihen tehdyt muutokset poistetaan, jos tiedosto avataan uudemmassa Excel-versiossa. Lisätietoja: https://go.microsoft.com/fwlink/?linkid=870924
Kommentti:
    Luvut vuoden 2024 päätöksen mukaisena. OKM ei tuota ennakollisia laskelmia.</t>
      </text>
    </comment>
    <comment ref="M9" authorId="1" shapeId="0" xr:uid="{FAAE8147-44E3-4CAF-B6D6-065A2B8E500B}">
      <text>
        <t>[Kommenttiketju]
Excel-versiosi avulla voit lukea tämän kommenttiketjun, mutta siihen tehdyt muutokset poistetaan, jos tiedosto avataan uudemmassa Excel-versiossa. Lisätietoja: https://go.microsoft.com/fwlink/?linkid=870924
Kommentti:
    Katso kotikuntakorvausten tulot ja menot omalta välilehdeltään</t>
      </text>
    </comment>
    <comment ref="AJ9" authorId="2" shapeId="0" xr:uid="{37ABAD46-2954-4E2D-B549-2449F6B700AB}">
      <text>
        <t>[Kommenttiketju]
Excel-versiosi avulla voit lukea tämän kommenttiketjun, mutta siihen tehdyt muutokset poistetaan, jos tiedosto avataan uudemmassa Excel-versiossa. Lisätietoja: https://go.microsoft.com/fwlink/?linkid=870924
Kommentti:
    Katso kotikuntakorvausten tulot ja menot omalta välilehdeltään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tc={FE673A7F-5BEC-40D4-B09F-BE4B1DEA0AB7}</author>
    <author>tc={F96AFF40-C17F-46C8-ACC6-15CEDC44F8F4}</author>
    <author>tc={8D51E027-9400-4E0F-9067-01600E2CBA8A}</author>
  </authors>
  <commentList>
    <comment ref="K9" authorId="0" shapeId="0" xr:uid="{FE673A7F-5BEC-40D4-B09F-BE4B1DEA0AB7}">
      <text>
        <t>[Kommenttiketju]
Excel-versiosi avulla voit lukea tämän kommenttiketjun, mutta siihen tehdyt muutokset poistetaan, jos tiedosto avataan uudemmassa Excel-versiossa. Lisätietoja: https://go.microsoft.com/fwlink/?linkid=870924
Kommentti:
    Luvut vuoden 2024 päätöksen mukaisena. OKM ei tuota ennakollisia laskelmia.</t>
      </text>
    </comment>
    <comment ref="M9" authorId="1" shapeId="0" xr:uid="{F96AFF40-C17F-46C8-ACC6-15CEDC44F8F4}">
      <text>
        <t>[Kommenttiketju]
Excel-versiosi avulla voit lukea tämän kommenttiketjun, mutta siihen tehdyt muutokset poistetaan, jos tiedosto avataan uudemmassa Excel-versiossa. Lisätietoja: https://go.microsoft.com/fwlink/?linkid=870924
Kommentti:
    Katso kotikuntakorvausten tulot ja menot omalta välilehdeltään</t>
      </text>
    </comment>
    <comment ref="AD9" authorId="2" shapeId="0" xr:uid="{8D51E027-9400-4E0F-9067-01600E2CBA8A}">
      <text>
        <t>[Kommenttiketju]
Excel-versiosi avulla voit lukea tämän kommenttiketjun, mutta siihen tehdyt muutokset poistetaan, jos tiedosto avataan uudemmassa Excel-versiossa. Lisätietoja: https://go.microsoft.com/fwlink/?linkid=870924
Kommentti:
    Katso kotikuntakorvausten tulot ja menot omalta välilehdeltään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tc={7F80B846-F214-47AC-A810-410DD1CC6EF4}</author>
    <author>tc={5F921585-CDB2-40FA-8FDD-797F31462874}</author>
    <author>tc={556F9050-5804-4CD0-83C3-361E3A647F4B}</author>
    <author>tc={4557DB11-7AA3-4EF4-AEB6-4AD57AE45749}</author>
  </authors>
  <commentList>
    <comment ref="G9" authorId="0" shapeId="0" xr:uid="{7F80B846-F214-47AC-A810-410DD1CC6EF4}">
      <text>
        <t>[Kommenttiketju]
Excel-versiosi avulla voit lukea tämän kommenttiketjun, mutta siihen tehdyt muutokset poistetaan, jos tiedosto avataan uudemmassa Excel-versiossa. Lisätietoja: https://go.microsoft.com/fwlink/?linkid=870924
Kommentti:
    Jakajana väkiluku 31.12.2021</t>
      </text>
    </comment>
    <comment ref="H9" authorId="1" shapeId="0" xr:uid="{5F921585-CDB2-40FA-8FDD-797F31462874}">
      <text>
        <t>[Kommenttiketju]
Excel-versiosi avulla voit lukea tämän kommenttiketjun, mutta siihen tehdyt muutokset poistetaan, jos tiedosto avataan uudemmassa Excel-versiossa. Lisätietoja: https://go.microsoft.com/fwlink/?linkid=870924
Kommentti:
    Jakajana väkiluku 31.12.2022</t>
      </text>
    </comment>
    <comment ref="AB9" authorId="2" shapeId="0" xr:uid="{556F9050-5804-4CD0-83C3-361E3A647F4B}">
      <text>
        <t>[Kommenttiketju]
Excel-versiosi avulla voit lukea tämän kommenttiketjun, mutta siihen tehdyt muutokset poistetaan, jos tiedosto avataan uudemmassa Excel-versiossa. Lisätietoja: https://go.microsoft.com/fwlink/?linkid=870924
Kommentti:
    Luvut vuoden 2024 päätöksen mukaisena. OKM ei tuota ennakollisia laskelmia.</t>
      </text>
    </comment>
    <comment ref="AD9" authorId="3" shapeId="0" xr:uid="{4557DB11-7AA3-4EF4-AEB6-4AD57AE45749}">
      <text>
        <t>[Kommenttiketju]
Excel-versiosi avulla voit lukea tämän kommenttiketjun, mutta siihen tehdyt muutokset poistetaan, jos tiedosto avataan uudemmassa Excel-versiossa. Lisätietoja: https://go.microsoft.com/fwlink/?linkid=870924
Kommentti:
    Katso kotikuntakorvausten tulot ja menot omalta välilehdeltään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tc={7CC3DABA-76E9-4331-A48B-FE39ED1AFD32}</author>
    <author>tc={4CE8F91E-EA9D-4D09-8344-1DCE060E297C}</author>
    <author>tc={6EF0FD0A-4E0B-4F5A-BCA3-712ADF3C537F}</author>
  </authors>
  <commentList>
    <comment ref="E9" authorId="0" shapeId="0" xr:uid="{7CC3DABA-76E9-4331-A48B-FE39ED1AFD32}">
      <text>
        <t>[Kommenttiketju]
Excel-versiosi avulla voit lukea tämän kommenttiketjun, mutta siihen tehdyt muutokset poistetaan, jos tiedosto avataan uudemmassa Excel-versiossa. Lisätietoja: https://go.microsoft.com/fwlink/?linkid=870924
Kommentti:
    Sarake D = E+F+G. Siis sarake E näyttää, mikä on kunnan peruspalvelujen puhdas valtionosuus ilman sote-uudistuksen vaikutusta.</t>
      </text>
    </comment>
    <comment ref="F9" authorId="1" shapeId="0" xr:uid="{4CE8F91E-EA9D-4D09-8344-1DCE060E297C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Muutosrajoitin on plussalla, jos kunnasta siirtyy hyvinvointialueelle enemmän tuloja kuin menoja ja miinuksella, jos tilanne on päinvastoin. 60 % erotuksesta huomioidaan muutosrajoittimen summassa ja 40 % jää kunnan omalle vastuulle.</t>
      </text>
    </comment>
    <comment ref="G9" authorId="2" shapeId="0" xr:uid="{6EF0FD0A-4E0B-4F5A-BCA3-712ADF3C537F}">
      <text>
        <t>[Kommenttiketju]
Excel-versiosi avulla voit lukea tämän kommenttiketjun, mutta siihen tehdyt muutokset poistetaan, jos tiedosto avataan uudemmassa Excel-versiossa. Lisätietoja: https://go.microsoft.com/fwlink/?linkid=870924
Kommentti:
    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tc={C1F214E9-18E6-401E-80D8-F11113B43225}</author>
    <author>tc={48659573-5518-4842-94B6-02DF86328DB4}</author>
    <author>tc={EF9DC11A-1427-463A-9AE6-705DFC2689B8}</author>
    <author>tc={78E48372-7917-49C4-9232-258E1288D8B1}</author>
    <author>tc={B9C9E4B2-E21E-4AED-AF11-8ABDB7D31DE2}</author>
    <author>tc={5A7E5D9F-03C6-4B48-8BF9-95565ACE3D82}</author>
    <author>tc={0A8B92B5-CED5-4127-A468-858156EE2DD5}</author>
  </authors>
  <commentList>
    <comment ref="J9" authorId="0" shapeId="0" xr:uid="{C1F214E9-18E6-401E-80D8-F11113B43225}">
      <text>
        <t>[Kommenttiketju]
Excel-versiosi avulla voit lukea tämän kommenttiketjun, mutta siihen tehdyt muutokset poistetaan, jos tiedosto avataan uudemmassa Excel-versiossa. Lisätietoja: https://go.microsoft.com/fwlink/?linkid=870924
Kommentti:
    Valtionosuusprosentti = Viereisen I-sarakkeen summa suhteessa laskennallisiin kustannuksiin (F-sarake).</t>
      </text>
    </comment>
    <comment ref="K9" authorId="1" shapeId="0" xr:uid="{48659573-5518-4842-94B6-02DF86328DB4}">
      <text>
        <t>[Kommenttiketju]
Excel-versiosi avulla voit lukea tämän kommenttiketjun, mutta siihen tehdyt muutokset poistetaan, jos tiedosto avataan uudemmassa Excel-versiossa. Lisätietoja: https://go.microsoft.com/fwlink/?linkid=870924
Kommentti:
    Syrjäisyyden laskentatapa uudistunut ja jaettava rahamäärä pienentynyt.</t>
      </text>
    </comment>
    <comment ref="N9" authorId="2" shapeId="0" xr:uid="{EF9DC11A-1427-463A-9AE6-705DFC2689B8}">
      <text>
        <t>[Kommenttiketju]
Excel-versiosi avulla voit lukea tämän kommenttiketjun, mutta siihen tehdyt muutokset poistetaan, jos tiedosto avataan uudemmassa Excel-versiossa. Lisätietoja: https://go.microsoft.com/fwlink/?linkid=870924
Kommentti:
    HYTE-kerroin on uusi, vuonna 2023 ensimmäistä kertaa käytössä oleva valtionosuuskriteeri. Euroja määrittävä kerroin löytyy VM:n alkuperäistaulukosta. Lisätietoja myös THL:n ja Kuntaliiton verkkosivuilla.</t>
      </text>
    </comment>
    <comment ref="O9" authorId="3" shapeId="0" xr:uid="{78E48372-7917-49C4-9232-258E1288D8B1}">
      <text>
        <t>[Kommenttiketju]
Excel-versiosi avulla voit lukea tämän kommenttiketjun, mutta siihen tehdyt muutokset poistetaan, jos tiedosto avataan uudemmassa Excel-versiossa. Lisätietoja: https://go.microsoft.com/fwlink/?linkid=870924
Kommentti:
    Myös väestön kasvu on uusi vos-kriteeri vuonna 2023. Ks. tarkemmat laskentaperusteet VM:n sivuilta.</t>
      </text>
    </comment>
    <comment ref="P9" authorId="4" shapeId="0" xr:uid="{B9C9E4B2-E21E-4AED-AF11-8ABDB7D31DE2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lukuisia laskentatekijöitä, joilla tasapainotetaan kunta-valtio -suhdetta. Perustoimeentulotuen rahoitusosuus muodostaa vähennyksistä noin puolet. Kaikki osatekijät VM:n taulukossa.</t>
      </text>
    </comment>
    <comment ref="Q9" authorId="5" shapeId="0" xr:uid="{5A7E5D9F-03C6-4B48-8BF9-95565ACE3D82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Muutosrajoitin on plussalla, jos kunnasta siirtyy hyvinvointialueelle enemmän tuloja kuin menoja ja miinuksella, jos tilanne on päinvastoin. 60 % erotuksesta huomioidaan muutosrajoittimen summassa ja 40 % jää kunnan omalle vastuulle.</t>
      </text>
    </comment>
    <comment ref="R9" authorId="6" shapeId="0" xr:uid="{0A8B92B5-CED5-4127-A468-858156EE2DD5}">
      <text>
        <t>[Kommenttiketju]
Excel-versiosi avulla voit lukea tämän kommenttiketjun, mutta siihen tehdyt muutokset poistetaan, jos tiedosto avataan uudemmassa Excel-versiossa. Lisätietoja: https://go.microsoft.com/fwlink/?linkid=870924
Kommentti:
    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tc={DF317702-F0BE-42D3-BC85-95D088C886A2}</author>
    <author>tc={C9F3134C-E8B0-40C8-AD53-6581476F39FB}</author>
    <author>tc={43F797BD-1DEA-455D-8D13-B2346C9B1802}</author>
    <author>tc={65924A47-D127-4D38-B158-EE3CDD51657F}</author>
    <author>tc={43F35437-4329-4DAA-9A37-5CF151379D83}</author>
    <author>tc={0A90569D-6001-4CA7-BAD3-AE0D41E37202}</author>
  </authors>
  <commentList>
    <comment ref="D13" authorId="0" shapeId="0" xr:uid="{DF317702-F0BE-42D3-BC85-95D088C886A2}">
      <text>
        <t>[Kommenttiketju]
Excel-versiosi avulla voit lukea tämän kommenttiketjun, mutta siihen tehdyt muutokset poistetaan, jos tiedosto avataan uudemmassa Excel-versiossa. Lisätietoja: https://go.microsoft.com/fwlink/?linkid=870924
Kommentti:
    Tiedot huhtikuun rahoituslaskelman välilehdeltä "Siirtyvät erät" D-sarakkeesta.</t>
      </text>
    </comment>
    <comment ref="E13" authorId="1" shapeId="0" xr:uid="{C9F3134C-E8B0-40C8-AD53-6581476F39FB}">
      <text>
        <t>[Kommenttiketju]
Excel-versiosi avulla voit lukea tämän kommenttiketjun, mutta siihen tehdyt muutokset poistetaan, jos tiedosto avataan uudemmassa Excel-versiossa. Lisätietoja: https://go.microsoft.com/fwlink/?linkid=870924
Kommentti:
    Tiedot syyskuun rahoituslaskelmasta välilehdeltä "Siirtyvät kustannukset".</t>
      </text>
    </comment>
    <comment ref="J13" authorId="2" shapeId="0" xr:uid="{43F797BD-1DEA-455D-8D13-B2346C9B1802}">
      <text>
        <t>[Kommenttiketju]
Excel-versiosi avulla voit lukea tämän kommenttiketjun, mutta siihen tehdyt muutokset poistetaan, jos tiedosto avataan uudemmassa Excel-versiossa. Lisätietoja: https://go.microsoft.com/fwlink/?linkid=870924
Kommentti:
    Tiedot huhtikuun rahoituslaskelman välilehdeltä "Siirtyvät erät" O-sarakkeesta.</t>
      </text>
    </comment>
    <comment ref="K13" authorId="3" shapeId="0" xr:uid="{65924A47-D127-4D38-B158-EE3CDD51657F}">
      <text>
        <t>[Kommenttiketju]
Excel-versiosi avulla voit lukea tämän kommenttiketjun, mutta siihen tehdyt muutokset poistetaan, jos tiedosto avataan uudemmassa Excel-versiossa. Lisätietoja: https://go.microsoft.com/fwlink/?linkid=870924
Kommentti:
    Lähde: VM:n valtionosuuslaskelma 20.9.2022</t>
      </text>
    </comment>
    <comment ref="N13" authorId="4" shapeId="0" xr:uid="{43F35437-4329-4DAA-9A37-5CF151379D83}">
      <text>
        <t>[Kommenttiketju]
Excel-versiosi avulla voit lukea tämän kommenttiketjun, mutta siihen tehdyt muutokset poistetaan, jos tiedosto avataan uudemmassa Excel-versiossa. Lisätietoja: https://go.microsoft.com/fwlink/?linkid=870924
Kommentti:
    Tiedot huhtikuun 2022 rahoituslaskelman välilehdeltä "Valtionosuudet_VM" R-sarakkeesta.</t>
      </text>
    </comment>
    <comment ref="O13" authorId="5" shapeId="0" xr:uid="{0A90569D-6001-4CA7-BAD3-AE0D41E37202}">
      <text>
        <t>[Kommenttiketju]
Excel-versiosi avulla voit lukea tämän kommenttiketjun, mutta siihen tehdyt muutokset poistetaan, jos tiedosto avataan uudemmassa Excel-versiossa. Lisätietoja: https://go.microsoft.com/fwlink/?linkid=870924
Kommentti:
    Lähde: VM:n valtionosuuslaskelma 20.9.2022</t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tc={15360133-170C-4896-A168-6E8698A5840E}</author>
  </authors>
  <commentList>
    <comment ref="I9" authorId="0" shapeId="0" xr:uid="{15360133-170C-4896-A168-6E8698A5840E}">
      <text>
        <t>[Kommenttiketju]
Excel-versiosi avulla voit lukea tämän kommenttiketjun, mutta siihen tehdyt muutokset poistetaan, jos tiedosto avataan uudemmassa Excel-versiossa. Lisätietoja: https://go.microsoft.com/fwlink/?linkid=870924
Kommentti:
    Talousarviotietoja ei tarkistettu.</t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tc={C21F089F-33F8-46B2-9788-5AA45C4BE43E}</author>
    <author>tc={A1021397-EB96-4BB1-A0AD-BDE440AAAF0B}</author>
    <author>tc={37286053-76B4-4DE5-950E-97A885EB0258}</author>
    <author>tc={DF0160D6-637D-4C4F-BB9E-E94320BCAB4B}</author>
    <author>tc={C6A9B3AB-5A31-463F-BE27-C7CDFF256E10}</author>
    <author>tc={9E5E1A05-3B3A-4FA7-A3C7-264DF2293D85}</author>
    <author>tc={0C63CC0D-3BFD-4D21-B5AA-739F12A6DA2A}</author>
  </authors>
  <commentList>
    <comment ref="J9" authorId="0" shapeId="0" xr:uid="{C21F089F-33F8-46B2-9788-5AA45C4BE43E}">
      <text>
        <t>[Kommenttiketju]
Excel-versiosi avulla voit lukea tämän kommenttiketjun, mutta siihen tehdyt muutokset poistetaan, jos tiedosto avataan uudemmassa Excel-versiossa. Lisätietoja: https://go.microsoft.com/fwlink/?linkid=870924
Kommentti:
    Valtionosuusprosentti = Viereisen I-sarakkeen summa suhteessa laskennallisiin kustannuksiin (F-sarake).</t>
      </text>
    </comment>
    <comment ref="K9" authorId="1" shapeId="0" xr:uid="{A1021397-EB96-4BB1-A0AD-BDE440AAAF0B}">
      <text>
        <t>[Kommenttiketju]
Excel-versiosi avulla voit lukea tämän kommenttiketjun, mutta siihen tehdyt muutokset poistetaan, jos tiedosto avataan uudemmassa Excel-versiossa. Lisätietoja: https://go.microsoft.com/fwlink/?linkid=870924
Kommentti:
    Syrjäisyyden laskentatapa uudistunut ja jaettava rahamäärä pienentynyt.</t>
      </text>
    </comment>
    <comment ref="N9" authorId="2" shapeId="0" xr:uid="{37286053-76B4-4DE5-950E-97A885EB0258}">
      <text>
        <t>[Kommenttiketju]
Excel-versiosi avulla voit lukea tämän kommenttiketjun, mutta siihen tehdyt muutokset poistetaan, jos tiedosto avataan uudemmassa Excel-versiossa. Lisätietoja: https://go.microsoft.com/fwlink/?linkid=870924
Kommentti:
    HYTE-kerroin on uusi, vuonna 2023 ensimmäistä kertaa käytössä oleva valtionosuuskriteeri. Euroja määrittävä kerroin löytyy VM:n alkuperäistaulukosta. Lisätietoja myös THL:n ja Kuntaliiton verkkosivuilla.</t>
      </text>
    </comment>
    <comment ref="O9" authorId="3" shapeId="0" xr:uid="{DF0160D6-637D-4C4F-BB9E-E94320BCAB4B}">
      <text>
        <t>[Kommenttiketju]
Excel-versiosi avulla voit lukea tämän kommenttiketjun, mutta siihen tehdyt muutokset poistetaan, jos tiedosto avataan uudemmassa Excel-versiossa. Lisätietoja: https://go.microsoft.com/fwlink/?linkid=870924
Kommentti:
    Myös väestön kasvu on uusi vos-kriteeri vuonna 2023. Ks. tarkemmat laskentaperusteet VM:n sivuilta.</t>
      </text>
    </comment>
    <comment ref="P9" authorId="4" shapeId="0" xr:uid="{C6A9B3AB-5A31-463F-BE27-C7CDFF256E10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lukuisia laskentatekijöitä, joilla tasapainotetaan kunta-valtio -suhdetta. Perustoimeentulotuen rahoitusosuus muodostaa vähennyksistä noin puolet. Kaikki osatekijät Kuntaliiton valtionosuuslaskurissa ja VM:n yksityiskohtaisessa laskelmassa.</t>
      </text>
    </comment>
    <comment ref="Q9" authorId="5" shapeId="0" xr:uid="{9E5E1A05-3B3A-4FA7-A3C7-264DF2293D85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Muutosrajoitin on plussalla, jos kunnasta siirtyy hyvinvointialueelle enemmän tuloja kuin menoja ja miinuksella, jos tilanne on päinvastoin. 60 % erotuksesta huomioidaan muutosrajoittimen summassa ja 40 % jää kunnan omalle vastuulle.</t>
      </text>
    </comment>
    <comment ref="R9" authorId="6" shapeId="0" xr:uid="{0C63CC0D-3BFD-4D21-B5AA-739F12A6DA2A}">
      <text>
        <t>[Kommenttiketju]
Excel-versiosi avulla voit lukea tämän kommenttiketjun, mutta siihen tehdyt muutokset poistetaan, jos tiedosto avataan uudemmassa Excel-versiossa. Lisätietoja: https://go.microsoft.com/fwlink/?linkid=870924
Kommentti:
    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Riikonen Olli</author>
  </authors>
  <commentList>
    <comment ref="B39" authorId="0" shapeId="0" xr:uid="{F70B0307-2771-4F73-BC1F-DB328BA806B8}">
      <text>
        <r>
          <rPr>
            <b/>
            <sz val="9"/>
            <color indexed="81"/>
            <rFont val="Tahoma"/>
            <family val="2"/>
          </rPr>
          <t>Riikonen Olli:</t>
        </r>
        <r>
          <rPr>
            <sz val="9"/>
            <color indexed="81"/>
            <rFont val="Tahoma"/>
            <family val="2"/>
          </rPr>
          <t xml:space="preserve">
Lähde: Kuntaliiton valtionosuuslaskuri
</t>
        </r>
      </text>
    </comment>
  </commentList>
</comments>
</file>

<file path=xl/sharedStrings.xml><?xml version="1.0" encoding="utf-8"?>
<sst xmlns="http://schemas.openxmlformats.org/spreadsheetml/2006/main" count="3914" uniqueCount="526">
  <si>
    <t>Yhteyshenkilö: Olli Riikonen, puh. 050 477 5619, olli.riikonen@kuntaliitto.fi</t>
  </si>
  <si>
    <t xml:space="preserve">Käyttöehdot: </t>
  </si>
  <si>
    <t>Voit</t>
  </si>
  <si>
    <t>Jakaa </t>
  </si>
  <si>
    <t>kopioida aineistoa ja levittää sitä edelleen missä tahansa välineessä ja muodossa</t>
  </si>
  <si>
    <t>Muunnella</t>
  </si>
  <si>
    <t>remiksata ja muokata aineistoa sekä luoda sen pohjalta uusia aineistoja</t>
  </si>
  <si>
    <t>missä tahansa tarkoituksessa, myös kaupallisesti.</t>
  </si>
  <si>
    <t>Lähteet:</t>
  </si>
  <si>
    <t>Muutoslaskelmat Kuntaliitto / Olli Riikonen</t>
  </si>
  <si>
    <t>Sarakeotsikossa oleva numero viittaa kirjanpidon tiliin, johon ko. erä kirjataan.</t>
  </si>
  <si>
    <t>Kunta-nro</t>
  </si>
  <si>
    <t>Kunta</t>
  </si>
  <si>
    <t>Asukasluku 31.12.2022</t>
  </si>
  <si>
    <t>Peruspalvelujen valtionosuus ilman tasausta ja ilman sote-eriä</t>
  </si>
  <si>
    <t>Sote-erät yhteensä</t>
  </si>
  <si>
    <t>5501 Peruspalvelujen valtionosuus ilman tasausta (sis. sote-erät)</t>
  </si>
  <si>
    <t>5502 Verotuloihin perustuva valtionosuuksien tasaus</t>
  </si>
  <si>
    <t xml:space="preserve">Kunnan  peruspalvelujen valtionosuus yhteensä (F+G) </t>
  </si>
  <si>
    <t xml:space="preserve">5890 Veromenetysten korvaus        </t>
  </si>
  <si>
    <t>VM:n valtionosuudet ja veromenetysten korvaus yhteensä</t>
  </si>
  <si>
    <t>5701 Opetus- ja kulttuuritoimen valtionosuus (ns. OKM-vos)</t>
  </si>
  <si>
    <t>Kunnan valtionosuudet yhteensä (J+K)</t>
  </si>
  <si>
    <t>Kotikunta-korvaukset, netto</t>
  </si>
  <si>
    <t>Valtionosuus-maksatus (valtionosuudet L + kotikunta-korvaukset M)</t>
  </si>
  <si>
    <t>Kunnan valtionosuudet yhteensä (L) €/as.</t>
  </si>
  <si>
    <t>Valtionosuus-maksatus (L+M) €/as.</t>
  </si>
  <si>
    <t>Maakunta-nro</t>
  </si>
  <si>
    <t>Hyvin-vointi-alue-nro</t>
  </si>
  <si>
    <t>Muutos yhteensä %</t>
  </si>
  <si>
    <t>Muutos yhteensä €/as.</t>
  </si>
  <si>
    <t>Asukasluku 31.12.2021</t>
  </si>
  <si>
    <t>5501 Peruspalvelujen valtionosuus ilman tasausta (sis. sote-erät eli muutosrajoitin ja siirtymätasaus)</t>
  </si>
  <si>
    <t>Kunnan  peruspalvelujen valtionosuus yhteensä</t>
  </si>
  <si>
    <t>5701 Opetus- ja kulttuuritoimen valtionosuus</t>
  </si>
  <si>
    <t>Valtionosuudet yhteensä</t>
  </si>
  <si>
    <t>YHTEENSÄ</t>
  </si>
  <si>
    <t>Alajärvi</t>
  </si>
  <si>
    <t>Alavieska</t>
  </si>
  <si>
    <t>Alavus</t>
  </si>
  <si>
    <t>Asikkala</t>
  </si>
  <si>
    <t>Askola</t>
  </si>
  <si>
    <t>Aura</t>
  </si>
  <si>
    <t>Akaa</t>
  </si>
  <si>
    <t>Enonkoski</t>
  </si>
  <si>
    <t>Enontekiö</t>
  </si>
  <si>
    <t>Espoo</t>
  </si>
  <si>
    <t>Eura</t>
  </si>
  <si>
    <t>Eurajoki</t>
  </si>
  <si>
    <t>Evijärvi</t>
  </si>
  <si>
    <t>Forssa</t>
  </si>
  <si>
    <t>Haapajärvi</t>
  </si>
  <si>
    <t>Haapavesi</t>
  </si>
  <si>
    <t>Hailuoto</t>
  </si>
  <si>
    <t>Halsua</t>
  </si>
  <si>
    <t>Hamina</t>
  </si>
  <si>
    <t>Hankasalmi</t>
  </si>
  <si>
    <t>Hanko</t>
  </si>
  <si>
    <t>Harjavalta</t>
  </si>
  <si>
    <t>Hartola</t>
  </si>
  <si>
    <t>Hattula</t>
  </si>
  <si>
    <t>Hausjärvi</t>
  </si>
  <si>
    <t>Heinävesi</t>
  </si>
  <si>
    <t>Helsinki</t>
  </si>
  <si>
    <t>Vantaa</t>
  </si>
  <si>
    <t>Hirvensalmi</t>
  </si>
  <si>
    <t>Hollola</t>
  </si>
  <si>
    <t>Huittinen</t>
  </si>
  <si>
    <t>Humppila</t>
  </si>
  <si>
    <t>Hyrynsalmi</t>
  </si>
  <si>
    <t>Hyvinkää</t>
  </si>
  <si>
    <t>Hämeenkyrö</t>
  </si>
  <si>
    <t>Hämeenlinna</t>
  </si>
  <si>
    <t>Heinola</t>
  </si>
  <si>
    <t>Ii</t>
  </si>
  <si>
    <t>Iisalmi</t>
  </si>
  <si>
    <t>Iitti</t>
  </si>
  <si>
    <t>Ikaalinen</t>
  </si>
  <si>
    <t>Ilmajoki</t>
  </si>
  <si>
    <t>Ilomantsi</t>
  </si>
  <si>
    <t>Inari</t>
  </si>
  <si>
    <t>Inkoo</t>
  </si>
  <si>
    <t>Isojoki</t>
  </si>
  <si>
    <t>Isokyrö</t>
  </si>
  <si>
    <t>Imatra</t>
  </si>
  <si>
    <t>Janakkala</t>
  </si>
  <si>
    <t>Joensuu</t>
  </si>
  <si>
    <t>Jokioinen</t>
  </si>
  <si>
    <t>Joroinen</t>
  </si>
  <si>
    <t>Joutsa</t>
  </si>
  <si>
    <t>Juuka</t>
  </si>
  <si>
    <t>Juupajoki</t>
  </si>
  <si>
    <t>Juva</t>
  </si>
  <si>
    <t>Jyväskylä</t>
  </si>
  <si>
    <t>Jämijärvi</t>
  </si>
  <si>
    <t>Jämsä</t>
  </si>
  <si>
    <t>Järvenpää</t>
  </si>
  <si>
    <t>Kaarina</t>
  </si>
  <si>
    <t>Kaavi</t>
  </si>
  <si>
    <t>Kajaani</t>
  </si>
  <si>
    <t>Kalajoki</t>
  </si>
  <si>
    <t>Kangasala</t>
  </si>
  <si>
    <t>Kangasniemi</t>
  </si>
  <si>
    <t>Kankaanpää</t>
  </si>
  <si>
    <t>Kannonkoski</t>
  </si>
  <si>
    <t>Kannus</t>
  </si>
  <si>
    <t>Karijoki</t>
  </si>
  <si>
    <t>Karkkila</t>
  </si>
  <si>
    <t>Karstula</t>
  </si>
  <si>
    <t>Karvia</t>
  </si>
  <si>
    <t>Kaskinen</t>
  </si>
  <si>
    <t>Kauhajoki</t>
  </si>
  <si>
    <t>Kauhava</t>
  </si>
  <si>
    <t>Kauniainen</t>
  </si>
  <si>
    <t>Kaustinen</t>
  </si>
  <si>
    <t>Keitele</t>
  </si>
  <si>
    <t>Kemi</t>
  </si>
  <si>
    <t>Keminmaa</t>
  </si>
  <si>
    <t>Kempele</t>
  </si>
  <si>
    <t>Kerava</t>
  </si>
  <si>
    <t>Keuruu</t>
  </si>
  <si>
    <t>Kihniö</t>
  </si>
  <si>
    <t>Kinnula</t>
  </si>
  <si>
    <t>Kirkkonummi</t>
  </si>
  <si>
    <t>Kitee</t>
  </si>
  <si>
    <t>Kittilä</t>
  </si>
  <si>
    <t>Kiuruvesi</t>
  </si>
  <si>
    <t>Kivijärvi</t>
  </si>
  <si>
    <t>Kokemäki</t>
  </si>
  <si>
    <t>Kokkola</t>
  </si>
  <si>
    <t>Kolari</t>
  </si>
  <si>
    <t>Konnevesi</t>
  </si>
  <si>
    <t>Kontiolahti</t>
  </si>
  <si>
    <t>Korsnäs</t>
  </si>
  <si>
    <t>Koski Tl</t>
  </si>
  <si>
    <t>Kotka</t>
  </si>
  <si>
    <t>Kouvola</t>
  </si>
  <si>
    <t>Kristiinankaupunki</t>
  </si>
  <si>
    <t>Kruunupyy</t>
  </si>
  <si>
    <t>Kuhmo</t>
  </si>
  <si>
    <t>Kuhmoinen</t>
  </si>
  <si>
    <t>Kuopio</t>
  </si>
  <si>
    <t>Kuortane</t>
  </si>
  <si>
    <t>Kurikka</t>
  </si>
  <si>
    <t>Kustavi</t>
  </si>
  <si>
    <t>Kuusamo</t>
  </si>
  <si>
    <t>Outokumpu</t>
  </si>
  <si>
    <t>Kyyjärvi</t>
  </si>
  <si>
    <t>Kärkölä</t>
  </si>
  <si>
    <t>Kärsämäki</t>
  </si>
  <si>
    <t>Kemijärvi</t>
  </si>
  <si>
    <t>Kemiönsaari</t>
  </si>
  <si>
    <t>Lahti</t>
  </si>
  <si>
    <t>Laihia</t>
  </si>
  <si>
    <t>Laitila</t>
  </si>
  <si>
    <t>Lapinlahti</t>
  </si>
  <si>
    <t>Lappajärvi</t>
  </si>
  <si>
    <t>Lappeenranta</t>
  </si>
  <si>
    <t>Lapinjärvi</t>
  </si>
  <si>
    <t>Lapua</t>
  </si>
  <si>
    <t>Laukaa</t>
  </si>
  <si>
    <t>Lemi</t>
  </si>
  <si>
    <t>Lempäälä</t>
  </si>
  <si>
    <t>Leppävirta</t>
  </si>
  <si>
    <t>Lestijärvi</t>
  </si>
  <si>
    <t>Lieksa</t>
  </si>
  <si>
    <t>Lieto</t>
  </si>
  <si>
    <t>Liminka</t>
  </si>
  <si>
    <t>Liperi</t>
  </si>
  <si>
    <t>Loimaa</t>
  </si>
  <si>
    <t>Loppi</t>
  </si>
  <si>
    <t>Loviisa</t>
  </si>
  <si>
    <t>Luhanka</t>
  </si>
  <si>
    <t>Lumijoki</t>
  </si>
  <si>
    <t>Luoto</t>
  </si>
  <si>
    <t>Luumäki</t>
  </si>
  <si>
    <t>Lohja</t>
  </si>
  <si>
    <t>Parainen</t>
  </si>
  <si>
    <t>Maalahti</t>
  </si>
  <si>
    <t>Marttila</t>
  </si>
  <si>
    <t>Masku</t>
  </si>
  <si>
    <t>Merijärvi</t>
  </si>
  <si>
    <t>Merikarvia</t>
  </si>
  <si>
    <t>Miehikkälä</t>
  </si>
  <si>
    <t>Mikkeli</t>
  </si>
  <si>
    <t>Muhos</t>
  </si>
  <si>
    <t>Multia</t>
  </si>
  <si>
    <t>Muonio</t>
  </si>
  <si>
    <t>Mustasaari</t>
  </si>
  <si>
    <t>Muurame</t>
  </si>
  <si>
    <t>Mynämäki</t>
  </si>
  <si>
    <t>Myrskylä</t>
  </si>
  <si>
    <t>Mäntsälä</t>
  </si>
  <si>
    <t>Mäntyharju</t>
  </si>
  <si>
    <t>Mänttä-Vilppula</t>
  </si>
  <si>
    <t>Naantali</t>
  </si>
  <si>
    <t>Nakkila</t>
  </si>
  <si>
    <t>Nivala</t>
  </si>
  <si>
    <t>Nokia</t>
  </si>
  <si>
    <t>Nousiainen</t>
  </si>
  <si>
    <t>Nurmes</t>
  </si>
  <si>
    <t>Nurmijärvi</t>
  </si>
  <si>
    <t>Närpiö</t>
  </si>
  <si>
    <t>Orimattila</t>
  </si>
  <si>
    <t>Oripää</t>
  </si>
  <si>
    <t>Orivesi</t>
  </si>
  <si>
    <t>Oulainen</t>
  </si>
  <si>
    <t>Oulu</t>
  </si>
  <si>
    <t>Padasjoki</t>
  </si>
  <si>
    <t>Paimio</t>
  </si>
  <si>
    <t>Paltamo</t>
  </si>
  <si>
    <t>Parikkala</t>
  </si>
  <si>
    <t>Parkano</t>
  </si>
  <si>
    <t>Pelkosenniemi</t>
  </si>
  <si>
    <t>Perho</t>
  </si>
  <si>
    <t>Pertunmaa</t>
  </si>
  <si>
    <t>Petäjävesi</t>
  </si>
  <si>
    <t>Pieksämäki</t>
  </si>
  <si>
    <t>Pielavesi</t>
  </si>
  <si>
    <t>Pietarsaari</t>
  </si>
  <si>
    <t>Pedersöre</t>
  </si>
  <si>
    <t>Pihtipudas</t>
  </si>
  <si>
    <t>Pirkkala</t>
  </si>
  <si>
    <t>Polvijärvi</t>
  </si>
  <si>
    <t>Pomarkku</t>
  </si>
  <si>
    <t>Pori</t>
  </si>
  <si>
    <t>Pornainen</t>
  </si>
  <si>
    <t>Posio</t>
  </si>
  <si>
    <t>Pudasjärvi</t>
  </si>
  <si>
    <t>Pukkila</t>
  </si>
  <si>
    <t>Punkalaidun</t>
  </si>
  <si>
    <t>Puolanka</t>
  </si>
  <si>
    <t>Puumala</t>
  </si>
  <si>
    <t>Pyhtää</t>
  </si>
  <si>
    <t>Pyhäjoki</t>
  </si>
  <si>
    <t>Pyhäjärvi</t>
  </si>
  <si>
    <t>Pyhäntä</t>
  </si>
  <si>
    <t>Pyhäranta</t>
  </si>
  <si>
    <t>Pälkäne</t>
  </si>
  <si>
    <t>Pöytyä</t>
  </si>
  <si>
    <t>Porvoo</t>
  </si>
  <si>
    <t>Raahe</t>
  </si>
  <si>
    <t>Raisio</t>
  </si>
  <si>
    <t>Rantasalmi</t>
  </si>
  <si>
    <t>Ranua</t>
  </si>
  <si>
    <t>Rauma</t>
  </si>
  <si>
    <t>Rautalampi</t>
  </si>
  <si>
    <t>Rautavaara</t>
  </si>
  <si>
    <t>Rautjärvi</t>
  </si>
  <si>
    <t>Reisjärvi</t>
  </si>
  <si>
    <t>Riihimäki</t>
  </si>
  <si>
    <t>Ristijärvi</t>
  </si>
  <si>
    <t>Rovaniemi</t>
  </si>
  <si>
    <t>Ruokolahti</t>
  </si>
  <si>
    <t>Ruovesi</t>
  </si>
  <si>
    <t>Rusko</t>
  </si>
  <si>
    <t>Rääkkylä</t>
  </si>
  <si>
    <t>Raasepori</t>
  </si>
  <si>
    <t>Saarijärvi</t>
  </si>
  <si>
    <t>Salla</t>
  </si>
  <si>
    <t>Salo</t>
  </si>
  <si>
    <t>Sauvo</t>
  </si>
  <si>
    <t>Savitaipale</t>
  </si>
  <si>
    <t>Savonlinna</t>
  </si>
  <si>
    <t>Savukoski</t>
  </si>
  <si>
    <t>Seinäjoki</t>
  </si>
  <si>
    <t>Sievi</t>
  </si>
  <si>
    <t>Siikainen</t>
  </si>
  <si>
    <t>Siikajoki</t>
  </si>
  <si>
    <t>Siilinjärvi</t>
  </si>
  <si>
    <t>Simo</t>
  </si>
  <si>
    <t>Sipoo</t>
  </si>
  <si>
    <t>Siuntio</t>
  </si>
  <si>
    <t>Sodankylä</t>
  </si>
  <si>
    <t>Soini</t>
  </si>
  <si>
    <t>Somero</t>
  </si>
  <si>
    <t>Sonkajärvi</t>
  </si>
  <si>
    <t>Sotkamo</t>
  </si>
  <si>
    <t>Sulkava</t>
  </si>
  <si>
    <t>Suomussalmi</t>
  </si>
  <si>
    <t>Suonenjoki</t>
  </si>
  <si>
    <t>Sysmä</t>
  </si>
  <si>
    <t>Säkylä</t>
  </si>
  <si>
    <t>Vaala</t>
  </si>
  <si>
    <t>Sastamala</t>
  </si>
  <si>
    <t>Siikalatva</t>
  </si>
  <si>
    <t>Taipalsaari</t>
  </si>
  <si>
    <t>Taivalkoski</t>
  </si>
  <si>
    <t>Taivassalo</t>
  </si>
  <si>
    <t>Tammela</t>
  </si>
  <si>
    <t>Tampere</t>
  </si>
  <si>
    <t>Tervo</t>
  </si>
  <si>
    <t>Tervola</t>
  </si>
  <si>
    <t>Teuva</t>
  </si>
  <si>
    <t>Tohmajärvi</t>
  </si>
  <si>
    <t>Toholampi</t>
  </si>
  <si>
    <t>Toivakka</t>
  </si>
  <si>
    <t>Tornio</t>
  </si>
  <si>
    <t>Turku</t>
  </si>
  <si>
    <t>Pello</t>
  </si>
  <si>
    <t>Tuusniemi</t>
  </si>
  <si>
    <t>Tuusula</t>
  </si>
  <si>
    <t>Tyrnävä</t>
  </si>
  <si>
    <t>Ulvila</t>
  </si>
  <si>
    <t>Urjala</t>
  </si>
  <si>
    <t>Utajärvi</t>
  </si>
  <si>
    <t>Utsjoki</t>
  </si>
  <si>
    <t>Uurainen</t>
  </si>
  <si>
    <t>Uusikaarlepyy</t>
  </si>
  <si>
    <t>Uusikaupunki</t>
  </si>
  <si>
    <t>Vaasa</t>
  </si>
  <si>
    <t>Valkeakoski</t>
  </si>
  <si>
    <t>Varkaus</t>
  </si>
  <si>
    <t>Vehmaa</t>
  </si>
  <si>
    <t>Vesanto</t>
  </si>
  <si>
    <t>Vesilahti</t>
  </si>
  <si>
    <t>Veteli</t>
  </si>
  <si>
    <t>Vieremä</t>
  </si>
  <si>
    <t>Vihti</t>
  </si>
  <si>
    <t>Viitasaari</t>
  </si>
  <si>
    <t>Vimpeli</t>
  </si>
  <si>
    <t>Virolahti</t>
  </si>
  <si>
    <t>Virrat</t>
  </si>
  <si>
    <t>Vöyri</t>
  </si>
  <si>
    <t>Ylitornio</t>
  </si>
  <si>
    <t>Ylivieska</t>
  </si>
  <si>
    <t>Ylöjärvi</t>
  </si>
  <si>
    <t>Ypäjä</t>
  </si>
  <si>
    <t>Ähtäri</t>
  </si>
  <si>
    <t>Äänekoski</t>
  </si>
  <si>
    <r>
      <t xml:space="preserve">Kuntien valtionosuudet ja veromenetysten korvaukset 2023, yhteenveto </t>
    </r>
    <r>
      <rPr>
        <b/>
        <i/>
        <u/>
        <sz val="18"/>
        <color rgb="FFFF0000"/>
        <rFont val="Work Sans"/>
        <scheme val="minor"/>
      </rPr>
      <t>€/asukas</t>
    </r>
  </si>
  <si>
    <t>Kuntien valtionosuudet ja veromenetysten korvaukset 2022, yhteenveto</t>
  </si>
  <si>
    <t>Päivitys 10.1.2023</t>
  </si>
  <si>
    <t>VM:n valtionosuuslaskelma 29.12.2022</t>
  </si>
  <si>
    <t>Peruspalvelujen valtionosuuksien laskentatiedot vuodelle 2022, VM/KAO 8.7.2022</t>
  </si>
  <si>
    <t>VM:n sivuilla laskelma sisältää yksityiskohtaisen peruspalveluiden valtionosuuksien erittelyn</t>
  </si>
  <si>
    <t>Opetus- ja kulttuuritoimen valtionosuudet vuodelle 2023, OPH 20.12.2023</t>
  </si>
  <si>
    <t>Huom! Jos katsot tietoja OPH:n palvelusta, vieritä sivua riittävästi alaspäin löytääksesi kuntien tiedot</t>
  </si>
  <si>
    <t>Opetus- ja kulttuuritoimen valtionosuudet vuodelle 2022, OPH 20.12.2022</t>
  </si>
  <si>
    <t>Muutoslaskelmat KL/OR</t>
  </si>
  <si>
    <t>Huom! Kotikuntakorvaukset erillisellä välilehdellä</t>
  </si>
  <si>
    <r>
      <t xml:space="preserve">Peruspalvelujen valtionosuus </t>
    </r>
    <r>
      <rPr>
        <i/>
        <u/>
        <sz val="9"/>
        <rFont val="Arial Narrow"/>
        <family val="2"/>
      </rPr>
      <t>ilman tasausta</t>
    </r>
    <r>
      <rPr>
        <i/>
        <u/>
        <sz val="9"/>
        <color rgb="FFFF0000"/>
        <rFont val="Arial Narrow"/>
        <family val="2"/>
      </rPr>
      <t xml:space="preserve"> ja sote-eriä</t>
    </r>
    <r>
      <rPr>
        <i/>
        <sz val="9"/>
        <rFont val="Arial Narrow"/>
        <family val="2"/>
      </rPr>
      <t xml:space="preserve"> eli muutosrajoitinta ja siirtymätasausta</t>
    </r>
  </si>
  <si>
    <t>Sote-uudistuksen muutosrajoitin</t>
  </si>
  <si>
    <t>Sote-uudistuksen järjestelmä-muutoksen tasaus vuodelle 2023</t>
  </si>
  <si>
    <t>Kunnan  peruspalvelujen valtionosuus yhteensä (D+H)</t>
  </si>
  <si>
    <t>Valtionosuudet yhteensä (I+J+K)</t>
  </si>
  <si>
    <t>Valtionosuuksien muutos yhteensä 2022-23</t>
  </si>
  <si>
    <t>Perus-palveluiden valtion-osuuden muutos, %</t>
  </si>
  <si>
    <t>Veromenetysten korvauksen muutos (ml. verolykkäysten takaisinperintä), %</t>
  </si>
  <si>
    <t>Asukasluku 31.12.2020</t>
  </si>
  <si>
    <t>5501 Peruspalvelujen valtionosuus ilman tasausta</t>
  </si>
  <si>
    <t>Kunnan  peruspalvelujen valtionosuus yhteensä (D+E)</t>
  </si>
  <si>
    <t xml:space="preserve">5701 Opetus- ja kulttuuritoimen valtionosuus </t>
  </si>
  <si>
    <t>5890 Veromenetysten korvaus (ml. verolykkäysten takaisinperintä)</t>
  </si>
  <si>
    <t>nro</t>
  </si>
  <si>
    <t>Kunnat</t>
  </si>
  <si>
    <t>Siirtyvät kustannukset (TP21+TA22)</t>
  </si>
  <si>
    <t>Koko maa</t>
  </si>
  <si>
    <t>Koski tl</t>
  </si>
  <si>
    <t>Kristiinankaup.</t>
  </si>
  <si>
    <t>Pedersören k.</t>
  </si>
  <si>
    <t>Muutos, %</t>
  </si>
  <si>
    <t>Kunnan peruspalvelujen valtionosuus vuonna 2023</t>
  </si>
  <si>
    <t>Lähde: VM/KAO 8.7.2022</t>
  </si>
  <si>
    <t>Valtionosuuspäätöksiä ja niihin liittyviä laskentatietoja - Valtiovarainministeriö (vm.fi)</t>
  </si>
  <si>
    <t>Taulukossa näytetään valikoituja laskentatekijöitä, jotka vaikuttavat peruspalvelujen valtionosuuden määrään. Kattava erittely kaikista laskentatekijöistä VM:n verkkosivuilla.</t>
  </si>
  <si>
    <t>Eri laskentatekijöiden vaikutuksesta saa hyvän käsityksen Kuntaliiton valtionosuuslaskuria käyttämällä.</t>
  </si>
  <si>
    <t>Huom! 1) Taulukossa on piilotettuja sarakkeita</t>
  </si>
  <si>
    <t>Huom! 2) Taulukossa EI ole mukana opetus- ja kulttuuritoimen valtionosuutta, ainoastaan VM:n valtionosuusrahoitus</t>
  </si>
  <si>
    <t xml:space="preserve">Muutosrajoittimen ja järjestelmämuutoksen tasauksen sarakejärjestys VM:n esitystavasta poiketen: ensin (vasemmalta oikealle) muutosrajoitin ja sitten järjestelmämuutoksen tasaus </t>
  </si>
  <si>
    <t>LISÄOSAT</t>
  </si>
  <si>
    <t>MUUT LISÄYKSET JA VÄHENNYKSET</t>
  </si>
  <si>
    <t>Asukasmäärä 31.12.2021</t>
  </si>
  <si>
    <t>Ikärakenne, laskennallinen kustannus</t>
  </si>
  <si>
    <t xml:space="preserve">Muut laskennalliset kustannukset </t>
  </si>
  <si>
    <t>Laskennalliset kustannukset yhteensä</t>
  </si>
  <si>
    <t>Omarahoitus-osuus, €/as</t>
  </si>
  <si>
    <t>Omarahoitusosuus, €</t>
  </si>
  <si>
    <t>Valtionosuus omarahoitusosuuden jälkeen (välisumma)</t>
  </si>
  <si>
    <t>Kunnan oma vos-%</t>
  </si>
  <si>
    <t>Syrjäisyys</t>
  </si>
  <si>
    <t>Saamen kotiseutu</t>
  </si>
  <si>
    <t xml:space="preserve">Työpaikka-omavaraisuus </t>
  </si>
  <si>
    <t xml:space="preserve">HYTE-kerroin </t>
  </si>
  <si>
    <t>Väestön kasvu</t>
  </si>
  <si>
    <t xml:space="preserve">Vähennykset yhteensä </t>
  </si>
  <si>
    <t>Valtionosuus ennen verotuloihin perustuvaa valtionosuuksien tasausta</t>
  </si>
  <si>
    <t>Verotuloihin perustuva valtionosuuksien tasaus</t>
  </si>
  <si>
    <t xml:space="preserve">Kunnan  peruspalvelujen valtionosuus </t>
  </si>
  <si>
    <t>Veroperuste-muutoksista johtuvien veromenetysten korvaus</t>
  </si>
  <si>
    <t>VM vos yhteensä</t>
  </si>
  <si>
    <t>Sote-uudistuksen yhteydessä kunnilta siirtyvät kustannukset, muutosrajoitin ja järjestelmämuutoksen tasaus</t>
  </si>
  <si>
    <t>Lähde: soteuudistus.fi/rahoituslaskelmat -&gt; Kuntien rahoituslaskelmat, huhtikuun, syyskuun ja marraskuun 2022 excel-tiedostot</t>
  </si>
  <si>
    <t>Vertailulaskelmat KL/OR 18.11.2022</t>
  </si>
  <si>
    <t xml:space="preserve">Kunnilta siirtyvät sote- ja pelastustoimen kustannukset perustuvat kuntakohtaisiin kuntien ilmoittamiin kustannustietoihin. Tässä laskelmassa kustannustieto perustuu vuoden 2021 tilinpäätöstietoon </t>
  </si>
  <si>
    <t>ja vuoden 2022 talousarviotietoon. Näiden vuosien kustannusten keskiarvo on skaalattu koko maan arvioituun vuoden 2022 siirtyvien kustannusten tasoon, minkä vuoksi kuntakohtainen luku ei täysin vastaa kunnan omaa TA22:n lukua.</t>
  </si>
  <si>
    <t>TP 2021</t>
  </si>
  <si>
    <t>TA 2022</t>
  </si>
  <si>
    <t>Keskiarvo TP21+TA22</t>
  </si>
  <si>
    <t>Keskiarvon nosto TA22 tasolle</t>
  </si>
  <si>
    <t>Nosto-%</t>
  </si>
  <si>
    <t>Näillä prosenteilla korotettu kaikkien kuntien keskiarvokustannuksia</t>
  </si>
  <si>
    <t>Sote</t>
  </si>
  <si>
    <t>Koska TP2021 kulut ovat nousseet, nosto-% on pienentynyt (aiemmin 2,15 %)</t>
  </si>
  <si>
    <t>Pela</t>
  </si>
  <si>
    <t>Yhteensä</t>
  </si>
  <si>
    <t>Huhtikuu 2022</t>
  </si>
  <si>
    <t>Syyskuu 2022</t>
  </si>
  <si>
    <t>Marraskuu 2022</t>
  </si>
  <si>
    <t>Huhtikuu</t>
  </si>
  <si>
    <t>Syyskuu</t>
  </si>
  <si>
    <t>Siirtyvät kustannukset (TPA21+TA22)</t>
  </si>
  <si>
    <t>Siirtyvät kustannukset (TarkTP21+TA22)</t>
  </si>
  <si>
    <t>Laskelmien erotus (marraskuu-syyskuu)</t>
  </si>
  <si>
    <t>Siirtyvien kustannusten muutos €/as. (marraskuu-syyskuu)</t>
  </si>
  <si>
    <t>Muutos-rajoittimen muutos €/as. (marraskuu-syyskuu)</t>
  </si>
  <si>
    <t>Järjestelmä-muutoksen tasaus (siirtymätasaus) vuodelle 2023</t>
  </si>
  <si>
    <t>Tasauksen muutos €/as. (marraskuu-syyskuu)</t>
  </si>
  <si>
    <t>Maakuntanro</t>
  </si>
  <si>
    <t>Siirtyvien kustannusten muodostuminen syyskuu-marraskuu 2022</t>
  </si>
  <si>
    <t xml:space="preserve">Syyskuun ja marraskuun siirtyvien kustannusten yksityiskohtaisempi vertailu </t>
  </si>
  <si>
    <t>Lähde:</t>
  </si>
  <si>
    <t>Kuntien ja hyvinvointialueiden rahoituslaskelmat | Soteuudistus</t>
  </si>
  <si>
    <t xml:space="preserve">Muutoksia on tullut TP2021-lukuihin sekä sote- että pela-kustannusten osalta. Koska kustannukset yhteensä ovat hieman kasvaneet, laskee prosentti, jolla korotus vuoden 2022 tasoon tehdään. </t>
  </si>
  <si>
    <t>Ko. prosentilla korotetaan jokaisen kunnan keskiarvoa, joten niidenkin kuntien, joilla ei omiin tietoihin ole tullut muutosta, siirtyvät kustannukset tästä johtuen vähän laskevat.</t>
  </si>
  <si>
    <t>Marraskuu</t>
  </si>
  <si>
    <t>AS.LUKU</t>
  </si>
  <si>
    <t>SOTE siirtyvät kustannukset, TP2021 (hyte eliminoitu)</t>
  </si>
  <si>
    <t>SOTE siirtyvät kustannukset, TP2021 (kunnan hyte eliminoitu)</t>
  </si>
  <si>
    <t>SOTE TP2021 siirtyvien muutos marraskuu-syyskuu</t>
  </si>
  <si>
    <t>SOTE siirtyvät kustannukset, TA2022 (hyte eliminoitu)</t>
  </si>
  <si>
    <t>Sote TA22 siirtyvien muutos marraskuu-syyskuu</t>
  </si>
  <si>
    <t>Keskiarvo 2021-2022</t>
  </si>
  <si>
    <t>Keskiarvon muutos marraskuu-syyskuu</t>
  </si>
  <si>
    <t>SOTE siirtyvät kustannukset 2022 tasossa</t>
  </si>
  <si>
    <t>SOTE siirtyvät kustannukset 2022 tason muutos marraskuu-syyskuu</t>
  </si>
  <si>
    <t>PELA siirtyvät kustannukset, TP2021</t>
  </si>
  <si>
    <t>PELA TP2021 muutos marraskuu-syyskuu</t>
  </si>
  <si>
    <t xml:space="preserve">PELA siirtyvät kustannukset, TA2022 </t>
  </si>
  <si>
    <t>Keskiarvo 2021-20222</t>
  </si>
  <si>
    <t>PELA siirtyvät kustannukset 2022 tasossa</t>
  </si>
  <si>
    <t>Siirtyvät kustannukset SOTE+PELA yhteensä</t>
  </si>
  <si>
    <t>Siirtyvät kustannukset yhteensä, muutos marras-syyskuu €/as.</t>
  </si>
  <si>
    <t>Siirtyvät kustannukset yht. €/as.</t>
  </si>
  <si>
    <t>Siirtyvien kustannusten muutos €/as.</t>
  </si>
  <si>
    <t>Siirtyvien kustannusten muutos %</t>
  </si>
  <si>
    <t>Lähde: VM/KAO 17.11.</t>
  </si>
  <si>
    <t>Taulukossa näytetään valikoituja laskentatekijöitä, jotka vaikuttavat peruspalvelujen valtionosuuden määrään. Kattava erittely kaikista laskentatekijöistä VM:n verkkosivuilla olevassa alkuperäislähteessä.</t>
  </si>
  <si>
    <t>Muutosrajoittimen ja järjestelmämuutoksen tasauksen sarakejärjestys vaihdettu vastaamaan laskentajärjestystä (19.5.2022)</t>
  </si>
  <si>
    <t>Valtionosuus omarahoitus-osuuden jälkeen (välisumma)</t>
  </si>
  <si>
    <t>Hyvinvoinnin ja terveyden edistäminen (HYTE)</t>
  </si>
  <si>
    <t>Sote-uudistuksen järjestelmämuutoksen tasaus vuodelle 2023</t>
  </si>
  <si>
    <t>Aikaisempien vuosien digikannustinraha, kertaluonteinen vuodelle 2023</t>
  </si>
  <si>
    <t>VM vos yhteensä €/as.</t>
  </si>
  <si>
    <t>Kunnan peruspalvelujen valtionosuuden perushinnat</t>
  </si>
  <si>
    <t>Lähde: VM / KL</t>
  </si>
  <si>
    <t xml:space="preserve">Valtionosuusprosentti </t>
  </si>
  <si>
    <t>Kunnan omarahoitusosuus, €/asukas</t>
  </si>
  <si>
    <t>euroa</t>
  </si>
  <si>
    <t>Ikärakenne</t>
  </si>
  <si>
    <t>ikä 0-5</t>
  </si>
  <si>
    <t>ikä 6</t>
  </si>
  <si>
    <t>ikä 7-12</t>
  </si>
  <si>
    <t>ikä 13-15</t>
  </si>
  <si>
    <t>ikä 16-18</t>
  </si>
  <si>
    <t>ikä 19-64</t>
  </si>
  <si>
    <t>ikä 65-74</t>
  </si>
  <si>
    <t>ikä 75-84</t>
  </si>
  <si>
    <t>ikä 85+</t>
  </si>
  <si>
    <t>Sairastavuus</t>
  </si>
  <si>
    <t>Muut laskennalliset kustannukset</t>
  </si>
  <si>
    <t>Työttömyys</t>
  </si>
  <si>
    <t>Kaksikielisyys</t>
  </si>
  <si>
    <t>Vieraskielisyys</t>
  </si>
  <si>
    <t>Asukastiheys</t>
  </si>
  <si>
    <t>Saaristoisuus</t>
  </si>
  <si>
    <t>Saaristo-osakunnat</t>
  </si>
  <si>
    <t>Koulutustausta</t>
  </si>
  <si>
    <t>Lisäosat</t>
  </si>
  <si>
    <t>Saamelaisten kotiseutualueen kunta</t>
  </si>
  <si>
    <t>Työpaikkaomavaraisuus</t>
  </si>
  <si>
    <t>Hyvinvoinnin ja terveyden edistäminen (hyte)</t>
  </si>
  <si>
    <t>Asukasmäärän kasvu</t>
  </si>
  <si>
    <t>Kotikuntakorvaus</t>
  </si>
  <si>
    <t>Perusosa</t>
  </si>
  <si>
    <t>Yksikköhinta perusosaan tehtävän vähennyksen jälkeen</t>
  </si>
  <si>
    <t>Manner-Suomi</t>
  </si>
  <si>
    <t>Nro</t>
  </si>
  <si>
    <t>Vos 2024</t>
  </si>
  <si>
    <t>Vos 2024 €/as.</t>
  </si>
  <si>
    <t xml:space="preserve">Muutos €/as. </t>
  </si>
  <si>
    <t>Väestö 31.12.2022</t>
  </si>
  <si>
    <t>Hva</t>
  </si>
  <si>
    <t>Mk</t>
  </si>
  <si>
    <t>Kuntien valtionosuudet ja veromenetysten korvaukset 2025, yhteenveto</t>
  </si>
  <si>
    <t>Asukasluku 31.12.2023</t>
  </si>
  <si>
    <t>Peruspalvelujen valtionosuus ilman tasausta ja ilman sote-eriä (H-G-E)</t>
  </si>
  <si>
    <t>Valtionosuuksien muutos yhteensä € 2024-25</t>
  </si>
  <si>
    <t>Sote-erät yhteensä (ei sisällä pysyvää 500 miljoonan vähennystä)</t>
  </si>
  <si>
    <t>Kunnan valtionosuudet yhteensä €/as.</t>
  </si>
  <si>
    <t>Kunnan valtionosuudet yhteensä</t>
  </si>
  <si>
    <t>Valtionosuus-maksatus €/as.</t>
  </si>
  <si>
    <t>Valtionosuus-maksatus (valtionosuudet + kotikunta-korvaukset)</t>
  </si>
  <si>
    <t>Ennakolliset valtionosuuksien laskentatiedot vuodelle 2025 / VM 29.4.2024</t>
  </si>
  <si>
    <t>OKM:n valtionosuusrahoitus 2024 / OPH 25.1.2024</t>
  </si>
  <si>
    <t>Tiivistelmä VM:n 29.4.2024 julkaisemasta ennakollisesta laskelmasta vuodelle 2025 + OKM:n valtionosuus vuoden 2024 tiedoilla</t>
  </si>
  <si>
    <t>Valtionosuudet 2024</t>
  </si>
  <si>
    <t>Kuntien valtionosuudet  2024-25, muutosvertailu</t>
  </si>
  <si>
    <t>Vos 2025</t>
  </si>
  <si>
    <t>Muutos 2024-25</t>
  </si>
  <si>
    <t>Vos 2025 €/as.</t>
  </si>
  <si>
    <t>% vos:sta -25</t>
  </si>
  <si>
    <t>Väestö 31.12.2023</t>
  </si>
  <si>
    <t>% väestöstä -23</t>
  </si>
  <si>
    <t>Aineiston nimi: Kuntien ennakolliset valtionosuudet 2025</t>
  </si>
  <si>
    <t>Päivämäärä (milloin aineisto on tuotettu tai tarkistettu): 29.4.2024</t>
  </si>
  <si>
    <t>Aineiston tiedot: VM:n vuoden 2025 ennakollinen valtionosuuslaskelma 29.4.2024 ja OKM/OPH 25.1.2024</t>
  </si>
  <si>
    <t>Kuntien valtionosuudet ja veromenetysten korvaukset 2025, yhteenveto €/asukas</t>
  </si>
  <si>
    <t>5701 Opetus- ja kulttuuritoimen valtionosuus 2024 (ns. OKM-vos)</t>
  </si>
  <si>
    <t xml:space="preserve">5890 Verotulo-menetysten korvaus        </t>
  </si>
  <si>
    <t>5502   Verotuloihin perustuva valtionosuuden tasaus</t>
  </si>
  <si>
    <t>VM:n valtionosuudet ja verotulo-menetysten korvaus yhteensä</t>
  </si>
  <si>
    <t>Katso €/as. muutos kartalla</t>
  </si>
  <si>
    <t>Valtionosuus-maksatus</t>
  </si>
  <si>
    <t>Muutosvertailu eriteltynä</t>
  </si>
  <si>
    <t>Asukasluvun muutos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</si>
</sst>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#,##0_ ;[Red]\-#,##0\ "/>
    <numFmt numFmtId="167" formatCode="#,##0_ ;\-#,##0\ "/>
    <numFmt numFmtId="168" formatCode="0.0\ %"/>
    <numFmt numFmtId="169" formatCode="#,##0.00000"/>
    <numFmt numFmtId="170" formatCode="#,##0.00\ &quot;€&quot;"/>
    <numFmt numFmtId="171" formatCode="#,##0.00_ ;[Red]\-#,##0.00\ "/>
  </numFmts>
  <fonts count="165">
    <font>
      <sz val="9"/>
      <name val="Work Sans"/>
      <family val="2"/>
      <scheme val="minor"/>
    </font>
    <font>
      <sz val="9"/>
      <color theme="1"/>
      <name val="Work Sans"/>
      <family val="2"/>
    </font>
    <font>
      <sz val="11"/>
      <color theme="1"/>
      <name val="Work Sans"/>
      <family val="2"/>
      <scheme val="minor"/>
    </font>
    <font>
      <b/>
      <sz val="9"/>
      <color theme="0"/>
      <name val="Work Sans"/>
      <family val="2"/>
      <scheme val="minor"/>
    </font>
    <font>
      <i/>
      <sz val="9"/>
      <color rgb="FF7F7F7F"/>
      <name val="Work Sans"/>
      <family val="2"/>
      <scheme val="minor"/>
    </font>
    <font>
      <sz val="9"/>
      <color rgb="FFFA7D00"/>
      <name val="Work Sans"/>
      <family val="2"/>
      <scheme val="minor"/>
    </font>
    <font>
      <b/>
      <sz val="9"/>
      <color theme="9"/>
      <name val="Work Sans"/>
      <family val="2"/>
      <scheme val="minor"/>
    </font>
    <font>
      <b/>
      <sz val="10"/>
      <color theme="1"/>
      <name val="Work Sans"/>
      <family val="2"/>
      <scheme val="minor"/>
    </font>
    <font>
      <sz val="9"/>
      <name val="Work Sans"/>
      <family val="2"/>
      <scheme val="minor"/>
    </font>
    <font>
      <b/>
      <sz val="14"/>
      <color theme="4"/>
      <name val="Work Sans"/>
      <family val="2"/>
      <scheme val="minor"/>
    </font>
    <font>
      <sz val="9"/>
      <color theme="0"/>
      <name val="Work Sans"/>
      <family val="2"/>
      <scheme val="minor"/>
    </font>
    <font>
      <b/>
      <sz val="9"/>
      <name val="Work Sans"/>
      <family val="2"/>
      <scheme val="minor"/>
    </font>
    <font>
      <sz val="11"/>
      <name val="Work Sans"/>
      <family val="2"/>
      <scheme val="minor"/>
    </font>
    <font>
      <b/>
      <sz val="16"/>
      <color theme="4"/>
      <name val="Work Sans ExtraBold"/>
      <family val="2"/>
      <scheme val="major"/>
    </font>
    <font>
      <b/>
      <sz val="11"/>
      <color theme="4"/>
      <name val="Work Sans"/>
      <family val="2"/>
      <scheme val="minor"/>
    </font>
    <font>
      <b/>
      <sz val="10"/>
      <color theme="4"/>
      <name val="Work Sans"/>
      <family val="2"/>
      <scheme val="minor"/>
    </font>
    <font>
      <b/>
      <sz val="9"/>
      <color theme="4"/>
      <name val="Work Sans"/>
      <family val="2"/>
      <scheme val="minor"/>
    </font>
    <font>
      <b/>
      <sz val="16"/>
      <color theme="4"/>
      <name val="Work Sans"/>
      <family val="2"/>
      <scheme val="minor"/>
    </font>
    <font>
      <b/>
      <sz val="9"/>
      <color rgb="FFEF6079"/>
      <name val="Work Sans"/>
      <family val="2"/>
      <scheme val="minor"/>
    </font>
    <font>
      <b/>
      <sz val="9"/>
      <color theme="7"/>
      <name val="Work Sans"/>
      <family val="2"/>
      <scheme val="minor"/>
    </font>
    <font>
      <sz val="11"/>
      <color theme="4"/>
      <name val="Work Sans"/>
      <family val="2"/>
      <scheme val="minor"/>
    </font>
    <font>
      <b/>
      <sz val="9"/>
      <color theme="6"/>
      <name val="Work Sans"/>
      <family val="2"/>
      <scheme val="minor"/>
    </font>
    <font>
      <b/>
      <sz val="8"/>
      <name val="Work Sans ExtraBold"/>
      <family val="2"/>
      <scheme val="major"/>
    </font>
    <font>
      <b/>
      <sz val="8"/>
      <color rgb="FF7030A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b/>
      <sz val="11"/>
      <name val="Arial Narrow"/>
      <family val="2"/>
    </font>
    <font>
      <b/>
      <sz val="11"/>
      <color rgb="FFFFFFFF"/>
      <name val="Arial Narrow"/>
      <family val="2"/>
    </font>
    <font>
      <sz val="11"/>
      <name val="Arial Narrow"/>
      <family val="2"/>
    </font>
    <font>
      <sz val="11"/>
      <color rgb="FF000000"/>
      <name val="Arial Narrow"/>
      <family val="2"/>
    </font>
    <font>
      <sz val="8"/>
      <color rgb="FF000000"/>
      <name val="Arial Narrow"/>
      <family val="2"/>
    </font>
    <font>
      <b/>
      <sz val="8"/>
      <color rgb="FF000000"/>
      <name val="Arial Narrow"/>
      <family val="2"/>
    </font>
    <font>
      <sz val="11"/>
      <name val="Work Sans"/>
      <scheme val="minor"/>
    </font>
    <font>
      <b/>
      <sz val="11"/>
      <color rgb="FFFF0000"/>
      <name val="Work Sans ExtraBold"/>
      <family val="2"/>
      <scheme val="major"/>
    </font>
    <font>
      <b/>
      <sz val="11"/>
      <color rgb="FFFF0000"/>
      <name val="Arial Narrow"/>
      <family val="2"/>
    </font>
    <font>
      <b/>
      <sz val="11"/>
      <color rgb="FF000000"/>
      <name val="Arial Narrow"/>
      <family val="2"/>
    </font>
    <font>
      <sz val="11"/>
      <color rgb="FF0066CC"/>
      <name val="Arial Narrow"/>
      <family val="2"/>
    </font>
    <font>
      <b/>
      <sz val="11"/>
      <color theme="0"/>
      <name val="Arial Narrow"/>
      <family val="2"/>
    </font>
    <font>
      <u/>
      <sz val="9"/>
      <color theme="10"/>
      <name val="Work Sans"/>
      <family val="2"/>
      <scheme val="minor"/>
    </font>
    <font>
      <sz val="11"/>
      <color theme="1"/>
      <name val="Arial Narrow"/>
      <family val="2"/>
    </font>
    <font>
      <sz val="9"/>
      <name val="Arial Narrow"/>
      <family val="2"/>
    </font>
    <font>
      <sz val="10"/>
      <name val="Work Sans"/>
      <scheme val="minor"/>
    </font>
    <font>
      <b/>
      <sz val="18"/>
      <color theme="6"/>
      <name val="Work Sans"/>
      <scheme val="minor"/>
    </font>
    <font>
      <sz val="8"/>
      <name val="Work Sans"/>
      <family val="2"/>
      <scheme val="minor"/>
    </font>
    <font>
      <b/>
      <sz val="11"/>
      <color rgb="FFFFFFFF"/>
      <name val="Work Sans"/>
      <scheme val="minor"/>
    </font>
    <font>
      <sz val="11"/>
      <color rgb="FFFF0000"/>
      <name val="Work Sans"/>
      <scheme val="minor"/>
    </font>
    <font>
      <u/>
      <sz val="11"/>
      <name val="Work Sans"/>
      <scheme val="minor"/>
    </font>
    <font>
      <b/>
      <u/>
      <sz val="11"/>
      <name val="Work Sans"/>
      <scheme val="minor"/>
    </font>
    <font>
      <b/>
      <sz val="11"/>
      <color rgb="FFFF0000"/>
      <name val="Work Sans"/>
      <scheme val="minor"/>
    </font>
    <font>
      <b/>
      <sz val="11"/>
      <name val="Work Sans"/>
      <scheme val="minor"/>
    </font>
    <font>
      <u/>
      <sz val="11"/>
      <color theme="10"/>
      <name val="Work Sans"/>
      <scheme val="minor"/>
    </font>
    <font>
      <sz val="10"/>
      <color rgb="FF00000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i/>
      <sz val="8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8"/>
      <color rgb="FF00000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sz val="11"/>
      <color rgb="FFFF0000"/>
      <name val="Arial"/>
      <family val="2"/>
    </font>
    <font>
      <b/>
      <i/>
      <sz val="11"/>
      <name val="Arial"/>
      <family val="2"/>
    </font>
    <font>
      <b/>
      <sz val="11"/>
      <color rgb="FFFFFFFF"/>
      <name val="Arial"/>
      <family val="2"/>
    </font>
    <font>
      <sz val="11"/>
      <color rgb="FFFF000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i/>
      <sz val="11"/>
      <color rgb="FFFF0000"/>
      <name val="Arial"/>
      <family val="2"/>
    </font>
    <font>
      <i/>
      <sz val="11"/>
      <name val="Arial Narrow"/>
      <family val="2"/>
    </font>
    <font>
      <b/>
      <i/>
      <sz val="11"/>
      <name val="Arial Narrow"/>
      <family val="2"/>
    </font>
    <font>
      <b/>
      <sz val="8"/>
      <color rgb="FF000000"/>
      <name val="Arial"/>
      <family val="2"/>
    </font>
    <font>
      <b/>
      <sz val="8"/>
      <color rgb="FFFF0000"/>
      <name val="Arial"/>
      <family val="2"/>
    </font>
    <font>
      <sz val="8"/>
      <color rgb="FF0066CC"/>
      <name val="Arial"/>
      <family val="2"/>
    </font>
    <font>
      <b/>
      <sz val="24"/>
      <color theme="6"/>
      <name val="Work Sans"/>
      <scheme val="minor"/>
    </font>
    <font>
      <sz val="11"/>
      <color rgb="FF000000"/>
      <name val="Work Sans"/>
      <scheme val="minor"/>
    </font>
    <font>
      <sz val="11"/>
      <name val="Work Sans ExtraBold"/>
      <family val="2"/>
      <scheme val="major"/>
    </font>
    <font>
      <i/>
      <sz val="11"/>
      <name val="Work Sans"/>
      <scheme val="minor"/>
    </font>
    <font>
      <sz val="9"/>
      <color rgb="FF000000"/>
      <name val="Arial"/>
      <family val="2"/>
    </font>
    <font>
      <sz val="9"/>
      <name val="Work Sans"/>
      <scheme val="minor"/>
    </font>
    <font>
      <sz val="9"/>
      <color rgb="FF000000"/>
      <name val="Work Sans"/>
      <scheme val="minor"/>
    </font>
    <font>
      <b/>
      <sz val="9"/>
      <color rgb="FF000000"/>
      <name val="Arial"/>
      <family val="2"/>
    </font>
    <font>
      <b/>
      <sz val="9"/>
      <color rgb="FFFF0000"/>
      <name val="Work Sans"/>
      <scheme val="minor"/>
    </font>
    <font>
      <sz val="9"/>
      <color rgb="FFFF0000"/>
      <name val="Arial"/>
      <family val="2"/>
    </font>
    <font>
      <b/>
      <sz val="9"/>
      <name val="Arial"/>
      <family val="2"/>
    </font>
    <font>
      <i/>
      <sz val="9"/>
      <name val="Arial Narrow"/>
      <family val="2"/>
    </font>
    <font>
      <b/>
      <sz val="9"/>
      <name val="Arial Narrow"/>
      <family val="2"/>
    </font>
    <font>
      <i/>
      <u/>
      <sz val="9"/>
      <name val="Arial Narrow"/>
      <family val="2"/>
    </font>
    <font>
      <i/>
      <u/>
      <sz val="9"/>
      <color rgb="FFFF0000"/>
      <name val="Arial Narrow"/>
      <family val="2"/>
    </font>
    <font>
      <sz val="18"/>
      <name val="Work Sans"/>
    </font>
    <font>
      <sz val="11"/>
      <color theme="1"/>
      <name val="Arial"/>
      <family val="2"/>
    </font>
    <font>
      <sz val="9"/>
      <color theme="1"/>
      <name val="Work Sans"/>
    </font>
    <font>
      <b/>
      <sz val="9"/>
      <color theme="1"/>
      <name val="Work Sans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9"/>
      <name val="Work Sans"/>
      <scheme val="minor"/>
    </font>
    <font>
      <b/>
      <sz val="10"/>
      <name val="Work Sans"/>
      <scheme val="minor"/>
    </font>
    <font>
      <b/>
      <sz val="11"/>
      <name val="Calibri"/>
      <family val="2"/>
    </font>
    <font>
      <sz val="11"/>
      <name val="Calibri"/>
      <family val="2"/>
    </font>
    <font>
      <i/>
      <sz val="9"/>
      <name val="Work Sans"/>
      <scheme val="minor"/>
    </font>
    <font>
      <b/>
      <i/>
      <sz val="9"/>
      <name val="Work Sans"/>
      <scheme val="minor"/>
    </font>
    <font>
      <sz val="10"/>
      <name val="Arial Narrow"/>
      <family val="2"/>
    </font>
    <font>
      <sz val="10"/>
      <color theme="1"/>
      <name val="Arial Narrow"/>
      <family val="2"/>
    </font>
    <font>
      <b/>
      <sz val="10"/>
      <name val="Arial Narrow"/>
      <family val="2"/>
    </font>
    <font>
      <b/>
      <sz val="10"/>
      <color theme="1"/>
      <name val="Arial Narrow"/>
      <family val="2"/>
    </font>
    <font>
      <sz val="10"/>
      <color theme="1"/>
      <name val="Work Sans"/>
      <scheme val="minor"/>
    </font>
    <font>
      <sz val="9"/>
      <color theme="1"/>
      <name val="Work Sans"/>
      <scheme val="minor"/>
    </font>
    <font>
      <sz val="9"/>
      <color rgb="FF000000"/>
      <name val="Arial Narrow"/>
      <family val="2"/>
    </font>
    <font>
      <sz val="9"/>
      <color rgb="FFFF0000"/>
      <name val="Arial Narrow"/>
      <family val="2"/>
    </font>
    <font>
      <b/>
      <sz val="11"/>
      <color theme="1"/>
      <name val="Work Sans"/>
      <scheme val="minor"/>
    </font>
    <font>
      <b/>
      <sz val="9"/>
      <color theme="1"/>
      <name val="Work Sans"/>
      <scheme val="minor"/>
    </font>
    <font>
      <b/>
      <i/>
      <sz val="9"/>
      <color theme="1"/>
      <name val="Work Sans"/>
      <scheme val="minor"/>
    </font>
    <font>
      <b/>
      <sz val="11"/>
      <color rgb="FF000000"/>
      <name val="Work Sans"/>
      <scheme val="minor"/>
    </font>
    <font>
      <b/>
      <sz val="12"/>
      <color theme="6"/>
      <name val="Work Sans"/>
      <scheme val="minor"/>
    </font>
    <font>
      <u/>
      <sz val="11"/>
      <color theme="10"/>
      <name val="Work Sans"/>
      <family val="2"/>
      <scheme val="minor"/>
    </font>
    <font>
      <sz val="10"/>
      <color theme="1"/>
      <name val="Verdana"/>
      <family val="2"/>
    </font>
    <font>
      <b/>
      <sz val="9"/>
      <color rgb="FFFF0000"/>
      <name val="Arial Narrow"/>
      <family val="2"/>
    </font>
    <font>
      <sz val="9"/>
      <name val="Calibri"/>
      <family val="2"/>
    </font>
    <font>
      <sz val="18"/>
      <color theme="3"/>
      <name val="Work Sans ExtraBold"/>
      <family val="2"/>
      <scheme val="major"/>
    </font>
    <font>
      <sz val="10"/>
      <name val="Arial"/>
      <family val="2"/>
    </font>
    <font>
      <sz val="10"/>
      <color theme="1"/>
      <name val="Roboto"/>
      <family val="2"/>
    </font>
    <font>
      <b/>
      <sz val="11"/>
      <color theme="1"/>
      <name val="Calibri"/>
      <family val="2"/>
    </font>
    <font>
      <sz val="14"/>
      <color rgb="FF000000"/>
      <name val="Work Sans"/>
      <scheme val="minor"/>
    </font>
    <font>
      <b/>
      <sz val="14"/>
      <name val="Work Sans"/>
      <scheme val="minor"/>
    </font>
    <font>
      <sz val="14"/>
      <name val="Work Sans"/>
      <scheme val="minor"/>
    </font>
    <font>
      <i/>
      <sz val="14"/>
      <name val="Work Sans"/>
      <scheme val="minor"/>
    </font>
    <font>
      <b/>
      <sz val="14"/>
      <color theme="1"/>
      <name val="Work Sans"/>
      <family val="2"/>
      <scheme val="minor"/>
    </font>
    <font>
      <sz val="12"/>
      <color theme="1"/>
      <name val="Work Sans"/>
      <family val="2"/>
      <scheme val="minor"/>
    </font>
    <font>
      <b/>
      <sz val="11"/>
      <color theme="1"/>
      <name val="Work Sans"/>
      <family val="2"/>
      <scheme val="minor"/>
    </font>
    <font>
      <b/>
      <sz val="20"/>
      <color theme="1"/>
      <name val="Work Sans"/>
      <family val="2"/>
      <scheme val="minor"/>
    </font>
    <font>
      <sz val="12"/>
      <color rgb="FF000000"/>
      <name val="Work Sans"/>
      <scheme val="minor"/>
    </font>
    <font>
      <b/>
      <sz val="12"/>
      <name val="Work Sans"/>
      <scheme val="minor"/>
    </font>
    <font>
      <sz val="12"/>
      <name val="Work Sans"/>
      <scheme val="minor"/>
    </font>
    <font>
      <u/>
      <sz val="12"/>
      <color theme="10"/>
      <name val="Work Sans"/>
      <scheme val="minor"/>
    </font>
    <font>
      <b/>
      <sz val="12"/>
      <color rgb="FFFF0000"/>
      <name val="Arial"/>
      <family val="2"/>
    </font>
    <font>
      <sz val="12"/>
      <name val="Arial"/>
      <family val="2"/>
    </font>
    <font>
      <b/>
      <sz val="12"/>
      <color rgb="FFFFFFFF"/>
      <name val="Arial"/>
      <family val="2"/>
    </font>
    <font>
      <b/>
      <sz val="12"/>
      <name val="Arial"/>
      <family val="2"/>
    </font>
    <font>
      <sz val="18"/>
      <color theme="1"/>
      <name val="Work Sans"/>
      <scheme val="minor"/>
    </font>
    <font>
      <sz val="18"/>
      <name val="Work Sans"/>
      <scheme val="minor"/>
    </font>
    <font>
      <b/>
      <sz val="14"/>
      <name val="Arial Narrow"/>
      <family val="2"/>
    </font>
    <font>
      <sz val="14"/>
      <name val="Arial Narrow"/>
      <family val="2"/>
    </font>
    <font>
      <b/>
      <i/>
      <u/>
      <sz val="18"/>
      <color rgb="FFFF0000"/>
      <name val="Work Sans"/>
      <scheme val="minor"/>
    </font>
    <font>
      <sz val="14"/>
      <color rgb="FF000000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sz val="11"/>
      <name val="Verdana"/>
      <family val="2"/>
    </font>
    <font>
      <b/>
      <sz val="14"/>
      <name val="Arial"/>
      <family val="2"/>
    </font>
    <font>
      <i/>
      <sz val="8"/>
      <name val="Verdan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6"/>
      <name val="Arial Narrow"/>
      <family val="2"/>
    </font>
    <font>
      <sz val="10"/>
      <color theme="1"/>
      <name val="Arial"/>
      <family val="2"/>
    </font>
    <font>
      <b/>
      <sz val="13"/>
      <color theme="3"/>
      <name val="Work Sans"/>
      <family val="2"/>
      <scheme val="minor"/>
    </font>
    <font>
      <b/>
      <sz val="11"/>
      <color theme="3"/>
      <name val="Work Sans"/>
      <family val="2"/>
      <scheme val="minor"/>
    </font>
    <font>
      <b/>
      <sz val="28"/>
      <color theme="7"/>
      <name val="Work Sans ExtraBold"/>
      <scheme val="major"/>
    </font>
    <font>
      <b/>
      <sz val="14"/>
      <color theme="7"/>
      <name val="Work Sans"/>
      <scheme val="minor"/>
    </font>
    <font>
      <sz val="14"/>
      <color theme="7"/>
      <name val="Work Sans"/>
      <scheme val="minor"/>
    </font>
    <font>
      <sz val="24"/>
      <color theme="6"/>
      <name val="Work Sans ExtraBold"/>
      <scheme val="major"/>
    </font>
    <font>
      <sz val="11"/>
      <color theme="6"/>
      <name val="Arial Narrow"/>
      <family val="2"/>
    </font>
    <font>
      <sz val="28"/>
      <color theme="7"/>
      <name val="Work Sans"/>
      <scheme val="minor"/>
    </font>
    <font>
      <sz val="24"/>
      <color theme="6"/>
      <name val="Work Sans"/>
      <scheme val="minor"/>
    </font>
    <font>
      <sz val="28"/>
      <name val="Work Sans"/>
      <scheme val="minor"/>
    </font>
    <font>
      <sz val="9"/>
      <color indexed="81"/>
      <name val="Tahoma"/>
      <charset val="1"/>
    </font>
    <font>
      <u/>
      <sz val="12"/>
      <color theme="10"/>
      <name val="Work Sans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rgb="FFEF60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/>
        <bgColor rgb="FF000000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499984740745262"/>
        <bgColor rgb="FF000000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-9.9978637043366805E-2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5"/>
        <bgColor rgb="FF000000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00000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59999389629810485"/>
        <bgColor rgb="FF000000"/>
      </patternFill>
    </fill>
  </fills>
  <borders count="3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5"/>
      </bottom>
      <diagonal/>
    </border>
    <border>
      <left style="thin">
        <color theme="0"/>
      </left>
      <right style="thin">
        <color theme="0"/>
      </right>
      <top style="thin">
        <color theme="4"/>
      </top>
      <bottom style="thin">
        <color theme="0"/>
      </bottom>
      <diagonal/>
    </border>
    <border>
      <left/>
      <right/>
      <top/>
      <bottom style="medium">
        <color theme="6"/>
      </bottom>
      <diagonal/>
    </border>
    <border>
      <left/>
      <right/>
      <top/>
      <bottom style="medium">
        <color theme="7"/>
      </bottom>
      <diagonal/>
    </border>
    <border>
      <left/>
      <right/>
      <top/>
      <bottom style="medium">
        <color rgb="FFEF6079"/>
      </bottom>
      <diagonal/>
    </border>
    <border>
      <left/>
      <right/>
      <top/>
      <bottom style="medium">
        <color theme="4"/>
      </bottom>
      <diagonal/>
    </border>
    <border>
      <left style="thin">
        <color theme="0"/>
      </left>
      <right style="thin">
        <color theme="0"/>
      </right>
      <top style="thin">
        <color theme="6"/>
      </top>
      <bottom style="thin">
        <color theme="0"/>
      </bottom>
      <diagonal/>
    </border>
    <border>
      <left/>
      <right/>
      <top style="hair">
        <color theme="6"/>
      </top>
      <bottom style="hair">
        <color theme="6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theme="8"/>
      </top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/>
      <top/>
      <bottom style="thin">
        <color theme="9" tint="0.3999755851924192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54">
    <xf numFmtId="0" fontId="0" fillId="0" borderId="0"/>
    <xf numFmtId="0" fontId="13" fillId="0" borderId="0" applyNumberFormat="0" applyFill="0" applyBorder="0" applyAlignment="0" applyProtection="0"/>
    <xf numFmtId="0" fontId="9" fillId="0" borderId="0" applyNumberFormat="0" applyFill="0" applyAlignment="0" applyProtection="0"/>
    <xf numFmtId="0" fontId="14" fillId="0" borderId="0" applyNumberFormat="0" applyFill="0" applyAlignment="0" applyProtection="0"/>
    <xf numFmtId="0" fontId="15" fillId="0" borderId="0" applyNumberFormat="0" applyFill="0" applyAlignment="0" applyProtection="0"/>
    <xf numFmtId="0" fontId="15" fillId="0" borderId="0" applyNumberFormat="0" applyFill="0" applyBorder="0" applyAlignment="0" applyProtection="0"/>
    <xf numFmtId="0" fontId="10" fillId="1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8" borderId="1" applyNumberFormat="0" applyAlignment="0" applyProtection="0"/>
    <xf numFmtId="0" fontId="11" fillId="2" borderId="2" applyNumberFormat="0" applyAlignment="0" applyProtection="0"/>
    <xf numFmtId="0" fontId="6" fillId="6" borderId="1" applyNumberFormat="0" applyAlignment="0" applyProtection="0"/>
    <xf numFmtId="0" fontId="5" fillId="0" borderId="3" applyNumberFormat="0" applyFill="0" applyAlignment="0" applyProtection="0"/>
    <xf numFmtId="0" fontId="3" fillId="7" borderId="4" applyNumberFormat="0" applyBorder="0" applyAlignment="0" applyProtection="0"/>
    <xf numFmtId="0" fontId="8" fillId="3" borderId="5" applyNumberFormat="0" applyAlignment="0" applyProtection="0"/>
    <xf numFmtId="0" fontId="4" fillId="0" borderId="0" applyNumberFormat="0" applyFill="0" applyBorder="0" applyAlignment="0" applyProtection="0"/>
    <xf numFmtId="0" fontId="7" fillId="0" borderId="6" applyNumberFormat="0" applyFill="0" applyAlignment="0" applyProtection="0"/>
    <xf numFmtId="0" fontId="2" fillId="9" borderId="0" applyNumberFormat="0" applyBorder="0" applyAlignment="0" applyProtection="0"/>
    <xf numFmtId="0" fontId="20" fillId="10" borderId="0" applyNumberFormat="0" applyBorder="0" applyAlignment="0" applyProtection="0"/>
    <xf numFmtId="0" fontId="12" fillId="11" borderId="0" applyNumberFormat="0" applyBorder="0" applyAlignment="0" applyProtection="0"/>
    <xf numFmtId="0" fontId="16" fillId="0" borderId="13"/>
    <xf numFmtId="0" fontId="19" fillId="0" borderId="11"/>
    <xf numFmtId="2" fontId="16" fillId="0" borderId="7"/>
    <xf numFmtId="0" fontId="16" fillId="0" borderId="9"/>
    <xf numFmtId="0" fontId="8" fillId="0" borderId="8"/>
    <xf numFmtId="0" fontId="8" fillId="0" borderId="15"/>
    <xf numFmtId="0" fontId="18" fillId="0" borderId="12"/>
    <xf numFmtId="165" fontId="8" fillId="0" borderId="0" applyFill="0" applyBorder="0" applyAlignment="0" applyProtection="0"/>
    <xf numFmtId="164" fontId="8" fillId="0" borderId="0" applyFill="0" applyBorder="0" applyAlignment="0" applyProtection="0"/>
    <xf numFmtId="44" fontId="8" fillId="0" borderId="0" applyFill="0" applyBorder="0" applyAlignment="0" applyProtection="0"/>
    <xf numFmtId="42" fontId="8" fillId="0" borderId="0" applyFill="0" applyBorder="0" applyAlignment="0" applyProtection="0"/>
    <xf numFmtId="9" fontId="8" fillId="0" borderId="0" applyFill="0" applyBorder="0" applyAlignment="0" applyProtection="0"/>
    <xf numFmtId="0" fontId="12" fillId="12" borderId="0" applyNumberFormat="0" applyBorder="0" applyAlignment="0" applyProtection="0"/>
    <xf numFmtId="0" fontId="21" fillId="0" borderId="10"/>
    <xf numFmtId="0" fontId="21" fillId="0" borderId="14"/>
    <xf numFmtId="0" fontId="38" fillId="0" borderId="0" applyNumberFormat="0" applyFill="0" applyBorder="0" applyAlignment="0" applyProtection="0"/>
    <xf numFmtId="0" fontId="51" fillId="0" borderId="0"/>
    <xf numFmtId="44" fontId="8" fillId="0" borderId="0" applyFill="0" applyBorder="0" applyAlignment="0" applyProtection="0"/>
    <xf numFmtId="42" fontId="8" fillId="0" borderId="0" applyFill="0" applyBorder="0" applyAlignment="0" applyProtection="0"/>
    <xf numFmtId="0" fontId="115" fillId="0" borderId="0"/>
    <xf numFmtId="0" fontId="2" fillId="0" borderId="0"/>
    <xf numFmtId="165" fontId="2" fillId="0" borderId="0" applyFont="0" applyFill="0" applyBorder="0" applyAlignment="0" applyProtection="0"/>
    <xf numFmtId="0" fontId="118" fillId="0" borderId="0" applyNumberForma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9" fillId="0" borderId="0"/>
    <xf numFmtId="165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0" fontId="120" fillId="0" borderId="0"/>
    <xf numFmtId="0" fontId="1" fillId="0" borderId="0"/>
    <xf numFmtId="0" fontId="152" fillId="0" borderId="0"/>
    <xf numFmtId="0" fontId="153" fillId="0" borderId="32" applyNumberFormat="0" applyFill="0" applyAlignment="0" applyProtection="0"/>
    <xf numFmtId="43" fontId="2" fillId="0" borderId="0" applyFont="0" applyFill="0" applyBorder="0" applyAlignment="0" applyProtection="0"/>
    <xf numFmtId="0" fontId="154" fillId="0" borderId="33" applyNumberFormat="0" applyFill="0" applyAlignment="0" applyProtection="0"/>
  </cellStyleXfs>
  <cellXfs count="522">
    <xf numFmtId="0" fontId="0" fillId="0" borderId="0" xfId="0"/>
    <xf numFmtId="0" fontId="8" fillId="0" borderId="0" xfId="0" applyFont="1"/>
    <xf numFmtId="0" fontId="16" fillId="0" borderId="13" xfId="20"/>
    <xf numFmtId="0" fontId="14" fillId="0" borderId="0" xfId="3" applyAlignment="1">
      <alignment vertical="top"/>
    </xf>
    <xf numFmtId="0" fontId="14" fillId="0" borderId="0" xfId="3"/>
    <xf numFmtId="0" fontId="17" fillId="0" borderId="13" xfId="20" applyFont="1"/>
    <xf numFmtId="0" fontId="23" fillId="0" borderId="0" xfId="0" applyFont="1"/>
    <xf numFmtId="3" fontId="24" fillId="0" borderId="0" xfId="0" applyNumberFormat="1" applyFont="1" applyAlignment="1">
      <alignment horizontal="right"/>
    </xf>
    <xf numFmtId="0" fontId="25" fillId="0" borderId="0" xfId="0" applyFont="1"/>
    <xf numFmtId="0" fontId="28" fillId="0" borderId="0" xfId="0" applyFont="1"/>
    <xf numFmtId="3" fontId="30" fillId="0" borderId="0" xfId="0" applyNumberFormat="1" applyFont="1"/>
    <xf numFmtId="1" fontId="31" fillId="0" borderId="0" xfId="0" applyNumberFormat="1" applyFont="1"/>
    <xf numFmtId="0" fontId="24" fillId="0" borderId="0" xfId="0" applyFont="1"/>
    <xf numFmtId="0" fontId="33" fillId="0" borderId="0" xfId="0" applyFont="1"/>
    <xf numFmtId="0" fontId="24" fillId="0" borderId="0" xfId="0" applyFont="1" applyAlignment="1">
      <alignment horizontal="right"/>
    </xf>
    <xf numFmtId="0" fontId="34" fillId="0" borderId="0" xfId="0" applyFont="1"/>
    <xf numFmtId="0" fontId="24" fillId="0" borderId="16" xfId="0" applyFont="1" applyBorder="1"/>
    <xf numFmtId="3" fontId="22" fillId="0" borderId="0" xfId="0" applyNumberFormat="1" applyFont="1" applyAlignment="1">
      <alignment horizontal="right"/>
    </xf>
    <xf numFmtId="0" fontId="26" fillId="0" borderId="0" xfId="0" applyFont="1"/>
    <xf numFmtId="166" fontId="26" fillId="0" borderId="0" xfId="0" applyNumberFormat="1" applyFont="1"/>
    <xf numFmtId="3" fontId="29" fillId="0" borderId="0" xfId="0" applyNumberFormat="1" applyFont="1"/>
    <xf numFmtId="3" fontId="28" fillId="0" borderId="0" xfId="0" applyNumberFormat="1" applyFont="1" applyAlignment="1">
      <alignment horizontal="right"/>
    </xf>
    <xf numFmtId="166" fontId="28" fillId="0" borderId="0" xfId="0" applyNumberFormat="1" applyFont="1"/>
    <xf numFmtId="1" fontId="28" fillId="0" borderId="0" xfId="0" applyNumberFormat="1" applyFont="1"/>
    <xf numFmtId="3" fontId="26" fillId="0" borderId="0" xfId="0" applyNumberFormat="1" applyFont="1"/>
    <xf numFmtId="167" fontId="28" fillId="0" borderId="0" xfId="0" applyNumberFormat="1" applyFont="1" applyAlignment="1">
      <alignment horizontal="right"/>
    </xf>
    <xf numFmtId="0" fontId="28" fillId="0" borderId="0" xfId="0" applyFont="1" applyAlignment="1">
      <alignment horizontal="right"/>
    </xf>
    <xf numFmtId="166" fontId="25" fillId="0" borderId="0" xfId="0" applyNumberFormat="1" applyFont="1"/>
    <xf numFmtId="1" fontId="29" fillId="0" borderId="0" xfId="0" applyNumberFormat="1" applyFont="1"/>
    <xf numFmtId="1" fontId="35" fillId="0" borderId="0" xfId="0" applyNumberFormat="1" applyFont="1"/>
    <xf numFmtId="1" fontId="36" fillId="0" borderId="0" xfId="0" applyNumberFormat="1" applyFont="1"/>
    <xf numFmtId="0" fontId="40" fillId="0" borderId="0" xfId="0" applyFont="1"/>
    <xf numFmtId="3" fontId="28" fillId="0" borderId="0" xfId="0" applyNumberFormat="1" applyFont="1"/>
    <xf numFmtId="168" fontId="11" fillId="0" borderId="0" xfId="0" applyNumberFormat="1" applyFont="1"/>
    <xf numFmtId="0" fontId="41" fillId="0" borderId="0" xfId="1" applyFont="1" applyFill="1" applyBorder="1" applyAlignment="1">
      <alignment horizontal="left"/>
    </xf>
    <xf numFmtId="0" fontId="42" fillId="0" borderId="0" xfId="1" applyFont="1" applyFill="1" applyBorder="1" applyAlignment="1">
      <alignment horizontal="left"/>
    </xf>
    <xf numFmtId="166" fontId="28" fillId="0" borderId="0" xfId="0" applyNumberFormat="1" applyFont="1" applyAlignment="1">
      <alignment horizontal="right"/>
    </xf>
    <xf numFmtId="0" fontId="41" fillId="0" borderId="0" xfId="0" applyFont="1"/>
    <xf numFmtId="3" fontId="26" fillId="0" borderId="0" xfId="0" applyNumberFormat="1" applyFont="1" applyAlignment="1">
      <alignment horizontal="right"/>
    </xf>
    <xf numFmtId="168" fontId="28" fillId="0" borderId="0" xfId="0" applyNumberFormat="1" applyFont="1"/>
    <xf numFmtId="0" fontId="26" fillId="0" borderId="0" xfId="0" applyFont="1" applyAlignment="1">
      <alignment horizontal="right"/>
    </xf>
    <xf numFmtId="0" fontId="26" fillId="0" borderId="16" xfId="0" applyFont="1" applyBorder="1" applyAlignment="1">
      <alignment horizontal="right"/>
    </xf>
    <xf numFmtId="0" fontId="32" fillId="0" borderId="0" xfId="0" applyFont="1"/>
    <xf numFmtId="10" fontId="44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right"/>
    </xf>
    <xf numFmtId="3" fontId="45" fillId="0" borderId="0" xfId="0" applyNumberFormat="1" applyFont="1" applyAlignment="1">
      <alignment horizontal="right"/>
    </xf>
    <xf numFmtId="166" fontId="46" fillId="0" borderId="0" xfId="0" applyNumberFormat="1" applyFont="1"/>
    <xf numFmtId="0" fontId="47" fillId="0" borderId="0" xfId="0" applyFont="1" applyAlignment="1">
      <alignment horizontal="center"/>
    </xf>
    <xf numFmtId="0" fontId="48" fillId="0" borderId="0" xfId="0" applyFont="1"/>
    <xf numFmtId="0" fontId="45" fillId="0" borderId="0" xfId="0" applyFont="1"/>
    <xf numFmtId="0" fontId="32" fillId="0" borderId="0" xfId="1" applyFont="1" applyFill="1" applyBorder="1" applyAlignment="1">
      <alignment horizontal="left"/>
    </xf>
    <xf numFmtId="0" fontId="49" fillId="0" borderId="0" xfId="0" applyFont="1"/>
    <xf numFmtId="3" fontId="32" fillId="0" borderId="0" xfId="0" applyNumberFormat="1" applyFont="1" applyAlignment="1">
      <alignment horizontal="right"/>
    </xf>
    <xf numFmtId="0" fontId="50" fillId="0" borderId="0" xfId="35" applyFont="1" applyFill="1"/>
    <xf numFmtId="0" fontId="11" fillId="0" borderId="17" xfId="0" applyFont="1" applyBorder="1" applyAlignment="1">
      <alignment vertical="top"/>
    </xf>
    <xf numFmtId="0" fontId="27" fillId="15" borderId="0" xfId="0" applyFont="1" applyFill="1" applyAlignment="1">
      <alignment horizontal="center" vertical="center" wrapText="1"/>
    </xf>
    <xf numFmtId="3" fontId="27" fillId="15" borderId="0" xfId="0" applyNumberFormat="1" applyFont="1" applyFill="1" applyAlignment="1">
      <alignment horizontal="center" vertical="center" wrapText="1"/>
    </xf>
    <xf numFmtId="3" fontId="37" fillId="16" borderId="0" xfId="0" applyNumberFormat="1" applyFont="1" applyFill="1" applyAlignment="1">
      <alignment horizontal="center" vertical="center" wrapText="1"/>
    </xf>
    <xf numFmtId="0" fontId="37" fillId="16" borderId="0" xfId="0" applyFont="1" applyFill="1" applyAlignment="1">
      <alignment horizontal="center" vertical="center" wrapText="1"/>
    </xf>
    <xf numFmtId="0" fontId="0" fillId="0" borderId="0" xfId="0" applyAlignment="1">
      <alignment vertical="center"/>
    </xf>
    <xf numFmtId="0" fontId="26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wrapText="1"/>
    </xf>
    <xf numFmtId="14" fontId="32" fillId="0" borderId="0" xfId="1" applyNumberFormat="1" applyFont="1" applyFill="1" applyBorder="1" applyAlignment="1">
      <alignment horizontal="left"/>
    </xf>
    <xf numFmtId="0" fontId="52" fillId="0" borderId="0" xfId="0" applyFont="1"/>
    <xf numFmtId="3" fontId="53" fillId="0" borderId="0" xfId="0" applyNumberFormat="1" applyFont="1" applyAlignment="1">
      <alignment horizontal="right"/>
    </xf>
    <xf numFmtId="3" fontId="54" fillId="0" borderId="0" xfId="0" applyNumberFormat="1" applyFont="1" applyAlignment="1">
      <alignment horizontal="right"/>
    </xf>
    <xf numFmtId="3" fontId="54" fillId="0" borderId="0" xfId="0" applyNumberFormat="1" applyFont="1"/>
    <xf numFmtId="169" fontId="53" fillId="0" borderId="0" xfId="0" applyNumberFormat="1" applyFont="1"/>
    <xf numFmtId="168" fontId="55" fillId="0" borderId="0" xfId="0" applyNumberFormat="1" applyFont="1"/>
    <xf numFmtId="0" fontId="56" fillId="0" borderId="0" xfId="0" applyFont="1" applyAlignment="1">
      <alignment horizontal="left"/>
    </xf>
    <xf numFmtId="0" fontId="57" fillId="0" borderId="0" xfId="0" applyFont="1"/>
    <xf numFmtId="0" fontId="53" fillId="0" borderId="0" xfId="0" applyFont="1" applyAlignment="1">
      <alignment horizontal="right"/>
    </xf>
    <xf numFmtId="0" fontId="53" fillId="0" borderId="0" xfId="0" applyFont="1"/>
    <xf numFmtId="3" fontId="52" fillId="0" borderId="0" xfId="0" applyNumberFormat="1" applyFont="1" applyAlignment="1">
      <alignment horizontal="right"/>
    </xf>
    <xf numFmtId="0" fontId="58" fillId="0" borderId="0" xfId="0" applyFont="1"/>
    <xf numFmtId="3" fontId="60" fillId="0" borderId="0" xfId="0" applyNumberFormat="1" applyFont="1" applyAlignment="1">
      <alignment horizontal="right"/>
    </xf>
    <xf numFmtId="3" fontId="60" fillId="0" borderId="0" xfId="0" applyNumberFormat="1" applyFont="1"/>
    <xf numFmtId="168" fontId="61" fillId="0" borderId="0" xfId="0" applyNumberFormat="1" applyFont="1"/>
    <xf numFmtId="0" fontId="60" fillId="0" borderId="0" xfId="0" applyFont="1" applyAlignment="1">
      <alignment horizontal="right"/>
    </xf>
    <xf numFmtId="166" fontId="59" fillId="0" borderId="0" xfId="0" applyNumberFormat="1" applyFont="1" applyAlignment="1">
      <alignment horizontal="right"/>
    </xf>
    <xf numFmtId="0" fontId="62" fillId="0" borderId="0" xfId="0" applyFont="1"/>
    <xf numFmtId="169" fontId="59" fillId="0" borderId="0" xfId="0" applyNumberFormat="1" applyFont="1" applyAlignment="1">
      <alignment horizontal="right"/>
    </xf>
    <xf numFmtId="168" fontId="63" fillId="0" borderId="0" xfId="0" applyNumberFormat="1" applyFont="1" applyAlignment="1">
      <alignment horizontal="right"/>
    </xf>
    <xf numFmtId="170" fontId="56" fillId="0" borderId="0" xfId="0" applyNumberFormat="1" applyFont="1"/>
    <xf numFmtId="170" fontId="57" fillId="0" borderId="0" xfId="0" applyNumberFormat="1" applyFont="1"/>
    <xf numFmtId="3" fontId="58" fillId="0" borderId="0" xfId="0" applyNumberFormat="1" applyFont="1"/>
    <xf numFmtId="10" fontId="64" fillId="0" borderId="0" xfId="0" applyNumberFormat="1" applyFont="1" applyAlignment="1">
      <alignment horizontal="center" vertical="center"/>
    </xf>
    <xf numFmtId="0" fontId="65" fillId="0" borderId="0" xfId="0" applyFont="1"/>
    <xf numFmtId="3" fontId="65" fillId="0" borderId="0" xfId="0" applyNumberFormat="1" applyFont="1" applyAlignment="1">
      <alignment horizontal="right"/>
    </xf>
    <xf numFmtId="166" fontId="66" fillId="0" borderId="0" xfId="0" applyNumberFormat="1" applyFont="1"/>
    <xf numFmtId="166" fontId="60" fillId="0" borderId="0" xfId="0" applyNumberFormat="1" applyFont="1" applyAlignment="1">
      <alignment horizontal="right"/>
    </xf>
    <xf numFmtId="4" fontId="53" fillId="0" borderId="0" xfId="0" applyNumberFormat="1" applyFont="1" applyAlignment="1">
      <alignment horizontal="right"/>
    </xf>
    <xf numFmtId="3" fontId="53" fillId="0" borderId="0" xfId="0" applyNumberFormat="1" applyFont="1"/>
    <xf numFmtId="0" fontId="52" fillId="0" borderId="0" xfId="0" applyFont="1" applyAlignment="1">
      <alignment horizontal="right"/>
    </xf>
    <xf numFmtId="0" fontId="67" fillId="0" borderId="0" xfId="0" applyFont="1" applyAlignment="1">
      <alignment horizontal="center"/>
    </xf>
    <xf numFmtId="168" fontId="68" fillId="0" borderId="0" xfId="0" applyNumberFormat="1" applyFont="1"/>
    <xf numFmtId="0" fontId="56" fillId="23" borderId="0" xfId="0" applyFont="1" applyFill="1"/>
    <xf numFmtId="170" fontId="56" fillId="23" borderId="0" xfId="0" applyNumberFormat="1" applyFont="1" applyFill="1"/>
    <xf numFmtId="170" fontId="59" fillId="24" borderId="0" xfId="0" applyNumberFormat="1" applyFont="1" applyFill="1"/>
    <xf numFmtId="0" fontId="28" fillId="0" borderId="0" xfId="0" applyFont="1" applyAlignment="1">
      <alignment horizontal="left" vertical="center" wrapText="1"/>
    </xf>
    <xf numFmtId="0" fontId="26" fillId="0" borderId="0" xfId="0" applyFont="1" applyAlignment="1">
      <alignment horizontal="left" vertical="center" wrapText="1"/>
    </xf>
    <xf numFmtId="3" fontId="28" fillId="0" borderId="0" xfId="0" applyNumberFormat="1" applyFont="1" applyAlignment="1">
      <alignment horizontal="left" vertical="center" wrapText="1"/>
    </xf>
    <xf numFmtId="4" fontId="28" fillId="0" borderId="0" xfId="0" applyNumberFormat="1" applyFont="1" applyAlignment="1">
      <alignment horizontal="left" vertical="center" wrapText="1"/>
    </xf>
    <xf numFmtId="168" fontId="69" fillId="0" borderId="0" xfId="0" applyNumberFormat="1" applyFont="1" applyAlignment="1">
      <alignment horizontal="left" vertical="center" wrapText="1"/>
    </xf>
    <xf numFmtId="4" fontId="28" fillId="22" borderId="0" xfId="0" applyNumberFormat="1" applyFont="1" applyFill="1" applyAlignment="1">
      <alignment horizontal="left" vertical="center" wrapText="1"/>
    </xf>
    <xf numFmtId="166" fontId="28" fillId="18" borderId="0" xfId="0" applyNumberFormat="1" applyFont="1" applyFill="1" applyAlignment="1">
      <alignment horizontal="left" vertical="center" wrapText="1"/>
    </xf>
    <xf numFmtId="166" fontId="26" fillId="18" borderId="0" xfId="0" applyNumberFormat="1" applyFont="1" applyFill="1" applyAlignment="1">
      <alignment horizontal="left" vertical="center" wrapText="1"/>
    </xf>
    <xf numFmtId="0" fontId="26" fillId="0" borderId="18" xfId="0" applyFont="1" applyBorder="1"/>
    <xf numFmtId="166" fontId="26" fillId="0" borderId="18" xfId="0" applyNumberFormat="1" applyFont="1" applyBorder="1"/>
    <xf numFmtId="168" fontId="70" fillId="0" borderId="18" xfId="0" applyNumberFormat="1" applyFont="1" applyBorder="1"/>
    <xf numFmtId="3" fontId="35" fillId="22" borderId="18" xfId="0" applyNumberFormat="1" applyFont="1" applyFill="1" applyBorder="1"/>
    <xf numFmtId="166" fontId="26" fillId="18" borderId="18" xfId="0" applyNumberFormat="1" applyFont="1" applyFill="1" applyBorder="1"/>
    <xf numFmtId="0" fontId="31" fillId="0" borderId="18" xfId="0" applyFont="1" applyBorder="1"/>
    <xf numFmtId="0" fontId="35" fillId="0" borderId="18" xfId="0" applyFont="1" applyBorder="1"/>
    <xf numFmtId="171" fontId="28" fillId="0" borderId="0" xfId="0" applyNumberFormat="1" applyFont="1"/>
    <xf numFmtId="168" fontId="69" fillId="0" borderId="0" xfId="0" applyNumberFormat="1" applyFont="1"/>
    <xf numFmtId="3" fontId="29" fillId="22" borderId="0" xfId="0" applyNumberFormat="1" applyFont="1" applyFill="1"/>
    <xf numFmtId="166" fontId="28" fillId="18" borderId="0" xfId="0" applyNumberFormat="1" applyFont="1" applyFill="1"/>
    <xf numFmtId="166" fontId="28" fillId="18" borderId="0" xfId="0" applyNumberFormat="1" applyFont="1" applyFill="1" applyAlignment="1">
      <alignment horizontal="right"/>
    </xf>
    <xf numFmtId="0" fontId="30" fillId="0" borderId="0" xfId="0" applyFont="1"/>
    <xf numFmtId="0" fontId="29" fillId="0" borderId="0" xfId="0" applyFont="1"/>
    <xf numFmtId="1" fontId="53" fillId="0" borderId="0" xfId="0" applyNumberFormat="1" applyFont="1"/>
    <xf numFmtId="3" fontId="52" fillId="0" borderId="0" xfId="0" applyNumberFormat="1" applyFont="1"/>
    <xf numFmtId="167" fontId="53" fillId="0" borderId="0" xfId="0" applyNumberFormat="1" applyFont="1" applyAlignment="1">
      <alignment horizontal="right"/>
    </xf>
    <xf numFmtId="166" fontId="52" fillId="0" borderId="0" xfId="0" applyNumberFormat="1" applyFont="1"/>
    <xf numFmtId="1" fontId="58" fillId="0" borderId="0" xfId="0" applyNumberFormat="1" applyFont="1"/>
    <xf numFmtId="1" fontId="71" fillId="0" borderId="0" xfId="0" applyNumberFormat="1" applyFont="1"/>
    <xf numFmtId="0" fontId="72" fillId="0" borderId="0" xfId="0" applyFont="1"/>
    <xf numFmtId="1" fontId="73" fillId="0" borderId="0" xfId="0" applyNumberFormat="1" applyFont="1"/>
    <xf numFmtId="3" fontId="28" fillId="0" borderId="17" xfId="0" applyNumberFormat="1" applyFont="1" applyBorder="1" applyAlignment="1">
      <alignment horizontal="left" vertical="center" wrapText="1"/>
    </xf>
    <xf numFmtId="0" fontId="74" fillId="0" borderId="0" xfId="1" applyFont="1" applyFill="1" applyBorder="1" applyAlignment="1">
      <alignment horizontal="left"/>
    </xf>
    <xf numFmtId="0" fontId="60" fillId="0" borderId="0" xfId="0" applyFont="1"/>
    <xf numFmtId="4" fontId="75" fillId="0" borderId="0" xfId="0" applyNumberFormat="1" applyFont="1" applyAlignment="1">
      <alignment wrapText="1"/>
    </xf>
    <xf numFmtId="0" fontId="26" fillId="24" borderId="0" xfId="0" applyFont="1" applyFill="1" applyAlignment="1">
      <alignment horizontal="center" vertical="center" wrapText="1"/>
    </xf>
    <xf numFmtId="3" fontId="28" fillId="24" borderId="0" xfId="0" applyNumberFormat="1" applyFont="1" applyFill="1"/>
    <xf numFmtId="168" fontId="28" fillId="24" borderId="0" xfId="0" applyNumberFormat="1" applyFont="1" applyFill="1"/>
    <xf numFmtId="3" fontId="0" fillId="0" borderId="0" xfId="0" applyNumberFormat="1"/>
    <xf numFmtId="166" fontId="76" fillId="0" borderId="0" xfId="0" applyNumberFormat="1" applyFont="1" applyAlignment="1">
      <alignment horizontal="right"/>
    </xf>
    <xf numFmtId="166" fontId="32" fillId="0" borderId="0" xfId="0" applyNumberFormat="1" applyFont="1"/>
    <xf numFmtId="0" fontId="22" fillId="0" borderId="0" xfId="0" applyFont="1" applyAlignment="1">
      <alignment horizontal="right"/>
    </xf>
    <xf numFmtId="0" fontId="27" fillId="20" borderId="0" xfId="0" applyFont="1" applyFill="1" applyAlignment="1">
      <alignment horizontal="center" vertical="center" wrapText="1"/>
    </xf>
    <xf numFmtId="3" fontId="27" fillId="20" borderId="0" xfId="0" applyNumberFormat="1" applyFont="1" applyFill="1" applyAlignment="1">
      <alignment horizontal="center" vertical="center" wrapText="1"/>
    </xf>
    <xf numFmtId="3" fontId="37" fillId="21" borderId="0" xfId="0" applyNumberFormat="1" applyFont="1" applyFill="1" applyAlignment="1">
      <alignment horizontal="center" vertical="center" wrapText="1"/>
    </xf>
    <xf numFmtId="0" fontId="37" fillId="21" borderId="0" xfId="0" applyFont="1" applyFill="1" applyAlignment="1">
      <alignment horizontal="center" vertical="center" wrapText="1"/>
    </xf>
    <xf numFmtId="3" fontId="35" fillId="18" borderId="18" xfId="0" applyNumberFormat="1" applyFont="1" applyFill="1" applyBorder="1"/>
    <xf numFmtId="171" fontId="26" fillId="0" borderId="18" xfId="0" applyNumberFormat="1" applyFont="1" applyBorder="1"/>
    <xf numFmtId="0" fontId="59" fillId="0" borderId="0" xfId="0" applyFont="1"/>
    <xf numFmtId="0" fontId="59" fillId="0" borderId="0" xfId="0" applyFont="1" applyAlignment="1">
      <alignment horizontal="right"/>
    </xf>
    <xf numFmtId="0" fontId="75" fillId="0" borderId="0" xfId="0" applyFont="1"/>
    <xf numFmtId="0" fontId="50" fillId="0" borderId="0" xfId="35" applyFont="1"/>
    <xf numFmtId="4" fontId="32" fillId="0" borderId="0" xfId="0" applyNumberFormat="1" applyFont="1" applyAlignment="1">
      <alignment horizontal="right"/>
    </xf>
    <xf numFmtId="3" fontId="32" fillId="0" borderId="0" xfId="0" applyNumberFormat="1" applyFont="1"/>
    <xf numFmtId="168" fontId="77" fillId="0" borderId="0" xfId="0" applyNumberFormat="1" applyFont="1"/>
    <xf numFmtId="166" fontId="49" fillId="0" borderId="0" xfId="0" applyNumberFormat="1" applyFont="1" applyAlignment="1">
      <alignment horizontal="right"/>
    </xf>
    <xf numFmtId="3" fontId="57" fillId="0" borderId="0" xfId="0" applyNumberFormat="1" applyFont="1"/>
    <xf numFmtId="4" fontId="60" fillId="0" borderId="0" xfId="0" applyNumberFormat="1" applyFont="1" applyAlignment="1">
      <alignment horizontal="right"/>
    </xf>
    <xf numFmtId="166" fontId="47" fillId="0" borderId="0" xfId="0" applyNumberFormat="1" applyFont="1"/>
    <xf numFmtId="0" fontId="25" fillId="0" borderId="16" xfId="0" applyFont="1" applyBorder="1"/>
    <xf numFmtId="0" fontId="40" fillId="0" borderId="0" xfId="0" applyFont="1" applyAlignment="1">
      <alignment horizontal="right"/>
    </xf>
    <xf numFmtId="0" fontId="78" fillId="0" borderId="0" xfId="0" applyFont="1"/>
    <xf numFmtId="0" fontId="79" fillId="0" borderId="0" xfId="0" applyFont="1" applyAlignment="1">
      <alignment horizontal="right"/>
    </xf>
    <xf numFmtId="4" fontId="80" fillId="0" borderId="0" xfId="0" applyNumberFormat="1" applyFont="1" applyAlignment="1">
      <alignment wrapText="1"/>
    </xf>
    <xf numFmtId="170" fontId="81" fillId="0" borderId="0" xfId="0" applyNumberFormat="1" applyFont="1"/>
    <xf numFmtId="0" fontId="82" fillId="0" borderId="0" xfId="0" applyFont="1"/>
    <xf numFmtId="0" fontId="83" fillId="0" borderId="0" xfId="0" applyFont="1"/>
    <xf numFmtId="170" fontId="84" fillId="0" borderId="0" xfId="0" applyNumberFormat="1" applyFont="1"/>
    <xf numFmtId="166" fontId="85" fillId="18" borderId="0" xfId="0" applyNumberFormat="1" applyFont="1" applyFill="1" applyAlignment="1">
      <alignment horizontal="center" wrapText="1"/>
    </xf>
    <xf numFmtId="0" fontId="26" fillId="19" borderId="0" xfId="0" applyFont="1" applyFill="1" applyAlignment="1">
      <alignment horizontal="center" vertical="center" wrapText="1"/>
    </xf>
    <xf numFmtId="0" fontId="89" fillId="0" borderId="0" xfId="1" applyFont="1"/>
    <xf numFmtId="0" fontId="90" fillId="0" borderId="0" xfId="0" applyFont="1"/>
    <xf numFmtId="0" fontId="91" fillId="0" borderId="0" xfId="0" applyFont="1"/>
    <xf numFmtId="0" fontId="92" fillId="0" borderId="0" xfId="0" applyFont="1" applyAlignment="1">
      <alignment horizontal="center" vertical="center" wrapText="1"/>
    </xf>
    <xf numFmtId="166" fontId="93" fillId="0" borderId="0" xfId="0" applyNumberFormat="1" applyFont="1"/>
    <xf numFmtId="168" fontId="93" fillId="0" borderId="0" xfId="0" applyNumberFormat="1" applyFont="1"/>
    <xf numFmtId="0" fontId="95" fillId="0" borderId="0" xfId="0" applyFont="1"/>
    <xf numFmtId="0" fontId="11" fillId="0" borderId="0" xfId="0" applyFont="1"/>
    <xf numFmtId="0" fontId="92" fillId="27" borderId="0" xfId="0" quotePrefix="1" applyFont="1" applyFill="1" applyAlignment="1">
      <alignment horizontal="center"/>
    </xf>
    <xf numFmtId="0" fontId="92" fillId="27" borderId="0" xfId="0" applyFont="1" applyFill="1" applyAlignment="1">
      <alignment horizontal="center" vertical="center" wrapText="1"/>
    </xf>
    <xf numFmtId="166" fontId="93" fillId="27" borderId="0" xfId="0" applyNumberFormat="1" applyFont="1" applyFill="1"/>
    <xf numFmtId="0" fontId="92" fillId="27" borderId="0" xfId="0" applyFont="1" applyFill="1" applyAlignment="1">
      <alignment horizontal="center"/>
    </xf>
    <xf numFmtId="17" fontId="92" fillId="28" borderId="0" xfId="0" quotePrefix="1" applyNumberFormat="1" applyFont="1" applyFill="1" applyAlignment="1">
      <alignment horizontal="center"/>
    </xf>
    <xf numFmtId="0" fontId="92" fillId="28" borderId="0" xfId="0" applyFont="1" applyFill="1" applyAlignment="1">
      <alignment horizontal="center" vertical="center" wrapText="1"/>
    </xf>
    <xf numFmtId="166" fontId="94" fillId="29" borderId="0" xfId="0" applyNumberFormat="1" applyFont="1" applyFill="1"/>
    <xf numFmtId="0" fontId="92" fillId="28" borderId="0" xfId="0" applyFont="1" applyFill="1" applyAlignment="1">
      <alignment horizontal="center"/>
    </xf>
    <xf numFmtId="166" fontId="98" fillId="27" borderId="0" xfId="0" applyNumberFormat="1" applyFont="1" applyFill="1"/>
    <xf numFmtId="166" fontId="98" fillId="28" borderId="0" xfId="0" applyNumberFormat="1" applyFont="1" applyFill="1"/>
    <xf numFmtId="166" fontId="97" fillId="0" borderId="0" xfId="0" applyNumberFormat="1" applyFont="1" applyAlignment="1">
      <alignment vertical="top"/>
    </xf>
    <xf numFmtId="166" fontId="98" fillId="27" borderId="0" xfId="0" applyNumberFormat="1" applyFont="1" applyFill="1" applyAlignment="1">
      <alignment horizontal="right"/>
    </xf>
    <xf numFmtId="166" fontId="98" fillId="28" borderId="0" xfId="0" applyNumberFormat="1" applyFont="1" applyFill="1" applyAlignment="1">
      <alignment horizontal="right"/>
    </xf>
    <xf numFmtId="166" fontId="99" fillId="27" borderId="0" xfId="0" applyNumberFormat="1" applyFont="1" applyFill="1" applyAlignment="1">
      <alignment horizontal="center" wrapText="1"/>
    </xf>
    <xf numFmtId="166" fontId="99" fillId="28" borderId="0" xfId="0" applyNumberFormat="1" applyFont="1" applyFill="1" applyAlignment="1">
      <alignment horizontal="center" wrapText="1"/>
    </xf>
    <xf numFmtId="166" fontId="100" fillId="0" borderId="0" xfId="0" applyNumberFormat="1" applyFont="1" applyAlignment="1">
      <alignment horizontal="center" wrapText="1"/>
    </xf>
    <xf numFmtId="0" fontId="79" fillId="0" borderId="0" xfId="0" applyFont="1"/>
    <xf numFmtId="0" fontId="101" fillId="0" borderId="0" xfId="0" applyFont="1"/>
    <xf numFmtId="0" fontId="101" fillId="0" borderId="0" xfId="1" applyFont="1" applyFill="1"/>
    <xf numFmtId="0" fontId="103" fillId="0" borderId="0" xfId="0" applyFont="1" applyAlignment="1">
      <alignment horizontal="center" wrapText="1"/>
    </xf>
    <xf numFmtId="0" fontId="103" fillId="0" borderId="21" xfId="0" applyFont="1" applyBorder="1" applyAlignment="1">
      <alignment horizontal="center" wrapText="1"/>
    </xf>
    <xf numFmtId="0" fontId="104" fillId="0" borderId="21" xfId="0" applyFont="1" applyBorder="1" applyAlignment="1">
      <alignment horizontal="center" wrapText="1"/>
    </xf>
    <xf numFmtId="166" fontId="101" fillId="0" borderId="21" xfId="0" applyNumberFormat="1" applyFont="1" applyBorder="1"/>
    <xf numFmtId="166" fontId="102" fillId="0" borderId="21" xfId="0" applyNumberFormat="1" applyFont="1" applyBorder="1"/>
    <xf numFmtId="166" fontId="28" fillId="0" borderId="21" xfId="0" applyNumberFormat="1" applyFont="1" applyBorder="1"/>
    <xf numFmtId="166" fontId="39" fillId="0" borderId="21" xfId="0" applyNumberFormat="1" applyFont="1" applyBorder="1"/>
    <xf numFmtId="166" fontId="26" fillId="0" borderId="21" xfId="0" applyNumberFormat="1" applyFont="1" applyBorder="1"/>
    <xf numFmtId="0" fontId="101" fillId="0" borderId="21" xfId="0" applyFont="1" applyBorder="1" applyAlignment="1">
      <alignment horizontal="center"/>
    </xf>
    <xf numFmtId="0" fontId="26" fillId="0" borderId="21" xfId="0" applyFont="1" applyBorder="1" applyAlignment="1">
      <alignment horizontal="center"/>
    </xf>
    <xf numFmtId="10" fontId="101" fillId="0" borderId="21" xfId="0" applyNumberFormat="1" applyFont="1" applyBorder="1"/>
    <xf numFmtId="10" fontId="103" fillId="0" borderId="21" xfId="0" applyNumberFormat="1" applyFont="1" applyBorder="1"/>
    <xf numFmtId="0" fontId="96" fillId="0" borderId="0" xfId="0" applyFont="1"/>
    <xf numFmtId="166" fontId="96" fillId="0" borderId="0" xfId="0" applyNumberFormat="1" applyFont="1"/>
    <xf numFmtId="0" fontId="105" fillId="0" borderId="0" xfId="0" applyFont="1"/>
    <xf numFmtId="0" fontId="41" fillId="0" borderId="0" xfId="1" applyFont="1"/>
    <xf numFmtId="166" fontId="95" fillId="0" borderId="0" xfId="0" applyNumberFormat="1" applyFont="1"/>
    <xf numFmtId="0" fontId="106" fillId="0" borderId="0" xfId="0" applyFont="1"/>
    <xf numFmtId="0" fontId="79" fillId="0" borderId="0" xfId="1" applyFont="1"/>
    <xf numFmtId="0" fontId="107" fillId="0" borderId="0" xfId="0" applyFont="1"/>
    <xf numFmtId="4" fontId="107" fillId="0" borderId="0" xfId="0" applyNumberFormat="1" applyFont="1" applyAlignment="1">
      <alignment wrapText="1"/>
    </xf>
    <xf numFmtId="0" fontId="108" fillId="0" borderId="0" xfId="0" applyFont="1"/>
    <xf numFmtId="170" fontId="86" fillId="0" borderId="0" xfId="0" applyNumberFormat="1" applyFont="1"/>
    <xf numFmtId="3" fontId="98" fillId="0" borderId="0" xfId="0" applyNumberFormat="1" applyFont="1" applyAlignment="1">
      <alignment horizontal="right"/>
    </xf>
    <xf numFmtId="0" fontId="110" fillId="0" borderId="0" xfId="0" applyFont="1" applyAlignment="1">
      <alignment horizontal="center" vertical="center" wrapText="1"/>
    </xf>
    <xf numFmtId="166" fontId="49" fillId="0" borderId="17" xfId="0" applyNumberFormat="1" applyFont="1" applyBorder="1" applyAlignment="1">
      <alignment horizontal="right" vertical="top"/>
    </xf>
    <xf numFmtId="0" fontId="111" fillId="0" borderId="0" xfId="0" applyFont="1" applyAlignment="1">
      <alignment wrapText="1"/>
    </xf>
    <xf numFmtId="0" fontId="109" fillId="0" borderId="17" xfId="0" applyFont="1" applyBorder="1" applyAlignment="1">
      <alignment vertical="top"/>
    </xf>
    <xf numFmtId="166" fontId="109" fillId="27" borderId="17" xfId="0" applyNumberFormat="1" applyFont="1" applyFill="1" applyBorder="1" applyAlignment="1">
      <alignment vertical="top"/>
    </xf>
    <xf numFmtId="166" fontId="112" fillId="29" borderId="17" xfId="0" applyNumberFormat="1" applyFont="1" applyFill="1" applyBorder="1" applyAlignment="1">
      <alignment vertical="top"/>
    </xf>
    <xf numFmtId="166" fontId="109" fillId="0" borderId="17" xfId="0" applyNumberFormat="1" applyFont="1" applyBorder="1" applyAlignment="1">
      <alignment vertical="top"/>
    </xf>
    <xf numFmtId="168" fontId="109" fillId="0" borderId="17" xfId="0" applyNumberFormat="1" applyFont="1" applyBorder="1" applyAlignment="1">
      <alignment vertical="top"/>
    </xf>
    <xf numFmtId="3" fontId="109" fillId="0" borderId="17" xfId="0" applyNumberFormat="1" applyFont="1" applyBorder="1" applyAlignment="1">
      <alignment vertical="top"/>
    </xf>
    <xf numFmtId="166" fontId="49" fillId="27" borderId="17" xfId="0" applyNumberFormat="1" applyFont="1" applyFill="1" applyBorder="1" applyAlignment="1">
      <alignment vertical="top"/>
    </xf>
    <xf numFmtId="166" fontId="49" fillId="28" borderId="17" xfId="0" applyNumberFormat="1" applyFont="1" applyFill="1" applyBorder="1" applyAlignment="1">
      <alignment vertical="top"/>
    </xf>
    <xf numFmtId="166" fontId="49" fillId="0" borderId="17" xfId="0" applyNumberFormat="1" applyFont="1" applyBorder="1" applyAlignment="1">
      <alignment vertical="top"/>
    </xf>
    <xf numFmtId="0" fontId="32" fillId="0" borderId="0" xfId="0" applyFont="1" applyAlignment="1">
      <alignment vertical="top"/>
    </xf>
    <xf numFmtId="3" fontId="101" fillId="0" borderId="0" xfId="0" applyNumberFormat="1" applyFont="1"/>
    <xf numFmtId="3" fontId="26" fillId="24" borderId="24" xfId="0" applyNumberFormat="1" applyFont="1" applyFill="1" applyBorder="1" applyAlignment="1">
      <alignment vertical="top"/>
    </xf>
    <xf numFmtId="168" fontId="26" fillId="24" borderId="24" xfId="0" applyNumberFormat="1" applyFont="1" applyFill="1" applyBorder="1" applyAlignment="1">
      <alignment vertical="top"/>
    </xf>
    <xf numFmtId="0" fontId="11" fillId="0" borderId="24" xfId="0" applyFont="1" applyBorder="1" applyAlignment="1">
      <alignment vertical="top"/>
    </xf>
    <xf numFmtId="168" fontId="26" fillId="0" borderId="24" xfId="0" applyNumberFormat="1" applyFont="1" applyBorder="1" applyAlignment="1">
      <alignment vertical="top"/>
    </xf>
    <xf numFmtId="168" fontId="11" fillId="0" borderId="24" xfId="0" applyNumberFormat="1" applyFont="1" applyBorder="1" applyAlignment="1">
      <alignment vertical="top"/>
    </xf>
    <xf numFmtId="166" fontId="26" fillId="0" borderId="24" xfId="0" applyNumberFormat="1" applyFont="1" applyBorder="1" applyAlignment="1">
      <alignment vertical="top"/>
    </xf>
    <xf numFmtId="14" fontId="113" fillId="0" borderId="0" xfId="1" quotePrefix="1" applyNumberFormat="1" applyFont="1" applyFill="1" applyBorder="1" applyAlignment="1">
      <alignment horizontal="left"/>
    </xf>
    <xf numFmtId="3" fontId="29" fillId="0" borderId="0" xfId="0" applyNumberFormat="1" applyFont="1" applyAlignment="1">
      <alignment horizontal="right"/>
    </xf>
    <xf numFmtId="1" fontId="28" fillId="0" borderId="0" xfId="0" applyNumberFormat="1" applyFont="1" applyAlignment="1">
      <alignment horizontal="right"/>
    </xf>
    <xf numFmtId="1" fontId="29" fillId="0" borderId="0" xfId="0" applyNumberFormat="1" applyFont="1" applyAlignment="1">
      <alignment horizontal="right"/>
    </xf>
    <xf numFmtId="1" fontId="36" fillId="0" borderId="0" xfId="0" applyNumberFormat="1" applyFont="1" applyAlignment="1">
      <alignment horizontal="right"/>
    </xf>
    <xf numFmtId="3" fontId="30" fillId="0" borderId="0" xfId="0" applyNumberFormat="1" applyFont="1" applyAlignment="1">
      <alignment horizontal="right"/>
    </xf>
    <xf numFmtId="3" fontId="86" fillId="0" borderId="0" xfId="0" applyNumberFormat="1" applyFont="1"/>
    <xf numFmtId="0" fontId="86" fillId="0" borderId="0" xfId="0" applyFont="1"/>
    <xf numFmtId="0" fontId="116" fillId="0" borderId="0" xfId="0" applyFont="1"/>
    <xf numFmtId="0" fontId="40" fillId="0" borderId="0" xfId="39" applyFont="1" applyProtection="1">
      <protection locked="0"/>
    </xf>
    <xf numFmtId="170" fontId="114" fillId="0" borderId="0" xfId="35" applyNumberFormat="1" applyFont="1" applyAlignment="1">
      <alignment horizontal="left"/>
    </xf>
    <xf numFmtId="0" fontId="41" fillId="0" borderId="0" xfId="0" applyFont="1" applyAlignment="1">
      <alignment horizontal="left"/>
    </xf>
    <xf numFmtId="0" fontId="96" fillId="0" borderId="0" xfId="0" applyFont="1" applyAlignment="1">
      <alignment horizontal="left"/>
    </xf>
    <xf numFmtId="0" fontId="117" fillId="0" borderId="0" xfId="0" applyFont="1"/>
    <xf numFmtId="0" fontId="98" fillId="0" borderId="0" xfId="0" applyFont="1" applyAlignment="1">
      <alignment vertical="top"/>
    </xf>
    <xf numFmtId="166" fontId="98" fillId="18" borderId="0" xfId="0" applyNumberFormat="1" applyFont="1" applyFill="1"/>
    <xf numFmtId="166" fontId="94" fillId="26" borderId="0" xfId="0" applyNumberFormat="1" applyFont="1" applyFill="1"/>
    <xf numFmtId="166" fontId="112" fillId="26" borderId="17" xfId="0" applyNumberFormat="1" applyFont="1" applyFill="1" applyBorder="1" applyAlignment="1">
      <alignment vertical="top"/>
    </xf>
    <xf numFmtId="17" fontId="92" fillId="18" borderId="0" xfId="0" quotePrefix="1" applyNumberFormat="1" applyFont="1" applyFill="1" applyAlignment="1">
      <alignment horizontal="center"/>
    </xf>
    <xf numFmtId="166" fontId="49" fillId="18" borderId="17" xfId="0" applyNumberFormat="1" applyFont="1" applyFill="1" applyBorder="1" applyAlignment="1">
      <alignment vertical="top"/>
    </xf>
    <xf numFmtId="0" fontId="92" fillId="18" borderId="0" xfId="0" applyFont="1" applyFill="1" applyAlignment="1">
      <alignment horizontal="center" vertical="center" wrapText="1"/>
    </xf>
    <xf numFmtId="166" fontId="99" fillId="18" borderId="0" xfId="0" applyNumberFormat="1" applyFont="1" applyFill="1" applyAlignment="1">
      <alignment horizontal="center" wrapText="1"/>
    </xf>
    <xf numFmtId="3" fontId="39" fillId="0" borderId="0" xfId="49" applyNumberFormat="1" applyFont="1"/>
    <xf numFmtId="3" fontId="39" fillId="0" borderId="21" xfId="49" applyNumberFormat="1" applyFont="1" applyBorder="1"/>
    <xf numFmtId="166" fontId="98" fillId="18" borderId="0" xfId="0" applyNumberFormat="1" applyFont="1" applyFill="1" applyAlignment="1">
      <alignment horizontal="right"/>
    </xf>
    <xf numFmtId="1" fontId="97" fillId="0" borderId="0" xfId="0" applyNumberFormat="1" applyFont="1" applyAlignment="1">
      <alignment vertical="top"/>
    </xf>
    <xf numFmtId="0" fontId="103" fillId="0" borderId="0" xfId="0" applyFont="1"/>
    <xf numFmtId="0" fontId="92" fillId="0" borderId="0" xfId="0" applyFont="1"/>
    <xf numFmtId="3" fontId="121" fillId="0" borderId="0" xfId="0" applyNumberFormat="1" applyFont="1"/>
    <xf numFmtId="0" fontId="122" fillId="0" borderId="0" xfId="0" applyFont="1"/>
    <xf numFmtId="3" fontId="124" fillId="0" borderId="0" xfId="0" applyNumberFormat="1" applyFont="1" applyAlignment="1">
      <alignment horizontal="right"/>
    </xf>
    <xf numFmtId="4" fontId="124" fillId="0" borderId="0" xfId="0" applyNumberFormat="1" applyFont="1" applyAlignment="1">
      <alignment horizontal="right"/>
    </xf>
    <xf numFmtId="3" fontId="124" fillId="0" borderId="0" xfId="0" applyNumberFormat="1" applyFont="1"/>
    <xf numFmtId="168" fontId="125" fillId="0" borderId="0" xfId="0" applyNumberFormat="1" applyFont="1"/>
    <xf numFmtId="4" fontId="122" fillId="0" borderId="0" xfId="0" applyNumberFormat="1" applyFont="1" applyAlignment="1">
      <alignment wrapText="1"/>
    </xf>
    <xf numFmtId="0" fontId="124" fillId="0" borderId="0" xfId="0" applyFont="1" applyAlignment="1">
      <alignment horizontal="right"/>
    </xf>
    <xf numFmtId="166" fontId="124" fillId="0" borderId="0" xfId="0" applyNumberFormat="1" applyFont="1"/>
    <xf numFmtId="166" fontId="123" fillId="0" borderId="0" xfId="0" applyNumberFormat="1" applyFont="1" applyAlignment="1">
      <alignment horizontal="right"/>
    </xf>
    <xf numFmtId="0" fontId="126" fillId="0" borderId="0" xfId="0" applyFont="1"/>
    <xf numFmtId="0" fontId="104" fillId="0" borderId="0" xfId="0" applyFont="1"/>
    <xf numFmtId="0" fontId="127" fillId="0" borderId="0" xfId="0" applyFont="1"/>
    <xf numFmtId="0" fontId="102" fillId="0" borderId="0" xfId="0" applyFont="1"/>
    <xf numFmtId="0" fontId="102" fillId="0" borderId="0" xfId="0" applyFont="1" applyAlignment="1">
      <alignment vertical="top" wrapText="1"/>
    </xf>
    <xf numFmtId="0" fontId="104" fillId="0" borderId="0" xfId="0" applyFont="1" applyAlignment="1">
      <alignment vertical="top" wrapText="1"/>
    </xf>
    <xf numFmtId="0" fontId="2" fillId="0" borderId="0" xfId="0" applyFont="1" applyAlignment="1">
      <alignment vertical="top" wrapText="1"/>
    </xf>
    <xf numFmtId="3" fontId="104" fillId="0" borderId="0" xfId="0" applyNumberFormat="1" applyFont="1"/>
    <xf numFmtId="3" fontId="102" fillId="0" borderId="0" xfId="0" applyNumberFormat="1" applyFont="1"/>
    <xf numFmtId="168" fontId="102" fillId="0" borderId="0" xfId="0" applyNumberFormat="1" applyFont="1"/>
    <xf numFmtId="0" fontId="2" fillId="0" borderId="0" xfId="0" applyFont="1"/>
    <xf numFmtId="10" fontId="69" fillId="0" borderId="0" xfId="0" applyNumberFormat="1" applyFont="1"/>
    <xf numFmtId="0" fontId="28" fillId="18" borderId="0" xfId="0" applyFont="1" applyFill="1" applyAlignment="1">
      <alignment horizontal="left" vertical="center" wrapText="1"/>
    </xf>
    <xf numFmtId="166" fontId="28" fillId="0" borderId="26" xfId="0" applyNumberFormat="1" applyFont="1" applyBorder="1"/>
    <xf numFmtId="3" fontId="26" fillId="0" borderId="0" xfId="0" applyNumberFormat="1" applyFont="1" applyAlignment="1">
      <alignment horizontal="left" vertical="center" wrapText="1"/>
    </xf>
    <xf numFmtId="0" fontId="38" fillId="0" borderId="0" xfId="35"/>
    <xf numFmtId="0" fontId="129" fillId="0" borderId="0" xfId="0" applyFont="1"/>
    <xf numFmtId="0" fontId="102" fillId="22" borderId="0" xfId="0" applyFont="1" applyFill="1"/>
    <xf numFmtId="0" fontId="102" fillId="22" borderId="0" xfId="0" applyFont="1" applyFill="1" applyAlignment="1">
      <alignment vertical="top" wrapText="1"/>
    </xf>
    <xf numFmtId="0" fontId="102" fillId="18" borderId="0" xfId="0" applyFont="1" applyFill="1"/>
    <xf numFmtId="0" fontId="102" fillId="18" borderId="0" xfId="0" applyFont="1" applyFill="1" applyAlignment="1">
      <alignment vertical="top" wrapText="1"/>
    </xf>
    <xf numFmtId="0" fontId="130" fillId="0" borderId="0" xfId="0" applyFont="1"/>
    <xf numFmtId="0" fontId="131" fillId="0" borderId="0" xfId="0" applyFont="1"/>
    <xf numFmtId="3" fontId="132" fillId="0" borderId="0" xfId="0" applyNumberFormat="1" applyFont="1" applyAlignment="1">
      <alignment horizontal="right"/>
    </xf>
    <xf numFmtId="0" fontId="133" fillId="0" borderId="0" xfId="35" applyFont="1"/>
    <xf numFmtId="0" fontId="132" fillId="0" borderId="0" xfId="0" applyFont="1"/>
    <xf numFmtId="0" fontId="134" fillId="0" borderId="0" xfId="0" applyFont="1"/>
    <xf numFmtId="3" fontId="135" fillId="0" borderId="0" xfId="0" applyNumberFormat="1" applyFont="1" applyAlignment="1">
      <alignment horizontal="right"/>
    </xf>
    <xf numFmtId="10" fontId="136" fillId="0" borderId="0" xfId="0" applyNumberFormat="1" applyFont="1" applyAlignment="1">
      <alignment horizontal="center" vertical="center"/>
    </xf>
    <xf numFmtId="14" fontId="132" fillId="0" borderId="0" xfId="1" applyNumberFormat="1" applyFont="1" applyFill="1" applyBorder="1" applyAlignment="1">
      <alignment horizontal="left"/>
    </xf>
    <xf numFmtId="0" fontId="137" fillId="0" borderId="0" xfId="0" applyFont="1"/>
    <xf numFmtId="0" fontId="104" fillId="18" borderId="0" xfId="0" applyFont="1" applyFill="1" applyAlignment="1">
      <alignment vertical="top" wrapText="1"/>
    </xf>
    <xf numFmtId="0" fontId="104" fillId="22" borderId="0" xfId="0" applyFont="1" applyFill="1" applyAlignment="1">
      <alignment vertical="top" wrapText="1"/>
    </xf>
    <xf numFmtId="0" fontId="104" fillId="22" borderId="0" xfId="0" applyFont="1" applyFill="1"/>
    <xf numFmtId="0" fontId="104" fillId="18" borderId="0" xfId="0" applyFont="1" applyFill="1"/>
    <xf numFmtId="0" fontId="104" fillId="0" borderId="0" xfId="0" applyFont="1" applyAlignment="1">
      <alignment vertical="top"/>
    </xf>
    <xf numFmtId="3" fontId="104" fillId="0" borderId="0" xfId="0" applyNumberFormat="1" applyFont="1" applyAlignment="1">
      <alignment vertical="top"/>
    </xf>
    <xf numFmtId="168" fontId="104" fillId="0" borderId="0" xfId="0" applyNumberFormat="1" applyFont="1" applyAlignment="1">
      <alignment vertical="top"/>
    </xf>
    <xf numFmtId="0" fontId="128" fillId="0" borderId="0" xfId="0" applyFont="1" applyAlignment="1">
      <alignment vertical="top"/>
    </xf>
    <xf numFmtId="0" fontId="26" fillId="0" borderId="18" xfId="0" applyFont="1" applyBorder="1" applyAlignment="1">
      <alignment vertical="top"/>
    </xf>
    <xf numFmtId="166" fontId="26" fillId="0" borderId="25" xfId="0" applyNumberFormat="1" applyFont="1" applyBorder="1" applyAlignment="1">
      <alignment vertical="top"/>
    </xf>
    <xf numFmtId="166" fontId="26" fillId="0" borderId="18" xfId="0" applyNumberFormat="1" applyFont="1" applyBorder="1" applyAlignment="1">
      <alignment vertical="top"/>
    </xf>
    <xf numFmtId="10" fontId="70" fillId="0" borderId="18" xfId="0" applyNumberFormat="1" applyFont="1" applyBorder="1" applyAlignment="1">
      <alignment vertical="top"/>
    </xf>
    <xf numFmtId="3" fontId="35" fillId="22" borderId="18" xfId="0" applyNumberFormat="1" applyFont="1" applyFill="1" applyBorder="1" applyAlignment="1">
      <alignment vertical="top"/>
    </xf>
    <xf numFmtId="166" fontId="26" fillId="18" borderId="18" xfId="0" applyNumberFormat="1" applyFont="1" applyFill="1" applyBorder="1" applyAlignment="1">
      <alignment vertical="top"/>
    </xf>
    <xf numFmtId="3" fontId="26" fillId="0" borderId="18" xfId="0" applyNumberFormat="1" applyFont="1" applyBorder="1" applyAlignment="1">
      <alignment horizontal="right" vertical="top"/>
    </xf>
    <xf numFmtId="3" fontId="35" fillId="0" borderId="18" xfId="0" applyNumberFormat="1" applyFont="1" applyBorder="1" applyAlignment="1">
      <alignment vertical="top"/>
    </xf>
    <xf numFmtId="0" fontId="35" fillId="0" borderId="18" xfId="0" applyFont="1" applyBorder="1" applyAlignment="1">
      <alignment vertical="top"/>
    </xf>
    <xf numFmtId="171" fontId="26" fillId="0" borderId="18" xfId="0" applyNumberFormat="1" applyFont="1" applyBorder="1" applyAlignment="1">
      <alignment vertical="top"/>
    </xf>
    <xf numFmtId="0" fontId="138" fillId="0" borderId="0" xfId="0" applyFont="1"/>
    <xf numFmtId="0" fontId="139" fillId="0" borderId="0" xfId="1" applyFont="1" applyFill="1" applyBorder="1" applyAlignment="1">
      <alignment horizontal="left"/>
    </xf>
    <xf numFmtId="166" fontId="86" fillId="0" borderId="17" xfId="0" applyNumberFormat="1" applyFont="1" applyBorder="1" applyAlignment="1">
      <alignment vertical="top"/>
    </xf>
    <xf numFmtId="0" fontId="101" fillId="0" borderId="0" xfId="0" applyFont="1" applyAlignment="1">
      <alignment horizontal="center" vertical="center" wrapText="1"/>
    </xf>
    <xf numFmtId="166" fontId="86" fillId="0" borderId="25" xfId="0" applyNumberFormat="1" applyFont="1" applyBorder="1" applyAlignment="1">
      <alignment vertical="top"/>
    </xf>
    <xf numFmtId="0" fontId="101" fillId="0" borderId="17" xfId="0" applyFont="1" applyBorder="1" applyAlignment="1">
      <alignment horizontal="center" vertical="center" wrapText="1"/>
    </xf>
    <xf numFmtId="0" fontId="114" fillId="0" borderId="0" xfId="35" applyFont="1"/>
    <xf numFmtId="166" fontId="140" fillId="0" borderId="24" xfId="0" applyNumberFormat="1" applyFont="1" applyBorder="1" applyAlignment="1">
      <alignment horizontal="right" vertical="top"/>
    </xf>
    <xf numFmtId="166" fontId="140" fillId="17" borderId="24" xfId="0" applyNumberFormat="1" applyFont="1" applyFill="1" applyBorder="1" applyAlignment="1">
      <alignment horizontal="right" vertical="top"/>
    </xf>
    <xf numFmtId="166" fontId="140" fillId="22" borderId="24" xfId="0" applyNumberFormat="1" applyFont="1" applyFill="1" applyBorder="1" applyAlignment="1">
      <alignment horizontal="right" vertical="top"/>
    </xf>
    <xf numFmtId="166" fontId="141" fillId="0" borderId="0" xfId="0" applyNumberFormat="1" applyFont="1"/>
    <xf numFmtId="166" fontId="141" fillId="0" borderId="0" xfId="0" applyNumberFormat="1" applyFont="1" applyAlignment="1">
      <alignment horizontal="right"/>
    </xf>
    <xf numFmtId="166" fontId="140" fillId="17" borderId="0" xfId="0" applyNumberFormat="1" applyFont="1" applyFill="1"/>
    <xf numFmtId="3" fontId="140" fillId="14" borderId="0" xfId="0" applyNumberFormat="1" applyFont="1" applyFill="1" applyAlignment="1">
      <alignment horizontal="right"/>
    </xf>
    <xf numFmtId="3" fontId="85" fillId="26" borderId="17" xfId="0" applyNumberFormat="1" applyFont="1" applyFill="1" applyBorder="1" applyAlignment="1">
      <alignment horizontal="center" wrapText="1"/>
    </xf>
    <xf numFmtId="3" fontId="141" fillId="22" borderId="0" xfId="0" applyNumberFormat="1" applyFont="1" applyFill="1"/>
    <xf numFmtId="3" fontId="141" fillId="0" borderId="0" xfId="0" applyNumberFormat="1" applyFont="1" applyAlignment="1">
      <alignment horizontal="right"/>
    </xf>
    <xf numFmtId="0" fontId="140" fillId="0" borderId="24" xfId="0" applyFont="1" applyBorder="1" applyAlignment="1">
      <alignment horizontal="right" vertical="top"/>
    </xf>
    <xf numFmtId="0" fontId="140" fillId="0" borderId="24" xfId="0" applyFont="1" applyBorder="1" applyAlignment="1">
      <alignment vertical="top"/>
    </xf>
    <xf numFmtId="3" fontId="143" fillId="0" borderId="0" xfId="0" applyNumberFormat="1" applyFont="1" applyAlignment="1">
      <alignment horizontal="right"/>
    </xf>
    <xf numFmtId="0" fontId="140" fillId="0" borderId="0" xfId="0" applyFont="1"/>
    <xf numFmtId="166" fontId="144" fillId="18" borderId="17" xfId="0" applyNumberFormat="1" applyFont="1" applyFill="1" applyBorder="1" applyAlignment="1">
      <alignment horizontal="right" vertical="top"/>
    </xf>
    <xf numFmtId="166" fontId="144" fillId="18" borderId="24" xfId="0" applyNumberFormat="1" applyFont="1" applyFill="1" applyBorder="1" applyAlignment="1">
      <alignment vertical="top"/>
    </xf>
    <xf numFmtId="166" fontId="145" fillId="18" borderId="0" xfId="0" applyNumberFormat="1" applyFont="1" applyFill="1" applyAlignment="1">
      <alignment horizontal="right" vertical="top"/>
    </xf>
    <xf numFmtId="166" fontId="145" fillId="18" borderId="0" xfId="0" applyNumberFormat="1" applyFont="1" applyFill="1"/>
    <xf numFmtId="166" fontId="145" fillId="18" borderId="0" xfId="0" applyNumberFormat="1" applyFont="1" applyFill="1" applyAlignment="1">
      <alignment horizontal="right"/>
    </xf>
    <xf numFmtId="166" fontId="145" fillId="18" borderId="19" xfId="0" applyNumberFormat="1" applyFont="1" applyFill="1" applyBorder="1"/>
    <xf numFmtId="166" fontId="145" fillId="18" borderId="22" xfId="0" applyNumberFormat="1" applyFont="1" applyFill="1" applyBorder="1"/>
    <xf numFmtId="166" fontId="140" fillId="0" borderId="24" xfId="0" applyNumberFormat="1" applyFont="1" applyBorder="1" applyAlignment="1">
      <alignment vertical="top"/>
    </xf>
    <xf numFmtId="166" fontId="140" fillId="17" borderId="24" xfId="0" applyNumberFormat="1" applyFont="1" applyFill="1" applyBorder="1" applyAlignment="1">
      <alignment vertical="top"/>
    </xf>
    <xf numFmtId="3" fontId="140" fillId="22" borderId="24" xfId="0" applyNumberFormat="1" applyFont="1" applyFill="1" applyBorder="1" applyAlignment="1">
      <alignment vertical="top"/>
    </xf>
    <xf numFmtId="3" fontId="143" fillId="0" borderId="0" xfId="0" applyNumberFormat="1" applyFont="1"/>
    <xf numFmtId="166" fontId="141" fillId="17" borderId="0" xfId="0" applyNumberFormat="1" applyFont="1" applyFill="1"/>
    <xf numFmtId="3" fontId="141" fillId="25" borderId="23" xfId="0" applyNumberFormat="1" applyFont="1" applyFill="1" applyBorder="1" applyAlignment="1">
      <alignment horizontal="right"/>
    </xf>
    <xf numFmtId="3" fontId="141" fillId="0" borderId="0" xfId="0" applyNumberFormat="1" applyFont="1"/>
    <xf numFmtId="3" fontId="141" fillId="0" borderId="19" xfId="0" applyNumberFormat="1" applyFont="1" applyBorder="1" applyAlignment="1">
      <alignment horizontal="right"/>
    </xf>
    <xf numFmtId="3" fontId="141" fillId="22" borderId="20" xfId="0" applyNumberFormat="1" applyFont="1" applyFill="1" applyBorder="1" applyAlignment="1">
      <alignment horizontal="right"/>
    </xf>
    <xf numFmtId="3" fontId="141" fillId="25" borderId="20" xfId="0" applyNumberFormat="1" applyFont="1" applyFill="1" applyBorder="1" applyAlignment="1">
      <alignment horizontal="right"/>
    </xf>
    <xf numFmtId="0" fontId="28" fillId="0" borderId="0" xfId="39" applyFont="1" applyProtection="1">
      <protection locked="0"/>
    </xf>
    <xf numFmtId="3" fontId="140" fillId="14" borderId="0" xfId="0" applyNumberFormat="1" applyFont="1" applyFill="1" applyAlignment="1">
      <alignment horizontal="right" vertical="top"/>
    </xf>
    <xf numFmtId="166" fontId="140" fillId="14" borderId="0" xfId="0" applyNumberFormat="1" applyFont="1" applyFill="1" applyAlignment="1">
      <alignment vertical="top"/>
    </xf>
    <xf numFmtId="14" fontId="60" fillId="0" borderId="0" xfId="0" applyNumberFormat="1" applyFont="1" applyAlignment="1">
      <alignment horizontal="left"/>
    </xf>
    <xf numFmtId="4" fontId="53" fillId="0" borderId="0" xfId="0" applyNumberFormat="1" applyFont="1"/>
    <xf numFmtId="0" fontId="146" fillId="0" borderId="0" xfId="0" applyFont="1"/>
    <xf numFmtId="0" fontId="147" fillId="0" borderId="0" xfId="0" applyFont="1"/>
    <xf numFmtId="0" fontId="148" fillId="0" borderId="0" xfId="0" applyFont="1" applyAlignment="1">
      <alignment horizontal="center" wrapText="1"/>
    </xf>
    <xf numFmtId="0" fontId="137" fillId="0" borderId="27" xfId="0" applyFont="1" applyBorder="1"/>
    <xf numFmtId="4" fontId="135" fillId="0" borderId="0" xfId="0" applyNumberFormat="1" applyFont="1" applyAlignment="1">
      <alignment horizontal="right"/>
    </xf>
    <xf numFmtId="0" fontId="135" fillId="0" borderId="0" xfId="0" applyFont="1" applyAlignment="1">
      <alignment horizontal="right"/>
    </xf>
    <xf numFmtId="0" fontId="135" fillId="0" borderId="27" xfId="0" applyFont="1" applyBorder="1" applyAlignment="1">
      <alignment horizontal="right"/>
    </xf>
    <xf numFmtId="4" fontId="135" fillId="0" borderId="0" xfId="0" applyNumberFormat="1" applyFont="1"/>
    <xf numFmtId="171" fontId="135" fillId="0" borderId="0" xfId="0" applyNumberFormat="1" applyFont="1" applyAlignment="1">
      <alignment horizontal="right"/>
    </xf>
    <xf numFmtId="0" fontId="53" fillId="0" borderId="27" xfId="0" applyFont="1" applyBorder="1"/>
    <xf numFmtId="0" fontId="135" fillId="0" borderId="0" xfId="0" applyFont="1"/>
    <xf numFmtId="4" fontId="135" fillId="0" borderId="27" xfId="0" applyNumberFormat="1" applyFont="1" applyBorder="1" applyAlignment="1">
      <alignment horizontal="right"/>
    </xf>
    <xf numFmtId="0" fontId="135" fillId="0" borderId="27" xfId="0" applyFont="1" applyBorder="1"/>
    <xf numFmtId="4" fontId="135" fillId="0" borderId="0" xfId="36" applyNumberFormat="1" applyFont="1" applyAlignment="1">
      <alignment horizontal="right"/>
    </xf>
    <xf numFmtId="4" fontId="135" fillId="0" borderId="27" xfId="27" applyNumberFormat="1" applyFont="1" applyFill="1" applyBorder="1" applyAlignment="1">
      <alignment horizontal="right"/>
    </xf>
    <xf numFmtId="4" fontId="135" fillId="0" borderId="27" xfId="0" applyNumberFormat="1" applyFont="1" applyBorder="1"/>
    <xf numFmtId="0" fontId="64" fillId="0" borderId="0" xfId="0" applyFont="1" applyAlignment="1">
      <alignment horizontal="right"/>
    </xf>
    <xf numFmtId="4" fontId="135" fillId="0" borderId="27" xfId="0" applyNumberFormat="1" applyFont="1" applyBorder="1" applyAlignment="1">
      <alignment wrapText="1"/>
    </xf>
    <xf numFmtId="0" fontId="135" fillId="0" borderId="0" xfId="36" applyFont="1"/>
    <xf numFmtId="4" fontId="60" fillId="0" borderId="27" xfId="0" applyNumberFormat="1" applyFont="1" applyBorder="1" applyAlignment="1">
      <alignment wrapText="1"/>
    </xf>
    <xf numFmtId="4" fontId="135" fillId="0" borderId="0" xfId="40" applyNumberFormat="1" applyFont="1" applyProtection="1">
      <protection locked="0"/>
    </xf>
    <xf numFmtId="4" fontId="135" fillId="0" borderId="0" xfId="40" applyNumberFormat="1" applyFont="1"/>
    <xf numFmtId="0" fontId="37" fillId="15" borderId="0" xfId="0" applyFont="1" applyFill="1" applyAlignment="1">
      <alignment horizontal="center" vertical="center" wrapText="1"/>
    </xf>
    <xf numFmtId="3" fontId="37" fillId="15" borderId="0" xfId="0" applyNumberFormat="1" applyFont="1" applyFill="1" applyAlignment="1">
      <alignment horizontal="center" vertical="center" wrapText="1"/>
    </xf>
    <xf numFmtId="0" fontId="11" fillId="0" borderId="0" xfId="0" applyFont="1" applyAlignment="1">
      <alignment vertical="top"/>
    </xf>
    <xf numFmtId="0" fontId="8" fillId="0" borderId="0" xfId="0" applyFont="1" applyAlignment="1">
      <alignment horizontal="center"/>
    </xf>
    <xf numFmtId="0" fontId="37" fillId="0" borderId="0" xfId="0" applyFont="1" applyAlignment="1">
      <alignment horizontal="center" vertical="center" wrapText="1"/>
    </xf>
    <xf numFmtId="0" fontId="28" fillId="0" borderId="0" xfId="39" applyFont="1" applyAlignment="1" applyProtection="1">
      <alignment horizontal="right"/>
      <protection locked="0"/>
    </xf>
    <xf numFmtId="3" fontId="151" fillId="31" borderId="0" xfId="0" applyNumberFormat="1" applyFont="1" applyFill="1" applyAlignment="1">
      <alignment horizontal="center" vertical="center" wrapText="1"/>
    </xf>
    <xf numFmtId="3" fontId="151" fillId="22" borderId="0" xfId="0" applyNumberFormat="1" applyFont="1" applyFill="1" applyAlignment="1">
      <alignment horizontal="center" vertical="center" wrapText="1"/>
    </xf>
    <xf numFmtId="0" fontId="132" fillId="0" borderId="0" xfId="1" applyFont="1" applyFill="1" applyBorder="1" applyAlignment="1">
      <alignment horizontal="left"/>
    </xf>
    <xf numFmtId="166" fontId="26" fillId="0" borderId="29" xfId="0" applyNumberFormat="1" applyFont="1" applyBorder="1" applyAlignment="1">
      <alignment horizontal="right" vertical="top"/>
    </xf>
    <xf numFmtId="3" fontId="29" fillId="0" borderId="21" xfId="0" applyNumberFormat="1" applyFont="1" applyBorder="1" applyAlignment="1">
      <alignment horizontal="right"/>
    </xf>
    <xf numFmtId="0" fontId="26" fillId="0" borderId="21" xfId="0" applyFont="1" applyBorder="1"/>
    <xf numFmtId="166" fontId="28" fillId="0" borderId="21" xfId="0" applyNumberFormat="1" applyFont="1" applyBorder="1" applyAlignment="1">
      <alignment horizontal="right" vertical="top"/>
    </xf>
    <xf numFmtId="166" fontId="28" fillId="0" borderId="21" xfId="0" applyNumberFormat="1" applyFont="1" applyBorder="1" applyAlignment="1">
      <alignment horizontal="right"/>
    </xf>
    <xf numFmtId="166" fontId="28" fillId="22" borderId="21" xfId="0" applyNumberFormat="1" applyFont="1" applyFill="1" applyBorder="1"/>
    <xf numFmtId="3" fontId="29" fillId="0" borderId="30" xfId="0" applyNumberFormat="1" applyFont="1" applyBorder="1" applyAlignment="1">
      <alignment horizontal="right"/>
    </xf>
    <xf numFmtId="0" fontId="26" fillId="0" borderId="30" xfId="0" applyFont="1" applyBorder="1"/>
    <xf numFmtId="166" fontId="28" fillId="0" borderId="30" xfId="0" applyNumberFormat="1" applyFont="1" applyBorder="1"/>
    <xf numFmtId="166" fontId="28" fillId="0" borderId="30" xfId="0" applyNumberFormat="1" applyFont="1" applyBorder="1" applyAlignment="1">
      <alignment horizontal="right" vertical="top"/>
    </xf>
    <xf numFmtId="166" fontId="28" fillId="0" borderId="30" xfId="0" applyNumberFormat="1" applyFont="1" applyBorder="1" applyAlignment="1">
      <alignment horizontal="right"/>
    </xf>
    <xf numFmtId="166" fontId="28" fillId="22" borderId="30" xfId="0" applyNumberFormat="1" applyFont="1" applyFill="1" applyBorder="1"/>
    <xf numFmtId="0" fontId="26" fillId="0" borderId="29" xfId="0" applyFont="1" applyBorder="1" applyAlignment="1">
      <alignment horizontal="right" vertical="top"/>
    </xf>
    <xf numFmtId="0" fontId="26" fillId="0" borderId="29" xfId="0" applyFont="1" applyBorder="1" applyAlignment="1">
      <alignment vertical="top"/>
    </xf>
    <xf numFmtId="166" fontId="26" fillId="0" borderId="29" xfId="0" applyNumberFormat="1" applyFont="1" applyBorder="1" applyAlignment="1">
      <alignment vertical="top"/>
    </xf>
    <xf numFmtId="166" fontId="26" fillId="22" borderId="29" xfId="0" applyNumberFormat="1" applyFont="1" applyFill="1" applyBorder="1" applyAlignment="1">
      <alignment horizontal="right" vertical="top"/>
    </xf>
    <xf numFmtId="166" fontId="26" fillId="30" borderId="21" xfId="0" applyNumberFormat="1" applyFont="1" applyFill="1" applyBorder="1" applyAlignment="1">
      <alignment horizontal="right" vertical="top"/>
    </xf>
    <xf numFmtId="166" fontId="28" fillId="27" borderId="21" xfId="0" applyNumberFormat="1" applyFont="1" applyFill="1" applyBorder="1" applyAlignment="1">
      <alignment vertical="top"/>
    </xf>
    <xf numFmtId="166" fontId="28" fillId="27" borderId="21" xfId="0" applyNumberFormat="1" applyFont="1" applyFill="1" applyBorder="1" applyAlignment="1">
      <alignment horizontal="right"/>
    </xf>
    <xf numFmtId="166" fontId="28" fillId="0" borderId="21" xfId="39" applyNumberFormat="1" applyFont="1" applyBorder="1" applyProtection="1">
      <protection locked="0"/>
    </xf>
    <xf numFmtId="166" fontId="28" fillId="0" borderId="21" xfId="39" applyNumberFormat="1" applyFont="1" applyBorder="1" applyAlignment="1" applyProtection="1">
      <alignment horizontal="right"/>
      <protection locked="0"/>
    </xf>
    <xf numFmtId="0" fontId="28" fillId="0" borderId="21" xfId="0" applyFont="1" applyBorder="1"/>
    <xf numFmtId="166" fontId="28" fillId="27" borderId="30" xfId="0" applyNumberFormat="1" applyFont="1" applyFill="1" applyBorder="1" applyAlignment="1">
      <alignment vertical="top"/>
    </xf>
    <xf numFmtId="166" fontId="28" fillId="27" borderId="30" xfId="0" applyNumberFormat="1" applyFont="1" applyFill="1" applyBorder="1" applyAlignment="1">
      <alignment horizontal="right"/>
    </xf>
    <xf numFmtId="166" fontId="26" fillId="30" borderId="30" xfId="0" applyNumberFormat="1" applyFont="1" applyFill="1" applyBorder="1" applyAlignment="1">
      <alignment horizontal="right" vertical="top"/>
    </xf>
    <xf numFmtId="166" fontId="28" fillId="0" borderId="30" xfId="39" applyNumberFormat="1" applyFont="1" applyBorder="1" applyProtection="1">
      <protection locked="0"/>
    </xf>
    <xf numFmtId="166" fontId="26" fillId="27" borderId="29" xfId="0" applyNumberFormat="1" applyFont="1" applyFill="1" applyBorder="1" applyAlignment="1">
      <alignment vertical="top"/>
    </xf>
    <xf numFmtId="166" fontId="26" fillId="30" borderId="29" xfId="0" applyNumberFormat="1" applyFont="1" applyFill="1" applyBorder="1" applyAlignment="1">
      <alignment horizontal="right" vertical="top"/>
    </xf>
    <xf numFmtId="0" fontId="28" fillId="0" borderId="30" xfId="0" applyFont="1" applyBorder="1"/>
    <xf numFmtId="166" fontId="26" fillId="0" borderId="30" xfId="0" applyNumberFormat="1" applyFont="1" applyBorder="1"/>
    <xf numFmtId="166" fontId="26" fillId="27" borderId="29" xfId="0" applyNumberFormat="1" applyFont="1" applyFill="1" applyBorder="1" applyAlignment="1">
      <alignment horizontal="right" vertical="top"/>
    </xf>
    <xf numFmtId="168" fontId="28" fillId="24" borderId="21" xfId="0" applyNumberFormat="1" applyFont="1" applyFill="1" applyBorder="1" applyAlignment="1">
      <alignment vertical="top"/>
    </xf>
    <xf numFmtId="3" fontId="28" fillId="24" borderId="21" xfId="0" applyNumberFormat="1" applyFont="1" applyFill="1" applyBorder="1" applyAlignment="1">
      <alignment vertical="top"/>
    </xf>
    <xf numFmtId="166" fontId="86" fillId="0" borderId="29" xfId="0" applyNumberFormat="1" applyFont="1" applyBorder="1" applyAlignment="1">
      <alignment horizontal="center" vertical="top"/>
    </xf>
    <xf numFmtId="3" fontId="26" fillId="24" borderId="29" xfId="0" applyNumberFormat="1" applyFont="1" applyFill="1" applyBorder="1" applyAlignment="1">
      <alignment vertical="top"/>
    </xf>
    <xf numFmtId="0" fontId="26" fillId="0" borderId="21" xfId="0" applyFont="1" applyBorder="1" applyAlignment="1">
      <alignment horizontal="center" vertical="center" wrapText="1"/>
    </xf>
    <xf numFmtId="0" fontId="145" fillId="0" borderId="0" xfId="0" applyFont="1"/>
    <xf numFmtId="0" fontId="144" fillId="0" borderId="21" xfId="0" applyFont="1" applyBorder="1" applyAlignment="1">
      <alignment horizontal="center" vertical="center" wrapText="1"/>
    </xf>
    <xf numFmtId="166" fontId="26" fillId="0" borderId="34" xfId="0" applyNumberFormat="1" applyFont="1" applyBorder="1" applyAlignment="1">
      <alignment vertical="top"/>
    </xf>
    <xf numFmtId="166" fontId="26" fillId="24" borderId="29" xfId="0" applyNumberFormat="1" applyFont="1" applyFill="1" applyBorder="1" applyAlignment="1">
      <alignment vertical="top"/>
    </xf>
    <xf numFmtId="168" fontId="26" fillId="24" borderId="29" xfId="0" applyNumberFormat="1" applyFont="1" applyFill="1" applyBorder="1" applyAlignment="1">
      <alignment vertical="top"/>
    </xf>
    <xf numFmtId="0" fontId="132" fillId="0" borderId="0" xfId="0" applyFont="1" applyAlignment="1">
      <alignment horizontal="left"/>
    </xf>
    <xf numFmtId="166" fontId="28" fillId="24" borderId="21" xfId="0" applyNumberFormat="1" applyFont="1" applyFill="1" applyBorder="1" applyAlignment="1">
      <alignment vertical="top"/>
    </xf>
    <xf numFmtId="166" fontId="29" fillId="0" borderId="21" xfId="0" applyNumberFormat="1" applyFont="1" applyBorder="1" applyAlignment="1">
      <alignment horizontal="right"/>
    </xf>
    <xf numFmtId="166" fontId="28" fillId="22" borderId="21" xfId="0" applyNumberFormat="1" applyFont="1" applyFill="1" applyBorder="1" applyAlignment="1">
      <alignment horizontal="right"/>
    </xf>
    <xf numFmtId="166" fontId="28" fillId="22" borderId="30" xfId="0" applyNumberFormat="1" applyFont="1" applyFill="1" applyBorder="1" applyAlignment="1">
      <alignment horizontal="right"/>
    </xf>
    <xf numFmtId="166" fontId="28" fillId="0" borderId="28" xfId="0" applyNumberFormat="1" applyFont="1" applyBorder="1" applyAlignment="1">
      <alignment horizontal="right"/>
    </xf>
    <xf numFmtId="0" fontId="144" fillId="0" borderId="0" xfId="0" applyFont="1" applyAlignment="1">
      <alignment vertical="center"/>
    </xf>
    <xf numFmtId="166" fontId="144" fillId="0" borderId="21" xfId="0" applyNumberFormat="1" applyFont="1" applyBorder="1" applyAlignment="1">
      <alignment horizontal="center" vertical="center" wrapText="1"/>
    </xf>
    <xf numFmtId="0" fontId="144" fillId="0" borderId="21" xfId="0" applyFont="1" applyBorder="1" applyAlignment="1">
      <alignment horizontal="center" vertical="center"/>
    </xf>
    <xf numFmtId="0" fontId="155" fillId="0" borderId="0" xfId="1" applyFont="1" applyFill="1" applyBorder="1" applyAlignment="1">
      <alignment horizontal="left"/>
    </xf>
    <xf numFmtId="0" fontId="26" fillId="26" borderId="0" xfId="0" applyFont="1" applyFill="1" applyAlignment="1">
      <alignment horizontal="center" vertical="center" wrapText="1"/>
    </xf>
    <xf numFmtId="3" fontId="26" fillId="26" borderId="0" xfId="0" applyNumberFormat="1" applyFont="1" applyFill="1" applyAlignment="1">
      <alignment horizontal="center" vertical="center" wrapText="1"/>
    </xf>
    <xf numFmtId="3" fontId="26" fillId="18" borderId="0" xfId="0" applyNumberFormat="1" applyFont="1" applyFill="1" applyAlignment="1">
      <alignment horizontal="center" vertical="center" wrapText="1"/>
    </xf>
    <xf numFmtId="0" fontId="26" fillId="18" borderId="0" xfId="0" applyFont="1" applyFill="1" applyAlignment="1">
      <alignment horizontal="center" vertical="center" wrapText="1"/>
    </xf>
    <xf numFmtId="166" fontId="26" fillId="0" borderId="31" xfId="0" applyNumberFormat="1" applyFont="1" applyBorder="1" applyAlignment="1">
      <alignment vertical="top"/>
    </xf>
    <xf numFmtId="166" fontId="28" fillId="0" borderId="36" xfId="0" applyNumberFormat="1" applyFont="1" applyBorder="1" applyAlignment="1">
      <alignment horizontal="right"/>
    </xf>
    <xf numFmtId="166" fontId="28" fillId="0" borderId="28" xfId="0" applyNumberFormat="1" applyFont="1" applyBorder="1"/>
    <xf numFmtId="166" fontId="26" fillId="22" borderId="31" xfId="0" applyNumberFormat="1" applyFont="1" applyFill="1" applyBorder="1" applyAlignment="1">
      <alignment horizontal="right" vertical="top"/>
    </xf>
    <xf numFmtId="166" fontId="28" fillId="22" borderId="36" xfId="0" applyNumberFormat="1" applyFont="1" applyFill="1" applyBorder="1"/>
    <xf numFmtId="166" fontId="28" fillId="22" borderId="28" xfId="0" applyNumberFormat="1" applyFont="1" applyFill="1" applyBorder="1"/>
    <xf numFmtId="166" fontId="26" fillId="0" borderId="38" xfId="0" applyNumberFormat="1" applyFont="1" applyBorder="1" applyAlignment="1">
      <alignment horizontal="right" vertical="top"/>
    </xf>
    <xf numFmtId="166" fontId="28" fillId="0" borderId="37" xfId="0" applyNumberFormat="1" applyFont="1" applyBorder="1" applyAlignment="1">
      <alignment horizontal="right" vertical="top"/>
    </xf>
    <xf numFmtId="166" fontId="28" fillId="0" borderId="35" xfId="0" applyNumberFormat="1" applyFont="1" applyBorder="1" applyAlignment="1">
      <alignment horizontal="right" vertical="top"/>
    </xf>
    <xf numFmtId="0" fontId="157" fillId="0" borderId="0" xfId="0" applyFont="1" applyAlignment="1">
      <alignment horizontal="left"/>
    </xf>
    <xf numFmtId="0" fontId="156" fillId="0" borderId="0" xfId="0" applyFont="1" applyAlignment="1">
      <alignment horizontal="left"/>
    </xf>
    <xf numFmtId="0" fontId="158" fillId="19" borderId="0" xfId="0" applyFont="1" applyFill="1"/>
    <xf numFmtId="0" fontId="144" fillId="30" borderId="21" xfId="0" applyFont="1" applyFill="1" applyBorder="1" applyAlignment="1">
      <alignment horizontal="center" vertical="center"/>
    </xf>
    <xf numFmtId="166" fontId="29" fillId="0" borderId="30" xfId="0" applyNumberFormat="1" applyFont="1" applyBorder="1" applyAlignment="1">
      <alignment horizontal="right"/>
    </xf>
    <xf numFmtId="166" fontId="28" fillId="0" borderId="30" xfId="0" applyNumberFormat="1" applyFont="1" applyBorder="1" applyAlignment="1">
      <alignment vertical="top"/>
    </xf>
    <xf numFmtId="166" fontId="28" fillId="0" borderId="21" xfId="0" applyNumberFormat="1" applyFont="1" applyBorder="1" applyAlignment="1">
      <alignment vertical="top"/>
    </xf>
    <xf numFmtId="166" fontId="26" fillId="22" borderId="29" xfId="0" applyNumberFormat="1" applyFont="1" applyFill="1" applyBorder="1" applyAlignment="1">
      <alignment vertical="top"/>
    </xf>
    <xf numFmtId="166" fontId="28" fillId="22" borderId="30" xfId="0" applyNumberFormat="1" applyFont="1" applyFill="1" applyBorder="1" applyAlignment="1">
      <alignment vertical="top"/>
    </xf>
    <xf numFmtId="166" fontId="28" fillId="22" borderId="21" xfId="0" applyNumberFormat="1" applyFont="1" applyFill="1" applyBorder="1" applyAlignment="1">
      <alignment vertical="top"/>
    </xf>
    <xf numFmtId="3" fontId="26" fillId="27" borderId="29" xfId="0" applyNumberFormat="1" applyFont="1" applyFill="1" applyBorder="1" applyAlignment="1">
      <alignment horizontal="right" vertical="top"/>
    </xf>
    <xf numFmtId="3" fontId="28" fillId="27" borderId="30" xfId="0" applyNumberFormat="1" applyFont="1" applyFill="1" applyBorder="1" applyAlignment="1">
      <alignment horizontal="right"/>
    </xf>
    <xf numFmtId="3" fontId="28" fillId="27" borderId="21" xfId="0" applyNumberFormat="1" applyFont="1" applyFill="1" applyBorder="1" applyAlignment="1">
      <alignment horizontal="right"/>
    </xf>
    <xf numFmtId="166" fontId="26" fillId="0" borderId="31" xfId="0" applyNumberFormat="1" applyFont="1" applyBorder="1" applyAlignment="1">
      <alignment horizontal="right" vertical="top"/>
    </xf>
    <xf numFmtId="166" fontId="28" fillId="0" borderId="36" xfId="39" applyNumberFormat="1" applyFont="1" applyBorder="1" applyProtection="1">
      <protection locked="0"/>
    </xf>
    <xf numFmtId="166" fontId="28" fillId="0" borderId="28" xfId="39" applyNumberFormat="1" applyFont="1" applyBorder="1" applyProtection="1">
      <protection locked="0"/>
    </xf>
    <xf numFmtId="166" fontId="28" fillId="0" borderId="28" xfId="39" applyNumberFormat="1" applyFont="1" applyBorder="1" applyAlignment="1" applyProtection="1">
      <alignment horizontal="right"/>
      <protection locked="0"/>
    </xf>
    <xf numFmtId="0" fontId="26" fillId="0" borderId="0" xfId="0" applyFont="1" applyAlignment="1">
      <alignment vertical="top"/>
    </xf>
    <xf numFmtId="0" fontId="160" fillId="0" borderId="0" xfId="1" applyFont="1" applyFill="1" applyBorder="1" applyAlignment="1">
      <alignment horizontal="left"/>
    </xf>
    <xf numFmtId="0" fontId="161" fillId="19" borderId="0" xfId="0" applyFont="1" applyFill="1"/>
    <xf numFmtId="0" fontId="162" fillId="0" borderId="0" xfId="0" applyFont="1"/>
    <xf numFmtId="166" fontId="28" fillId="0" borderId="29" xfId="0" applyNumberFormat="1" applyFont="1" applyBorder="1" applyAlignment="1">
      <alignment vertical="top"/>
    </xf>
    <xf numFmtId="166" fontId="26" fillId="17" borderId="29" xfId="0" applyNumberFormat="1" applyFont="1" applyFill="1" applyBorder="1" applyAlignment="1">
      <alignment horizontal="right" vertical="top"/>
    </xf>
    <xf numFmtId="166" fontId="26" fillId="17" borderId="30" xfId="0" applyNumberFormat="1" applyFont="1" applyFill="1" applyBorder="1" applyAlignment="1">
      <alignment horizontal="right"/>
    </xf>
    <xf numFmtId="166" fontId="26" fillId="17" borderId="21" xfId="0" applyNumberFormat="1" applyFont="1" applyFill="1" applyBorder="1" applyAlignment="1">
      <alignment horizontal="right"/>
    </xf>
    <xf numFmtId="166" fontId="26" fillId="17" borderId="29" xfId="0" applyNumberFormat="1" applyFont="1" applyFill="1" applyBorder="1" applyAlignment="1">
      <alignment vertical="top"/>
    </xf>
    <xf numFmtId="166" fontId="26" fillId="17" borderId="30" xfId="0" applyNumberFormat="1" applyFont="1" applyFill="1" applyBorder="1" applyAlignment="1">
      <alignment vertical="top"/>
    </xf>
    <xf numFmtId="166" fontId="26" fillId="17" borderId="21" xfId="0" applyNumberFormat="1" applyFont="1" applyFill="1" applyBorder="1" applyAlignment="1">
      <alignment vertical="top"/>
    </xf>
    <xf numFmtId="0" fontId="0" fillId="0" borderId="0" xfId="0" applyFont="1"/>
    <xf numFmtId="3" fontId="159" fillId="22" borderId="0" xfId="0" applyNumberFormat="1" applyFont="1" applyFill="1" applyAlignment="1">
      <alignment horizontal="center" vertical="center" wrapText="1"/>
    </xf>
    <xf numFmtId="14" fontId="164" fillId="0" borderId="0" xfId="35" quotePrefix="1" applyNumberFormat="1" applyFont="1" applyFill="1" applyBorder="1" applyAlignment="1">
      <alignment horizontal="left"/>
    </xf>
    <xf numFmtId="166" fontId="28" fillId="0" borderId="0" xfId="39" applyNumberFormat="1" applyFont="1" applyBorder="1" applyProtection="1">
      <protection locked="0"/>
    </xf>
    <xf numFmtId="166" fontId="28" fillId="0" borderId="0" xfId="39" applyNumberFormat="1" applyFont="1" applyBorder="1" applyAlignment="1" applyProtection="1">
      <alignment horizontal="right"/>
      <protection locked="0"/>
    </xf>
    <xf numFmtId="166" fontId="145" fillId="0" borderId="21" xfId="0" applyNumberFormat="1" applyFont="1" applyBorder="1" applyAlignment="1">
      <alignment vertical="top"/>
    </xf>
    <xf numFmtId="166" fontId="145" fillId="0" borderId="30" xfId="0" applyNumberFormat="1" applyFont="1" applyBorder="1" applyAlignment="1">
      <alignment vertical="top"/>
    </xf>
    <xf numFmtId="166" fontId="144" fillId="0" borderId="29" xfId="0" applyNumberFormat="1" applyFont="1" applyBorder="1" applyAlignment="1">
      <alignment vertical="top"/>
    </xf>
    <xf numFmtId="166" fontId="28" fillId="30" borderId="30" xfId="0" applyNumberFormat="1" applyFont="1" applyFill="1" applyBorder="1" applyAlignment="1">
      <alignment horizontal="right" vertical="top"/>
    </xf>
    <xf numFmtId="168" fontId="28" fillId="0" borderId="30" xfId="0" applyNumberFormat="1" applyFont="1" applyBorder="1" applyAlignment="1">
      <alignment vertical="top"/>
    </xf>
    <xf numFmtId="3" fontId="28" fillId="0" borderId="30" xfId="0" applyNumberFormat="1" applyFont="1" applyBorder="1" applyAlignment="1">
      <alignment vertical="top"/>
    </xf>
    <xf numFmtId="10" fontId="28" fillId="0" borderId="30" xfId="0" applyNumberFormat="1" applyFont="1" applyBorder="1" applyAlignment="1">
      <alignment vertical="top"/>
    </xf>
    <xf numFmtId="10" fontId="28" fillId="0" borderId="21" xfId="0" applyNumberFormat="1" applyFont="1" applyBorder="1" applyAlignment="1">
      <alignment vertical="top"/>
    </xf>
    <xf numFmtId="166" fontId="28" fillId="30" borderId="21" xfId="0" applyNumberFormat="1" applyFont="1" applyFill="1" applyBorder="1" applyAlignment="1">
      <alignment horizontal="right" vertical="top"/>
    </xf>
    <xf numFmtId="168" fontId="28" fillId="0" borderId="21" xfId="0" applyNumberFormat="1" applyFont="1" applyBorder="1" applyAlignment="1">
      <alignment vertical="top"/>
    </xf>
    <xf numFmtId="3" fontId="28" fillId="0" borderId="21" xfId="0" applyNumberFormat="1" applyFont="1" applyBorder="1" applyAlignment="1">
      <alignment vertical="top"/>
    </xf>
    <xf numFmtId="0" fontId="26" fillId="0" borderId="0" xfId="0" applyFont="1" applyBorder="1" applyAlignment="1">
      <alignment horizontal="center" vertical="center" wrapText="1"/>
    </xf>
    <xf numFmtId="0" fontId="162" fillId="0" borderId="0" xfId="1" applyFont="1" applyFill="1" applyBorder="1" applyAlignment="1">
      <alignment horizontal="left"/>
    </xf>
    <xf numFmtId="3" fontId="29" fillId="22" borderId="0" xfId="0" applyNumberFormat="1" applyFont="1" applyFill="1" applyBorder="1"/>
    <xf numFmtId="166" fontId="28" fillId="24" borderId="16" xfId="0" applyNumberFormat="1" applyFont="1" applyFill="1" applyBorder="1" applyAlignment="1">
      <alignment vertical="top"/>
    </xf>
    <xf numFmtId="168" fontId="28" fillId="24" borderId="16" xfId="0" applyNumberFormat="1" applyFont="1" applyFill="1" applyBorder="1" applyAlignment="1">
      <alignment vertical="top"/>
    </xf>
    <xf numFmtId="3" fontId="28" fillId="24" borderId="16" xfId="0" applyNumberFormat="1" applyFont="1" applyFill="1" applyBorder="1" applyAlignment="1">
      <alignment vertical="top"/>
    </xf>
    <xf numFmtId="0" fontId="11" fillId="0" borderId="25" xfId="0" applyFont="1" applyBorder="1" applyAlignment="1">
      <alignment vertical="top"/>
    </xf>
    <xf numFmtId="166" fontId="144" fillId="0" borderId="38" xfId="0" applyNumberFormat="1" applyFont="1" applyBorder="1" applyAlignment="1">
      <alignment vertical="top"/>
    </xf>
    <xf numFmtId="166" fontId="145" fillId="0" borderId="37" xfId="0" applyNumberFormat="1" applyFont="1" applyBorder="1" applyAlignment="1">
      <alignment vertical="top"/>
    </xf>
    <xf numFmtId="166" fontId="145" fillId="0" borderId="35" xfId="0" applyNumberFormat="1" applyFont="1" applyBorder="1" applyAlignment="1">
      <alignment vertical="top"/>
    </xf>
    <xf numFmtId="168" fontId="26" fillId="0" borderId="29" xfId="0" applyNumberFormat="1" applyFont="1" applyBorder="1" applyAlignment="1">
      <alignment vertical="top"/>
    </xf>
    <xf numFmtId="3" fontId="26" fillId="0" borderId="29" xfId="0" applyNumberFormat="1" applyFont="1" applyBorder="1" applyAlignment="1">
      <alignment vertical="top"/>
    </xf>
    <xf numFmtId="10" fontId="26" fillId="0" borderId="29" xfId="0" applyNumberFormat="1" applyFont="1" applyBorder="1" applyAlignment="1">
      <alignment vertical="top"/>
    </xf>
    <xf numFmtId="166" fontId="26" fillId="0" borderId="25" xfId="0" applyNumberFormat="1" applyFont="1" applyBorder="1" applyAlignment="1">
      <alignment horizontal="right" vertical="top"/>
    </xf>
  </cellXfs>
  <cellStyles count="54">
    <cellStyle name="20 % - Aksentti1" xfId="17" builtinId="30" customBuiltin="1"/>
    <cellStyle name="60 % - Aksentti6" xfId="32" builtinId="52" customBuiltin="1"/>
    <cellStyle name="Aksentti5" xfId="18" builtinId="45" customBuiltin="1"/>
    <cellStyle name="Aksentti6" xfId="19" builtinId="49" customBuiltin="1"/>
    <cellStyle name="Erotin 2" xfId="41" xr:uid="{A70FA800-99F4-4C7B-AECC-308557B72CBC}"/>
    <cellStyle name="Huomautus" xfId="14" builtinId="10" customBuiltin="1"/>
    <cellStyle name="Huono" xfId="7" builtinId="27" customBuiltin="1"/>
    <cellStyle name="Hyperlinkki" xfId="35" builtinId="8"/>
    <cellStyle name="Hyvä" xfId="6" builtinId="26" customBuiltin="1"/>
    <cellStyle name="Laskenta" xfId="11" builtinId="22" customBuiltin="1"/>
    <cellStyle name="Linkitetty solu" xfId="12" builtinId="24" customBuiltin="1"/>
    <cellStyle name="Neutraali" xfId="8" builtinId="28" customBuiltin="1"/>
    <cellStyle name="Normaali" xfId="0" builtinId="0" customBuiltin="1"/>
    <cellStyle name="Normaali 2" xfId="36" xr:uid="{856784D8-2DFD-41E8-834D-5B8A4538BA8A}"/>
    <cellStyle name="Normaali 2 2" xfId="45" xr:uid="{42CE5B7E-C715-4BDA-9813-33C20DAB6F15}"/>
    <cellStyle name="Normaali 2 3" xfId="50" xr:uid="{E7F72AF2-1848-4E4E-9B00-4D0BAD9AF6B8}"/>
    <cellStyle name="Normaali 3" xfId="39" xr:uid="{8B0B0FB2-03EB-48AC-B33A-01C9FDD1E99D}"/>
    <cellStyle name="Normaali 3 2" xfId="48" xr:uid="{9D183D02-51A7-4C4F-8A13-AB0253489BC8}"/>
    <cellStyle name="Normaali 4" xfId="40" xr:uid="{79823D90-52E9-4F16-8F02-0C488AF375EC}"/>
    <cellStyle name="Normaali 5" xfId="49" xr:uid="{2845CCA4-CFEB-44F4-A362-267D230F85F0}"/>
    <cellStyle name="Otsikko" xfId="1" builtinId="15" customBuiltin="1"/>
    <cellStyle name="Otsikko 1" xfId="2" builtinId="16" customBuiltin="1"/>
    <cellStyle name="Otsikko 2" xfId="3" builtinId="17" customBuiltin="1"/>
    <cellStyle name="Otsikko 2 2" xfId="51" xr:uid="{091CC0EF-A7DE-4283-942A-C198543B93BB}"/>
    <cellStyle name="Otsikko 3" xfId="4" builtinId="18" customBuiltin="1"/>
    <cellStyle name="Otsikko 3 2" xfId="53" xr:uid="{9FCB8FC4-15D2-4995-809C-F536AB242D36}"/>
    <cellStyle name="Otsikko 4" xfId="5" builtinId="19" customBuiltin="1"/>
    <cellStyle name="Otsikko 5" xfId="42" xr:uid="{218F2FAA-DE5B-40F8-A4C3-DFCD901C0A43}"/>
    <cellStyle name="Pilkku" xfId="27" builtinId="3" customBuiltin="1"/>
    <cellStyle name="Pilkku [0]" xfId="28" builtinId="6" customBuiltin="1"/>
    <cellStyle name="Pilkku 2" xfId="46" xr:uid="{61811E1F-FB05-43FC-92AA-B1812B33BE26}"/>
    <cellStyle name="Pilkku 3" xfId="43" xr:uid="{213E65A6-60B8-44FB-B733-A65E441C2B29}"/>
    <cellStyle name="Pilkku 4" xfId="52" xr:uid="{0B0C88B9-BFEB-45FA-87BD-D61D44E9A7DE}"/>
    <cellStyle name="Prosenttia" xfId="31" builtinId="5" customBuiltin="1"/>
    <cellStyle name="Prosenttia 2" xfId="47" xr:uid="{73B2CD5E-0ACD-48C1-A42C-78AEE1510DBE}"/>
    <cellStyle name="Prosenttia 3" xfId="44" xr:uid="{BD1AF71D-ED95-4175-8C47-FC7267249CC4}"/>
    <cellStyle name="Selittävä teksti" xfId="15" builtinId="53" customBuiltin="1"/>
    <cellStyle name="Summa" xfId="16" builtinId="25" hidden="1" customBuiltin="1"/>
    <cellStyle name="Syöttö" xfId="9" builtinId="20" customBuiltin="1"/>
    <cellStyle name="Table Fill" xfId="25" xr:uid="{00000000-0005-0000-0000-00001C000000}"/>
    <cellStyle name="Table Heading" xfId="20" xr:uid="{00000000-0005-0000-0000-00001D000000}"/>
    <cellStyle name="Table Heading 2" xfId="26" xr:uid="{00000000-0005-0000-0000-00001E000000}"/>
    <cellStyle name="Table heading 3" xfId="21" xr:uid="{00000000-0005-0000-0000-00001F000000}"/>
    <cellStyle name="Table heading 4" xfId="33" xr:uid="{00000000-0005-0000-0000-000020000000}"/>
    <cellStyle name="Table Highlight" xfId="22" xr:uid="{00000000-0005-0000-0000-000021000000}"/>
    <cellStyle name="Table Section Break" xfId="24" xr:uid="{00000000-0005-0000-0000-000022000000}"/>
    <cellStyle name="Table Total" xfId="23" xr:uid="{00000000-0005-0000-0000-000023000000}"/>
    <cellStyle name="Table Total 2" xfId="34" xr:uid="{00000000-0005-0000-0000-000024000000}"/>
    <cellStyle name="Tarkistussolu" xfId="13" builtinId="23" customBuiltin="1"/>
    <cellStyle name="Tulostus" xfId="10" builtinId="21" customBuiltin="1"/>
    <cellStyle name="Valuutta" xfId="29" builtinId="4" customBuiltin="1"/>
    <cellStyle name="Valuutta [0]" xfId="30" builtinId="7" customBuiltin="1"/>
    <cellStyle name="Valuutta [0] 2" xfId="38" xr:uid="{10961F34-1132-4DF1-A256-7E4B5E6E7083}"/>
    <cellStyle name="Valuutta 2" xfId="37" xr:uid="{505660A2-B6D2-45CD-932C-A98D5A739E9E}"/>
  </cellStyles>
  <dxfs count="26"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vertical style="thin">
          <color theme="0"/>
        </vertic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/>
        <color theme="1"/>
      </font>
      <fill>
        <patternFill patternType="none">
          <bgColor auto="1"/>
        </patternFill>
      </fill>
    </dxf>
    <dxf>
      <font>
        <b/>
        <color theme="1"/>
      </font>
      <fill>
        <patternFill patternType="none">
          <bgColor auto="1"/>
        </patternFill>
      </fill>
    </dxf>
    <dxf>
      <font>
        <b/>
        <i val="0"/>
        <color theme="1"/>
      </font>
      <fill>
        <patternFill patternType="none">
          <bgColor auto="1"/>
        </patternFill>
      </fill>
      <border diagonalUp="0" diagonalDown="0">
        <left/>
        <right/>
        <top style="thin">
          <color theme="6"/>
        </top>
        <bottom/>
        <vertical/>
        <horizontal/>
      </border>
    </dxf>
    <dxf>
      <font>
        <b/>
        <i val="0"/>
        <color theme="6"/>
      </font>
      <fill>
        <patternFill patternType="none">
          <fgColor indexed="64"/>
          <bgColor auto="1"/>
        </patternFill>
      </fill>
      <border diagonalUp="0" diagonalDown="0">
        <left/>
        <right/>
        <top/>
        <bottom style="medium">
          <color theme="6"/>
        </bottom>
        <vertical/>
        <horizontal/>
      </border>
    </dxf>
    <dxf>
      <font>
        <color theme="1"/>
      </font>
      <fill>
        <patternFill patternType="none">
          <fgColor auto="1"/>
          <bgColor auto="1"/>
        </patternFill>
      </fill>
      <border diagonalUp="0" diagonalDown="0">
        <left/>
        <right/>
        <top/>
        <bottom/>
        <vertical style="hair">
          <color theme="0"/>
        </vertical>
        <horizontal style="thin">
          <color theme="6"/>
        </horizontal>
      </border>
    </dxf>
  </dxfs>
  <tableStyles count="1" defaultTableStyle="Kuntaliitto" defaultPivotStyle="PivotStyleLight16">
    <tableStyle name="Kuntaliitto" pivot="0" count="9" xr9:uid="{00000000-0011-0000-FFFF-FFFF00000000}">
      <tableStyleElement type="wholeTable" dxfId="25"/>
      <tableStyleElement type="headerRow" dxfId="24"/>
      <tableStyleElement type="totalRow" dxfId="23"/>
      <tableStyleElement type="firstColumn" dxfId="22"/>
      <tableStyleElement type="lastColumn" dxfId="21"/>
      <tableStyleElement type="firstRowStripe" dxfId="20"/>
      <tableStyleElement type="secondRowStripe" dxfId="19"/>
      <tableStyleElement type="firstColumnStripe" dxfId="18"/>
      <tableStyleElement type="secondColumnStripe" dxfId="17"/>
    </tableStyle>
  </tableStyles>
  <colors>
    <mruColors>
      <color rgb="FFCCD8DB"/>
      <color rgb="FFD9D9D9"/>
      <color rgb="FFF2F2F2"/>
      <color rgb="FFEF6079"/>
      <color rgb="FFE6F7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kuntaliitto.fi/kayttoehdot" TargetMode="Externa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2</xdr:col>
      <xdr:colOff>337500</xdr:colOff>
      <xdr:row>13</xdr:row>
      <xdr:rowOff>89160</xdr:rowOff>
    </xdr:to>
    <xdr:pic>
      <xdr:nvPicPr>
        <xdr:cNvPr id="2" name="Picture 1" descr="Icon&#10;&#10;Description automatically generated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53270C-43DF-46FE-A4F5-29F29992F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038350"/>
          <a:ext cx="1023300" cy="432060"/>
        </a:xfrm>
        <a:prstGeom prst="rect">
          <a:avLst/>
        </a:prstGeom>
      </xdr:spPr>
    </xdr:pic>
    <xdr:clientData/>
  </xdr:twoCellAnchor>
  <xdr:twoCellAnchor>
    <xdr:from>
      <xdr:col>1</xdr:col>
      <xdr:colOff>22860</xdr:colOff>
      <xdr:row>1</xdr:row>
      <xdr:rowOff>15240</xdr:rowOff>
    </xdr:from>
    <xdr:to>
      <xdr:col>2</xdr:col>
      <xdr:colOff>257175</xdr:colOff>
      <xdr:row>2</xdr:row>
      <xdr:rowOff>138542</xdr:rowOff>
    </xdr:to>
    <xdr:sp macro="" textlink="">
      <xdr:nvSpPr>
        <xdr:cNvPr id="5" name="Freeform 12">
          <a:extLst>
            <a:ext uri="{FF2B5EF4-FFF2-40B4-BE49-F238E27FC236}">
              <a16:creationId xmlns:a16="http://schemas.microsoft.com/office/drawing/2014/main" id="{2757B014-752C-4D36-AA0D-5E3446CCFFA6}"/>
            </a:ext>
          </a:extLst>
        </xdr:cNvPr>
        <xdr:cNvSpPr>
          <a:spLocks noChangeAspect="1" noEditPoints="1"/>
        </xdr:cNvSpPr>
      </xdr:nvSpPr>
      <xdr:spPr bwMode="auto">
        <a:xfrm>
          <a:off x="708660" y="167640"/>
          <a:ext cx="920115" cy="275702"/>
        </a:xfrm>
        <a:custGeom>
          <a:avLst/>
          <a:gdLst>
            <a:gd name="T0" fmla="*/ 9184 w 9693"/>
            <a:gd name="T1" fmla="*/ 1940 h 2907"/>
            <a:gd name="T2" fmla="*/ 8737 w 9693"/>
            <a:gd name="T3" fmla="*/ 1622 h 2907"/>
            <a:gd name="T4" fmla="*/ 8139 w 9693"/>
            <a:gd name="T5" fmla="*/ 1702 h 2907"/>
            <a:gd name="T6" fmla="*/ 8044 w 9693"/>
            <a:gd name="T7" fmla="*/ 2192 h 2907"/>
            <a:gd name="T8" fmla="*/ 8413 w 9693"/>
            <a:gd name="T9" fmla="*/ 2652 h 2907"/>
            <a:gd name="T10" fmla="*/ 8956 w 9693"/>
            <a:gd name="T11" fmla="*/ 2734 h 2907"/>
            <a:gd name="T12" fmla="*/ 9294 w 9693"/>
            <a:gd name="T13" fmla="*/ 2339 h 2907"/>
            <a:gd name="T14" fmla="*/ 7825 w 9693"/>
            <a:gd name="T15" fmla="*/ 1750 h 2907"/>
            <a:gd name="T16" fmla="*/ 8454 w 9693"/>
            <a:gd name="T17" fmla="*/ 1473 h 2907"/>
            <a:gd name="T18" fmla="*/ 9310 w 9693"/>
            <a:gd name="T19" fmla="*/ 1573 h 2907"/>
            <a:gd name="T20" fmla="*/ 9674 w 9693"/>
            <a:gd name="T21" fmla="*/ 1968 h 2907"/>
            <a:gd name="T22" fmla="*/ 9528 w 9693"/>
            <a:gd name="T23" fmla="*/ 2543 h 2907"/>
            <a:gd name="T24" fmla="*/ 8921 w 9693"/>
            <a:gd name="T25" fmla="*/ 2875 h 2907"/>
            <a:gd name="T26" fmla="*/ 8173 w 9693"/>
            <a:gd name="T27" fmla="*/ 2843 h 2907"/>
            <a:gd name="T28" fmla="*/ 7665 w 9693"/>
            <a:gd name="T29" fmla="*/ 2463 h 2907"/>
            <a:gd name="T30" fmla="*/ 7217 w 9693"/>
            <a:gd name="T31" fmla="*/ 1797 h 2907"/>
            <a:gd name="T32" fmla="*/ 6694 w 9693"/>
            <a:gd name="T33" fmla="*/ 1783 h 2907"/>
            <a:gd name="T34" fmla="*/ 6259 w 9693"/>
            <a:gd name="T35" fmla="*/ 2752 h 2907"/>
            <a:gd name="T36" fmla="*/ 5945 w 9693"/>
            <a:gd name="T37" fmla="*/ 1676 h 2907"/>
            <a:gd name="T38" fmla="*/ 6485 w 9693"/>
            <a:gd name="T39" fmla="*/ 1539 h 2907"/>
            <a:gd name="T40" fmla="*/ 5043 w 9693"/>
            <a:gd name="T41" fmla="*/ 1714 h 2907"/>
            <a:gd name="T42" fmla="*/ 4634 w 9693"/>
            <a:gd name="T43" fmla="*/ 2663 h 2907"/>
            <a:gd name="T44" fmla="*/ 4215 w 9693"/>
            <a:gd name="T45" fmla="*/ 1857 h 2907"/>
            <a:gd name="T46" fmla="*/ 3762 w 9693"/>
            <a:gd name="T47" fmla="*/ 1738 h 2907"/>
            <a:gd name="T48" fmla="*/ 3241 w 9693"/>
            <a:gd name="T49" fmla="*/ 1539 h 2907"/>
            <a:gd name="T50" fmla="*/ 3233 w 9693"/>
            <a:gd name="T51" fmla="*/ 2843 h 2907"/>
            <a:gd name="T52" fmla="*/ 2738 w 9693"/>
            <a:gd name="T53" fmla="*/ 1572 h 2907"/>
            <a:gd name="T54" fmla="*/ 2304 w 9693"/>
            <a:gd name="T55" fmla="*/ 2663 h 2907"/>
            <a:gd name="T56" fmla="*/ 1885 w 9693"/>
            <a:gd name="T57" fmla="*/ 1857 h 2907"/>
            <a:gd name="T58" fmla="*/ 16 w 9693"/>
            <a:gd name="T59" fmla="*/ 2824 h 2907"/>
            <a:gd name="T60" fmla="*/ 521 w 9693"/>
            <a:gd name="T61" fmla="*/ 1539 h 2907"/>
            <a:gd name="T62" fmla="*/ 784 w 9693"/>
            <a:gd name="T63" fmla="*/ 2742 h 2907"/>
            <a:gd name="T64" fmla="*/ 1483 w 9693"/>
            <a:gd name="T65" fmla="*/ 2422 h 2907"/>
            <a:gd name="T66" fmla="*/ 8242 w 9693"/>
            <a:gd name="T67" fmla="*/ 100 h 2907"/>
            <a:gd name="T68" fmla="*/ 9595 w 9693"/>
            <a:gd name="T69" fmla="*/ 1261 h 2907"/>
            <a:gd name="T70" fmla="*/ 8940 w 9693"/>
            <a:gd name="T71" fmla="*/ 1099 h 2907"/>
            <a:gd name="T72" fmla="*/ 7676 w 9693"/>
            <a:gd name="T73" fmla="*/ 1188 h 2907"/>
            <a:gd name="T74" fmla="*/ 7503 w 9693"/>
            <a:gd name="T75" fmla="*/ 181 h 2907"/>
            <a:gd name="T76" fmla="*/ 7081 w 9693"/>
            <a:gd name="T77" fmla="*/ 1130 h 2907"/>
            <a:gd name="T78" fmla="*/ 6663 w 9693"/>
            <a:gd name="T79" fmla="*/ 324 h 2907"/>
            <a:gd name="T80" fmla="*/ 6196 w 9693"/>
            <a:gd name="T81" fmla="*/ 204 h 2907"/>
            <a:gd name="T82" fmla="*/ 5797 w 9693"/>
            <a:gd name="T83" fmla="*/ 1323 h 2907"/>
            <a:gd name="T84" fmla="*/ 4154 w 9693"/>
            <a:gd name="T85" fmla="*/ 1290 h 2907"/>
            <a:gd name="T86" fmla="*/ 3984 w 9693"/>
            <a:gd name="T87" fmla="*/ 324 h 2907"/>
            <a:gd name="T88" fmla="*/ 5528 w 9693"/>
            <a:gd name="T89" fmla="*/ 110 h 2907"/>
            <a:gd name="T90" fmla="*/ 5678 w 9693"/>
            <a:gd name="T91" fmla="*/ 279 h 2907"/>
            <a:gd name="T92" fmla="*/ 3574 w 9693"/>
            <a:gd name="T93" fmla="*/ 922 h 2907"/>
            <a:gd name="T94" fmla="*/ 3210 w 9693"/>
            <a:gd name="T95" fmla="*/ 1290 h 2907"/>
            <a:gd name="T96" fmla="*/ 2500 w 9693"/>
            <a:gd name="T97" fmla="*/ 1316 h 2907"/>
            <a:gd name="T98" fmla="*/ 2064 w 9693"/>
            <a:gd name="T99" fmla="*/ 1013 h 2907"/>
            <a:gd name="T100" fmla="*/ 1978 w 9693"/>
            <a:gd name="T101" fmla="*/ 73 h 2907"/>
            <a:gd name="T102" fmla="*/ 2440 w 9693"/>
            <a:gd name="T103" fmla="*/ 801 h 2907"/>
            <a:gd name="T104" fmla="*/ 2715 w 9693"/>
            <a:gd name="T105" fmla="*/ 1200 h 2907"/>
            <a:gd name="T106" fmla="*/ 3209 w 9693"/>
            <a:gd name="T107" fmla="*/ 1162 h 2907"/>
            <a:gd name="T108" fmla="*/ 3488 w 9693"/>
            <a:gd name="T109" fmla="*/ 692 h 2907"/>
            <a:gd name="T110" fmla="*/ 3673 w 9693"/>
            <a:gd name="T111" fmla="*/ 16 h 2907"/>
            <a:gd name="T112" fmla="*/ 1110 w 9693"/>
            <a:gd name="T113" fmla="*/ 1206 h 2907"/>
            <a:gd name="T114" fmla="*/ 470 w 9693"/>
            <a:gd name="T115" fmla="*/ 986 h 2907"/>
            <a:gd name="T116" fmla="*/ 49 w 9693"/>
            <a:gd name="T117" fmla="*/ 1093 h 2907"/>
            <a:gd name="T118" fmla="*/ 486 w 9693"/>
            <a:gd name="T119" fmla="*/ 111 h 2907"/>
            <a:gd name="T120" fmla="*/ 1764 w 9693"/>
            <a:gd name="T121" fmla="*/ 35 h 2907"/>
            <a:gd name="T122" fmla="*/ 1579 w 9693"/>
            <a:gd name="T123" fmla="*/ 1101 h 290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  <a:cxn ang="0">
              <a:pos x="T106" y="T107"/>
            </a:cxn>
            <a:cxn ang="0">
              <a:pos x="T108" y="T109"/>
            </a:cxn>
            <a:cxn ang="0">
              <a:pos x="T110" y="T111"/>
            </a:cxn>
            <a:cxn ang="0">
              <a:pos x="T112" y="T113"/>
            </a:cxn>
            <a:cxn ang="0">
              <a:pos x="T114" y="T115"/>
            </a:cxn>
            <a:cxn ang="0">
              <a:pos x="T116" y="T117"/>
            </a:cxn>
            <a:cxn ang="0">
              <a:pos x="T118" y="T119"/>
            </a:cxn>
            <a:cxn ang="0">
              <a:pos x="T120" y="T121"/>
            </a:cxn>
            <a:cxn ang="0">
              <a:pos x="T122" y="T123"/>
            </a:cxn>
          </a:cxnLst>
          <a:rect l="0" t="0" r="r" b="b"/>
          <a:pathLst>
            <a:path w="9693" h="2907">
              <a:moveTo>
                <a:pt x="9444" y="838"/>
              </a:moveTo>
              <a:lnTo>
                <a:pt x="9690" y="535"/>
              </a:lnTo>
              <a:lnTo>
                <a:pt x="9444" y="203"/>
              </a:lnTo>
              <a:lnTo>
                <a:pt x="9444" y="838"/>
              </a:lnTo>
              <a:close/>
              <a:moveTo>
                <a:pt x="9296" y="2297"/>
              </a:moveTo>
              <a:lnTo>
                <a:pt x="9295" y="2257"/>
              </a:lnTo>
              <a:lnTo>
                <a:pt x="9291" y="2218"/>
              </a:lnTo>
              <a:lnTo>
                <a:pt x="9285" y="2180"/>
              </a:lnTo>
              <a:lnTo>
                <a:pt x="9277" y="2142"/>
              </a:lnTo>
              <a:lnTo>
                <a:pt x="9266" y="2106"/>
              </a:lnTo>
              <a:lnTo>
                <a:pt x="9253" y="2071"/>
              </a:lnTo>
              <a:lnTo>
                <a:pt x="9239" y="2036"/>
              </a:lnTo>
              <a:lnTo>
                <a:pt x="9222" y="2003"/>
              </a:lnTo>
              <a:lnTo>
                <a:pt x="9204" y="1971"/>
              </a:lnTo>
              <a:lnTo>
                <a:pt x="9184" y="1940"/>
              </a:lnTo>
              <a:lnTo>
                <a:pt x="9162" y="1910"/>
              </a:lnTo>
              <a:lnTo>
                <a:pt x="9139" y="1881"/>
              </a:lnTo>
              <a:lnTo>
                <a:pt x="9114" y="1853"/>
              </a:lnTo>
              <a:lnTo>
                <a:pt x="9088" y="1827"/>
              </a:lnTo>
              <a:lnTo>
                <a:pt x="9061" y="1802"/>
              </a:lnTo>
              <a:lnTo>
                <a:pt x="9032" y="1778"/>
              </a:lnTo>
              <a:lnTo>
                <a:pt x="9002" y="1755"/>
              </a:lnTo>
              <a:lnTo>
                <a:pt x="8987" y="1744"/>
              </a:lnTo>
              <a:lnTo>
                <a:pt x="8972" y="1734"/>
              </a:lnTo>
              <a:lnTo>
                <a:pt x="8940" y="1713"/>
              </a:lnTo>
              <a:lnTo>
                <a:pt x="8908" y="1695"/>
              </a:lnTo>
              <a:lnTo>
                <a:pt x="8875" y="1677"/>
              </a:lnTo>
              <a:lnTo>
                <a:pt x="8841" y="1661"/>
              </a:lnTo>
              <a:lnTo>
                <a:pt x="8772" y="1633"/>
              </a:lnTo>
              <a:lnTo>
                <a:pt x="8737" y="1622"/>
              </a:lnTo>
              <a:lnTo>
                <a:pt x="8702" y="1611"/>
              </a:lnTo>
              <a:lnTo>
                <a:pt x="8666" y="1603"/>
              </a:lnTo>
              <a:lnTo>
                <a:pt x="8630" y="1595"/>
              </a:lnTo>
              <a:lnTo>
                <a:pt x="8595" y="1590"/>
              </a:lnTo>
              <a:lnTo>
                <a:pt x="8559" y="1586"/>
              </a:lnTo>
              <a:lnTo>
                <a:pt x="8489" y="1583"/>
              </a:lnTo>
              <a:lnTo>
                <a:pt x="8427" y="1585"/>
              </a:lnTo>
              <a:lnTo>
                <a:pt x="8369" y="1592"/>
              </a:lnTo>
              <a:lnTo>
                <a:pt x="8317" y="1603"/>
              </a:lnTo>
              <a:lnTo>
                <a:pt x="8270" y="1619"/>
              </a:lnTo>
              <a:lnTo>
                <a:pt x="8227" y="1638"/>
              </a:lnTo>
              <a:lnTo>
                <a:pt x="8207" y="1649"/>
              </a:lnTo>
              <a:lnTo>
                <a:pt x="8188" y="1661"/>
              </a:lnTo>
              <a:lnTo>
                <a:pt x="8155" y="1688"/>
              </a:lnTo>
              <a:lnTo>
                <a:pt x="8139" y="1702"/>
              </a:lnTo>
              <a:lnTo>
                <a:pt x="8125" y="1717"/>
              </a:lnTo>
              <a:lnTo>
                <a:pt x="8099" y="1749"/>
              </a:lnTo>
              <a:lnTo>
                <a:pt x="8077" y="1784"/>
              </a:lnTo>
              <a:lnTo>
                <a:pt x="8068" y="1802"/>
              </a:lnTo>
              <a:lnTo>
                <a:pt x="8059" y="1821"/>
              </a:lnTo>
              <a:lnTo>
                <a:pt x="8045" y="1860"/>
              </a:lnTo>
              <a:lnTo>
                <a:pt x="8034" y="1901"/>
              </a:lnTo>
              <a:lnTo>
                <a:pt x="8026" y="1944"/>
              </a:lnTo>
              <a:lnTo>
                <a:pt x="8022" y="1987"/>
              </a:lnTo>
              <a:lnTo>
                <a:pt x="8020" y="2032"/>
              </a:lnTo>
              <a:lnTo>
                <a:pt x="8023" y="2082"/>
              </a:lnTo>
              <a:lnTo>
                <a:pt x="8026" y="2108"/>
              </a:lnTo>
              <a:lnTo>
                <a:pt x="8031" y="2135"/>
              </a:lnTo>
              <a:lnTo>
                <a:pt x="8037" y="2163"/>
              </a:lnTo>
              <a:lnTo>
                <a:pt x="8044" y="2192"/>
              </a:lnTo>
              <a:lnTo>
                <a:pt x="8053" y="2221"/>
              </a:lnTo>
              <a:lnTo>
                <a:pt x="8063" y="2250"/>
              </a:lnTo>
              <a:lnTo>
                <a:pt x="8075" y="2280"/>
              </a:lnTo>
              <a:lnTo>
                <a:pt x="8088" y="2310"/>
              </a:lnTo>
              <a:lnTo>
                <a:pt x="8103" y="2339"/>
              </a:lnTo>
              <a:lnTo>
                <a:pt x="8119" y="2369"/>
              </a:lnTo>
              <a:lnTo>
                <a:pt x="8137" y="2399"/>
              </a:lnTo>
              <a:lnTo>
                <a:pt x="8157" y="2428"/>
              </a:lnTo>
              <a:lnTo>
                <a:pt x="8201" y="2484"/>
              </a:lnTo>
              <a:lnTo>
                <a:pt x="8252" y="2538"/>
              </a:lnTo>
              <a:lnTo>
                <a:pt x="8281" y="2563"/>
              </a:lnTo>
              <a:lnTo>
                <a:pt x="8311" y="2587"/>
              </a:lnTo>
              <a:lnTo>
                <a:pt x="8343" y="2610"/>
              </a:lnTo>
              <a:lnTo>
                <a:pt x="8377" y="2632"/>
              </a:lnTo>
              <a:lnTo>
                <a:pt x="8413" y="2652"/>
              </a:lnTo>
              <a:lnTo>
                <a:pt x="8451" y="2671"/>
              </a:lnTo>
              <a:lnTo>
                <a:pt x="8490" y="2688"/>
              </a:lnTo>
              <a:lnTo>
                <a:pt x="8532" y="2703"/>
              </a:lnTo>
              <a:lnTo>
                <a:pt x="8576" y="2716"/>
              </a:lnTo>
              <a:lnTo>
                <a:pt x="8622" y="2727"/>
              </a:lnTo>
              <a:lnTo>
                <a:pt x="8670" y="2735"/>
              </a:lnTo>
              <a:lnTo>
                <a:pt x="8695" y="2739"/>
              </a:lnTo>
              <a:lnTo>
                <a:pt x="8720" y="2742"/>
              </a:lnTo>
              <a:lnTo>
                <a:pt x="8773" y="2746"/>
              </a:lnTo>
              <a:lnTo>
                <a:pt x="8827" y="2747"/>
              </a:lnTo>
              <a:lnTo>
                <a:pt x="8858" y="2746"/>
              </a:lnTo>
              <a:lnTo>
                <a:pt x="8888" y="2744"/>
              </a:lnTo>
              <a:lnTo>
                <a:pt x="8916" y="2741"/>
              </a:lnTo>
              <a:lnTo>
                <a:pt x="8943" y="2737"/>
              </a:lnTo>
              <a:lnTo>
                <a:pt x="8956" y="2734"/>
              </a:lnTo>
              <a:lnTo>
                <a:pt x="8969" y="2731"/>
              </a:lnTo>
              <a:lnTo>
                <a:pt x="8994" y="2725"/>
              </a:lnTo>
              <a:lnTo>
                <a:pt x="9041" y="2708"/>
              </a:lnTo>
              <a:lnTo>
                <a:pt x="9084" y="2688"/>
              </a:lnTo>
              <a:lnTo>
                <a:pt x="9103" y="2676"/>
              </a:lnTo>
              <a:lnTo>
                <a:pt x="9122" y="2664"/>
              </a:lnTo>
              <a:lnTo>
                <a:pt x="9156" y="2637"/>
              </a:lnTo>
              <a:lnTo>
                <a:pt x="9187" y="2606"/>
              </a:lnTo>
              <a:lnTo>
                <a:pt x="9213" y="2573"/>
              </a:lnTo>
              <a:lnTo>
                <a:pt x="9236" y="2538"/>
              </a:lnTo>
              <a:lnTo>
                <a:pt x="9254" y="2501"/>
              </a:lnTo>
              <a:lnTo>
                <a:pt x="9270" y="2462"/>
              </a:lnTo>
              <a:lnTo>
                <a:pt x="9281" y="2422"/>
              </a:lnTo>
              <a:lnTo>
                <a:pt x="9289" y="2381"/>
              </a:lnTo>
              <a:lnTo>
                <a:pt x="9294" y="2339"/>
              </a:lnTo>
              <a:lnTo>
                <a:pt x="9296" y="2297"/>
              </a:lnTo>
              <a:close/>
              <a:moveTo>
                <a:pt x="7605" y="2218"/>
              </a:moveTo>
              <a:lnTo>
                <a:pt x="7606" y="2174"/>
              </a:lnTo>
              <a:lnTo>
                <a:pt x="7611" y="2130"/>
              </a:lnTo>
              <a:lnTo>
                <a:pt x="7619" y="2088"/>
              </a:lnTo>
              <a:lnTo>
                <a:pt x="7629" y="2047"/>
              </a:lnTo>
              <a:lnTo>
                <a:pt x="7643" y="2007"/>
              </a:lnTo>
              <a:lnTo>
                <a:pt x="7659" y="1969"/>
              </a:lnTo>
              <a:lnTo>
                <a:pt x="7678" y="1932"/>
              </a:lnTo>
              <a:lnTo>
                <a:pt x="7700" y="1896"/>
              </a:lnTo>
              <a:lnTo>
                <a:pt x="7724" y="1861"/>
              </a:lnTo>
              <a:lnTo>
                <a:pt x="7750" y="1827"/>
              </a:lnTo>
              <a:lnTo>
                <a:pt x="7778" y="1795"/>
              </a:lnTo>
              <a:lnTo>
                <a:pt x="7809" y="1764"/>
              </a:lnTo>
              <a:lnTo>
                <a:pt x="7825" y="1750"/>
              </a:lnTo>
              <a:lnTo>
                <a:pt x="7841" y="1735"/>
              </a:lnTo>
              <a:lnTo>
                <a:pt x="7876" y="1707"/>
              </a:lnTo>
              <a:lnTo>
                <a:pt x="7912" y="1680"/>
              </a:lnTo>
              <a:lnTo>
                <a:pt x="7950" y="1655"/>
              </a:lnTo>
              <a:lnTo>
                <a:pt x="7990" y="1631"/>
              </a:lnTo>
              <a:lnTo>
                <a:pt x="8031" y="1609"/>
              </a:lnTo>
              <a:lnTo>
                <a:pt x="8074" y="1588"/>
              </a:lnTo>
              <a:lnTo>
                <a:pt x="8118" y="1568"/>
              </a:lnTo>
              <a:lnTo>
                <a:pt x="8163" y="1550"/>
              </a:lnTo>
              <a:lnTo>
                <a:pt x="8209" y="1533"/>
              </a:lnTo>
              <a:lnTo>
                <a:pt x="8256" y="1518"/>
              </a:lnTo>
              <a:lnTo>
                <a:pt x="8305" y="1505"/>
              </a:lnTo>
              <a:lnTo>
                <a:pt x="8354" y="1493"/>
              </a:lnTo>
              <a:lnTo>
                <a:pt x="8403" y="1482"/>
              </a:lnTo>
              <a:lnTo>
                <a:pt x="8454" y="1473"/>
              </a:lnTo>
              <a:lnTo>
                <a:pt x="8504" y="1466"/>
              </a:lnTo>
              <a:lnTo>
                <a:pt x="8556" y="1460"/>
              </a:lnTo>
              <a:lnTo>
                <a:pt x="8607" y="1456"/>
              </a:lnTo>
              <a:lnTo>
                <a:pt x="8711" y="1452"/>
              </a:lnTo>
              <a:lnTo>
                <a:pt x="8764" y="1452"/>
              </a:lnTo>
              <a:lnTo>
                <a:pt x="8816" y="1456"/>
              </a:lnTo>
              <a:lnTo>
                <a:pt x="8867" y="1459"/>
              </a:lnTo>
              <a:lnTo>
                <a:pt x="8917" y="1465"/>
              </a:lnTo>
              <a:lnTo>
                <a:pt x="8966" y="1471"/>
              </a:lnTo>
              <a:lnTo>
                <a:pt x="9013" y="1479"/>
              </a:lnTo>
              <a:lnTo>
                <a:pt x="9105" y="1499"/>
              </a:lnTo>
              <a:lnTo>
                <a:pt x="9191" y="1525"/>
              </a:lnTo>
              <a:lnTo>
                <a:pt x="9232" y="1539"/>
              </a:lnTo>
              <a:lnTo>
                <a:pt x="9272" y="1555"/>
              </a:lnTo>
              <a:lnTo>
                <a:pt x="9310" y="1573"/>
              </a:lnTo>
              <a:lnTo>
                <a:pt x="9347" y="1591"/>
              </a:lnTo>
              <a:lnTo>
                <a:pt x="9382" y="1611"/>
              </a:lnTo>
              <a:lnTo>
                <a:pt x="9416" y="1632"/>
              </a:lnTo>
              <a:lnTo>
                <a:pt x="9447" y="1654"/>
              </a:lnTo>
              <a:lnTo>
                <a:pt x="9478" y="1677"/>
              </a:lnTo>
              <a:lnTo>
                <a:pt x="9506" y="1701"/>
              </a:lnTo>
              <a:lnTo>
                <a:pt x="9532" y="1727"/>
              </a:lnTo>
              <a:lnTo>
                <a:pt x="9557" y="1753"/>
              </a:lnTo>
              <a:lnTo>
                <a:pt x="9580" y="1781"/>
              </a:lnTo>
              <a:lnTo>
                <a:pt x="9601" y="1810"/>
              </a:lnTo>
              <a:lnTo>
                <a:pt x="9620" y="1839"/>
              </a:lnTo>
              <a:lnTo>
                <a:pt x="9636" y="1870"/>
              </a:lnTo>
              <a:lnTo>
                <a:pt x="9651" y="1902"/>
              </a:lnTo>
              <a:lnTo>
                <a:pt x="9664" y="1934"/>
              </a:lnTo>
              <a:lnTo>
                <a:pt x="9674" y="1968"/>
              </a:lnTo>
              <a:lnTo>
                <a:pt x="9682" y="2002"/>
              </a:lnTo>
              <a:lnTo>
                <a:pt x="9688" y="2038"/>
              </a:lnTo>
              <a:lnTo>
                <a:pt x="9692" y="2074"/>
              </a:lnTo>
              <a:lnTo>
                <a:pt x="9693" y="2111"/>
              </a:lnTo>
              <a:lnTo>
                <a:pt x="9691" y="2156"/>
              </a:lnTo>
              <a:lnTo>
                <a:pt x="9687" y="2199"/>
              </a:lnTo>
              <a:lnTo>
                <a:pt x="9680" y="2242"/>
              </a:lnTo>
              <a:lnTo>
                <a:pt x="9669" y="2284"/>
              </a:lnTo>
              <a:lnTo>
                <a:pt x="9656" y="2324"/>
              </a:lnTo>
              <a:lnTo>
                <a:pt x="9641" y="2363"/>
              </a:lnTo>
              <a:lnTo>
                <a:pt x="9623" y="2402"/>
              </a:lnTo>
              <a:lnTo>
                <a:pt x="9603" y="2439"/>
              </a:lnTo>
              <a:lnTo>
                <a:pt x="9580" y="2475"/>
              </a:lnTo>
              <a:lnTo>
                <a:pt x="9555" y="2509"/>
              </a:lnTo>
              <a:lnTo>
                <a:pt x="9528" y="2543"/>
              </a:lnTo>
              <a:lnTo>
                <a:pt x="9498" y="2575"/>
              </a:lnTo>
              <a:lnTo>
                <a:pt x="9467" y="2605"/>
              </a:lnTo>
              <a:lnTo>
                <a:pt x="9434" y="2635"/>
              </a:lnTo>
              <a:lnTo>
                <a:pt x="9399" y="2663"/>
              </a:lnTo>
              <a:lnTo>
                <a:pt x="9362" y="2690"/>
              </a:lnTo>
              <a:lnTo>
                <a:pt x="9324" y="2715"/>
              </a:lnTo>
              <a:lnTo>
                <a:pt x="9284" y="2739"/>
              </a:lnTo>
              <a:lnTo>
                <a:pt x="9243" y="2761"/>
              </a:lnTo>
              <a:lnTo>
                <a:pt x="9200" y="2782"/>
              </a:lnTo>
              <a:lnTo>
                <a:pt x="9156" y="2802"/>
              </a:lnTo>
              <a:lnTo>
                <a:pt x="9111" y="2819"/>
              </a:lnTo>
              <a:lnTo>
                <a:pt x="9065" y="2836"/>
              </a:lnTo>
              <a:lnTo>
                <a:pt x="9018" y="2850"/>
              </a:lnTo>
              <a:lnTo>
                <a:pt x="8970" y="2863"/>
              </a:lnTo>
              <a:lnTo>
                <a:pt x="8921" y="2875"/>
              </a:lnTo>
              <a:lnTo>
                <a:pt x="8872" y="2885"/>
              </a:lnTo>
              <a:lnTo>
                <a:pt x="8822" y="2893"/>
              </a:lnTo>
              <a:lnTo>
                <a:pt x="8771" y="2899"/>
              </a:lnTo>
              <a:lnTo>
                <a:pt x="8720" y="2903"/>
              </a:lnTo>
              <a:lnTo>
                <a:pt x="8669" y="2906"/>
              </a:lnTo>
              <a:lnTo>
                <a:pt x="8617" y="2907"/>
              </a:lnTo>
              <a:lnTo>
                <a:pt x="8564" y="2906"/>
              </a:lnTo>
              <a:lnTo>
                <a:pt x="8511" y="2904"/>
              </a:lnTo>
              <a:lnTo>
                <a:pt x="8460" y="2900"/>
              </a:lnTo>
              <a:lnTo>
                <a:pt x="8410" y="2894"/>
              </a:lnTo>
              <a:lnTo>
                <a:pt x="8360" y="2887"/>
              </a:lnTo>
              <a:lnTo>
                <a:pt x="8312" y="2878"/>
              </a:lnTo>
              <a:lnTo>
                <a:pt x="8264" y="2868"/>
              </a:lnTo>
              <a:lnTo>
                <a:pt x="8218" y="2856"/>
              </a:lnTo>
              <a:lnTo>
                <a:pt x="8173" y="2843"/>
              </a:lnTo>
              <a:lnTo>
                <a:pt x="8129" y="2828"/>
              </a:lnTo>
              <a:lnTo>
                <a:pt x="8087" y="2812"/>
              </a:lnTo>
              <a:lnTo>
                <a:pt x="8046" y="2795"/>
              </a:lnTo>
              <a:lnTo>
                <a:pt x="7968" y="2756"/>
              </a:lnTo>
              <a:lnTo>
                <a:pt x="7932" y="2735"/>
              </a:lnTo>
              <a:lnTo>
                <a:pt x="7897" y="2713"/>
              </a:lnTo>
              <a:lnTo>
                <a:pt x="7864" y="2690"/>
              </a:lnTo>
              <a:lnTo>
                <a:pt x="7832" y="2665"/>
              </a:lnTo>
              <a:lnTo>
                <a:pt x="7802" y="2639"/>
              </a:lnTo>
              <a:lnTo>
                <a:pt x="7775" y="2612"/>
              </a:lnTo>
              <a:lnTo>
                <a:pt x="7749" y="2585"/>
              </a:lnTo>
              <a:lnTo>
                <a:pt x="7725" y="2556"/>
              </a:lnTo>
              <a:lnTo>
                <a:pt x="7703" y="2526"/>
              </a:lnTo>
              <a:lnTo>
                <a:pt x="7683" y="2495"/>
              </a:lnTo>
              <a:lnTo>
                <a:pt x="7665" y="2463"/>
              </a:lnTo>
              <a:lnTo>
                <a:pt x="7649" y="2431"/>
              </a:lnTo>
              <a:lnTo>
                <a:pt x="7636" y="2397"/>
              </a:lnTo>
              <a:lnTo>
                <a:pt x="7625" y="2363"/>
              </a:lnTo>
              <a:lnTo>
                <a:pt x="7616" y="2328"/>
              </a:lnTo>
              <a:lnTo>
                <a:pt x="7610" y="2292"/>
              </a:lnTo>
              <a:lnTo>
                <a:pt x="7606" y="2256"/>
              </a:lnTo>
              <a:lnTo>
                <a:pt x="7605" y="2218"/>
              </a:lnTo>
              <a:close/>
              <a:moveTo>
                <a:pt x="7425" y="2017"/>
              </a:moveTo>
              <a:lnTo>
                <a:pt x="7393" y="2025"/>
              </a:lnTo>
              <a:lnTo>
                <a:pt x="7357" y="1969"/>
              </a:lnTo>
              <a:lnTo>
                <a:pt x="7322" y="1918"/>
              </a:lnTo>
              <a:lnTo>
                <a:pt x="7288" y="1873"/>
              </a:lnTo>
              <a:lnTo>
                <a:pt x="7270" y="1852"/>
              </a:lnTo>
              <a:lnTo>
                <a:pt x="7252" y="1833"/>
              </a:lnTo>
              <a:lnTo>
                <a:pt x="7217" y="1797"/>
              </a:lnTo>
              <a:lnTo>
                <a:pt x="7181" y="1765"/>
              </a:lnTo>
              <a:lnTo>
                <a:pt x="7145" y="1738"/>
              </a:lnTo>
              <a:lnTo>
                <a:pt x="7126" y="1725"/>
              </a:lnTo>
              <a:lnTo>
                <a:pt x="7107" y="1714"/>
              </a:lnTo>
              <a:lnTo>
                <a:pt x="7067" y="1693"/>
              </a:lnTo>
              <a:lnTo>
                <a:pt x="7025" y="1676"/>
              </a:lnTo>
              <a:lnTo>
                <a:pt x="6980" y="1662"/>
              </a:lnTo>
              <a:lnTo>
                <a:pt x="6933" y="1651"/>
              </a:lnTo>
              <a:lnTo>
                <a:pt x="6883" y="1641"/>
              </a:lnTo>
              <a:lnTo>
                <a:pt x="6830" y="1634"/>
              </a:lnTo>
              <a:lnTo>
                <a:pt x="6773" y="1629"/>
              </a:lnTo>
              <a:lnTo>
                <a:pt x="6711" y="1626"/>
              </a:lnTo>
              <a:lnTo>
                <a:pt x="6704" y="1668"/>
              </a:lnTo>
              <a:lnTo>
                <a:pt x="6698" y="1720"/>
              </a:lnTo>
              <a:lnTo>
                <a:pt x="6694" y="1783"/>
              </a:lnTo>
              <a:lnTo>
                <a:pt x="6692" y="1859"/>
              </a:lnTo>
              <a:lnTo>
                <a:pt x="6692" y="2538"/>
              </a:lnTo>
              <a:lnTo>
                <a:pt x="6695" y="2626"/>
              </a:lnTo>
              <a:lnTo>
                <a:pt x="6697" y="2663"/>
              </a:lnTo>
              <a:lnTo>
                <a:pt x="6700" y="2697"/>
              </a:lnTo>
              <a:lnTo>
                <a:pt x="6708" y="2752"/>
              </a:lnTo>
              <a:lnTo>
                <a:pt x="6718" y="2794"/>
              </a:lnTo>
              <a:lnTo>
                <a:pt x="6727" y="2824"/>
              </a:lnTo>
              <a:lnTo>
                <a:pt x="6735" y="2843"/>
              </a:lnTo>
              <a:lnTo>
                <a:pt x="6743" y="2856"/>
              </a:lnTo>
              <a:lnTo>
                <a:pt x="6228" y="2856"/>
              </a:lnTo>
              <a:lnTo>
                <a:pt x="6235" y="2843"/>
              </a:lnTo>
              <a:lnTo>
                <a:pt x="6242" y="2824"/>
              </a:lnTo>
              <a:lnTo>
                <a:pt x="6250" y="2794"/>
              </a:lnTo>
              <a:lnTo>
                <a:pt x="6259" y="2752"/>
              </a:lnTo>
              <a:lnTo>
                <a:pt x="6266" y="2697"/>
              </a:lnTo>
              <a:lnTo>
                <a:pt x="6271" y="2626"/>
              </a:lnTo>
              <a:lnTo>
                <a:pt x="6273" y="2538"/>
              </a:lnTo>
              <a:lnTo>
                <a:pt x="6279" y="1857"/>
              </a:lnTo>
              <a:lnTo>
                <a:pt x="6277" y="1782"/>
              </a:lnTo>
              <a:lnTo>
                <a:pt x="6273" y="1719"/>
              </a:lnTo>
              <a:lnTo>
                <a:pt x="6267" y="1667"/>
              </a:lnTo>
              <a:lnTo>
                <a:pt x="6260" y="1626"/>
              </a:lnTo>
              <a:lnTo>
                <a:pt x="6198" y="1629"/>
              </a:lnTo>
              <a:lnTo>
                <a:pt x="6141" y="1634"/>
              </a:lnTo>
              <a:lnTo>
                <a:pt x="6087" y="1641"/>
              </a:lnTo>
              <a:lnTo>
                <a:pt x="6037" y="1651"/>
              </a:lnTo>
              <a:lnTo>
                <a:pt x="6013" y="1656"/>
              </a:lnTo>
              <a:lnTo>
                <a:pt x="5990" y="1662"/>
              </a:lnTo>
              <a:lnTo>
                <a:pt x="5945" y="1676"/>
              </a:lnTo>
              <a:lnTo>
                <a:pt x="5903" y="1693"/>
              </a:lnTo>
              <a:lnTo>
                <a:pt x="5864" y="1714"/>
              </a:lnTo>
              <a:lnTo>
                <a:pt x="5844" y="1725"/>
              </a:lnTo>
              <a:lnTo>
                <a:pt x="5826" y="1738"/>
              </a:lnTo>
              <a:lnTo>
                <a:pt x="5789" y="1765"/>
              </a:lnTo>
              <a:lnTo>
                <a:pt x="5753" y="1797"/>
              </a:lnTo>
              <a:lnTo>
                <a:pt x="5719" y="1833"/>
              </a:lnTo>
              <a:lnTo>
                <a:pt x="5684" y="1873"/>
              </a:lnTo>
              <a:lnTo>
                <a:pt x="5650" y="1918"/>
              </a:lnTo>
              <a:lnTo>
                <a:pt x="5615" y="1969"/>
              </a:lnTo>
              <a:lnTo>
                <a:pt x="5579" y="2025"/>
              </a:lnTo>
              <a:lnTo>
                <a:pt x="5547" y="2017"/>
              </a:lnTo>
              <a:lnTo>
                <a:pt x="5630" y="1534"/>
              </a:lnTo>
              <a:lnTo>
                <a:pt x="6057" y="1536"/>
              </a:lnTo>
              <a:lnTo>
                <a:pt x="6485" y="1539"/>
              </a:lnTo>
              <a:lnTo>
                <a:pt x="6913" y="1536"/>
              </a:lnTo>
              <a:lnTo>
                <a:pt x="7342" y="1534"/>
              </a:lnTo>
              <a:lnTo>
                <a:pt x="7425" y="2017"/>
              </a:lnTo>
              <a:close/>
              <a:moveTo>
                <a:pt x="5360" y="2017"/>
              </a:moveTo>
              <a:lnTo>
                <a:pt x="5328" y="2025"/>
              </a:lnTo>
              <a:lnTo>
                <a:pt x="5293" y="1969"/>
              </a:lnTo>
              <a:lnTo>
                <a:pt x="5258" y="1918"/>
              </a:lnTo>
              <a:lnTo>
                <a:pt x="5223" y="1873"/>
              </a:lnTo>
              <a:lnTo>
                <a:pt x="5206" y="1852"/>
              </a:lnTo>
              <a:lnTo>
                <a:pt x="5188" y="1833"/>
              </a:lnTo>
              <a:lnTo>
                <a:pt x="5153" y="1797"/>
              </a:lnTo>
              <a:lnTo>
                <a:pt x="5118" y="1765"/>
              </a:lnTo>
              <a:lnTo>
                <a:pt x="5081" y="1738"/>
              </a:lnTo>
              <a:lnTo>
                <a:pt x="5062" y="1725"/>
              </a:lnTo>
              <a:lnTo>
                <a:pt x="5043" y="1714"/>
              </a:lnTo>
              <a:lnTo>
                <a:pt x="5003" y="1693"/>
              </a:lnTo>
              <a:lnTo>
                <a:pt x="4961" y="1676"/>
              </a:lnTo>
              <a:lnTo>
                <a:pt x="4917" y="1662"/>
              </a:lnTo>
              <a:lnTo>
                <a:pt x="4870" y="1651"/>
              </a:lnTo>
              <a:lnTo>
                <a:pt x="4820" y="1641"/>
              </a:lnTo>
              <a:lnTo>
                <a:pt x="4766" y="1634"/>
              </a:lnTo>
              <a:lnTo>
                <a:pt x="4709" y="1629"/>
              </a:lnTo>
              <a:lnTo>
                <a:pt x="4648" y="1626"/>
              </a:lnTo>
              <a:lnTo>
                <a:pt x="4641" y="1668"/>
              </a:lnTo>
              <a:lnTo>
                <a:pt x="4635" y="1720"/>
              </a:lnTo>
              <a:lnTo>
                <a:pt x="4630" y="1783"/>
              </a:lnTo>
              <a:lnTo>
                <a:pt x="4629" y="1859"/>
              </a:lnTo>
              <a:lnTo>
                <a:pt x="4629" y="2538"/>
              </a:lnTo>
              <a:lnTo>
                <a:pt x="4631" y="2626"/>
              </a:lnTo>
              <a:lnTo>
                <a:pt x="4634" y="2663"/>
              </a:lnTo>
              <a:lnTo>
                <a:pt x="4637" y="2697"/>
              </a:lnTo>
              <a:lnTo>
                <a:pt x="4645" y="2752"/>
              </a:lnTo>
              <a:lnTo>
                <a:pt x="4654" y="2794"/>
              </a:lnTo>
              <a:lnTo>
                <a:pt x="4664" y="2824"/>
              </a:lnTo>
              <a:lnTo>
                <a:pt x="4672" y="2843"/>
              </a:lnTo>
              <a:lnTo>
                <a:pt x="4680" y="2856"/>
              </a:lnTo>
              <a:lnTo>
                <a:pt x="4164" y="2856"/>
              </a:lnTo>
              <a:lnTo>
                <a:pt x="4171" y="2843"/>
              </a:lnTo>
              <a:lnTo>
                <a:pt x="4178" y="2824"/>
              </a:lnTo>
              <a:lnTo>
                <a:pt x="4187" y="2794"/>
              </a:lnTo>
              <a:lnTo>
                <a:pt x="4195" y="2752"/>
              </a:lnTo>
              <a:lnTo>
                <a:pt x="4202" y="2697"/>
              </a:lnTo>
              <a:lnTo>
                <a:pt x="4207" y="2626"/>
              </a:lnTo>
              <a:lnTo>
                <a:pt x="4209" y="2538"/>
              </a:lnTo>
              <a:lnTo>
                <a:pt x="4215" y="1857"/>
              </a:lnTo>
              <a:lnTo>
                <a:pt x="4213" y="1782"/>
              </a:lnTo>
              <a:lnTo>
                <a:pt x="4209" y="1719"/>
              </a:lnTo>
              <a:lnTo>
                <a:pt x="4203" y="1667"/>
              </a:lnTo>
              <a:lnTo>
                <a:pt x="4196" y="1626"/>
              </a:lnTo>
              <a:lnTo>
                <a:pt x="4134" y="1629"/>
              </a:lnTo>
              <a:lnTo>
                <a:pt x="4077" y="1634"/>
              </a:lnTo>
              <a:lnTo>
                <a:pt x="4023" y="1641"/>
              </a:lnTo>
              <a:lnTo>
                <a:pt x="3973" y="1651"/>
              </a:lnTo>
              <a:lnTo>
                <a:pt x="3949" y="1656"/>
              </a:lnTo>
              <a:lnTo>
                <a:pt x="3926" y="1662"/>
              </a:lnTo>
              <a:lnTo>
                <a:pt x="3882" y="1676"/>
              </a:lnTo>
              <a:lnTo>
                <a:pt x="3840" y="1693"/>
              </a:lnTo>
              <a:lnTo>
                <a:pt x="3800" y="1714"/>
              </a:lnTo>
              <a:lnTo>
                <a:pt x="3781" y="1725"/>
              </a:lnTo>
              <a:lnTo>
                <a:pt x="3762" y="1738"/>
              </a:lnTo>
              <a:lnTo>
                <a:pt x="3725" y="1765"/>
              </a:lnTo>
              <a:lnTo>
                <a:pt x="3690" y="1797"/>
              </a:lnTo>
              <a:lnTo>
                <a:pt x="3655" y="1833"/>
              </a:lnTo>
              <a:lnTo>
                <a:pt x="3620" y="1873"/>
              </a:lnTo>
              <a:lnTo>
                <a:pt x="3586" y="1918"/>
              </a:lnTo>
              <a:lnTo>
                <a:pt x="3551" y="1969"/>
              </a:lnTo>
              <a:lnTo>
                <a:pt x="3516" y="2025"/>
              </a:lnTo>
              <a:lnTo>
                <a:pt x="3484" y="2017"/>
              </a:lnTo>
              <a:lnTo>
                <a:pt x="3566" y="1534"/>
              </a:lnTo>
              <a:lnTo>
                <a:pt x="3994" y="1536"/>
              </a:lnTo>
              <a:lnTo>
                <a:pt x="4422" y="1539"/>
              </a:lnTo>
              <a:lnTo>
                <a:pt x="4849" y="1536"/>
              </a:lnTo>
              <a:lnTo>
                <a:pt x="5277" y="1534"/>
              </a:lnTo>
              <a:lnTo>
                <a:pt x="5360" y="2017"/>
              </a:lnTo>
              <a:close/>
              <a:moveTo>
                <a:pt x="3241" y="1539"/>
              </a:moveTo>
              <a:lnTo>
                <a:pt x="3233" y="1553"/>
              </a:lnTo>
              <a:lnTo>
                <a:pt x="3225" y="1572"/>
              </a:lnTo>
              <a:lnTo>
                <a:pt x="3215" y="1602"/>
              </a:lnTo>
              <a:lnTo>
                <a:pt x="3206" y="1644"/>
              </a:lnTo>
              <a:lnTo>
                <a:pt x="3198" y="1700"/>
              </a:lnTo>
              <a:lnTo>
                <a:pt x="3192" y="1771"/>
              </a:lnTo>
              <a:lnTo>
                <a:pt x="3190" y="1859"/>
              </a:lnTo>
              <a:lnTo>
                <a:pt x="3190" y="2538"/>
              </a:lnTo>
              <a:lnTo>
                <a:pt x="3192" y="2626"/>
              </a:lnTo>
              <a:lnTo>
                <a:pt x="3195" y="2663"/>
              </a:lnTo>
              <a:lnTo>
                <a:pt x="3198" y="2697"/>
              </a:lnTo>
              <a:lnTo>
                <a:pt x="3206" y="2752"/>
              </a:lnTo>
              <a:lnTo>
                <a:pt x="3215" y="2794"/>
              </a:lnTo>
              <a:lnTo>
                <a:pt x="3225" y="2824"/>
              </a:lnTo>
              <a:lnTo>
                <a:pt x="3233" y="2843"/>
              </a:lnTo>
              <a:lnTo>
                <a:pt x="3241" y="2856"/>
              </a:lnTo>
              <a:lnTo>
                <a:pt x="2720" y="2856"/>
              </a:lnTo>
              <a:lnTo>
                <a:pt x="2728" y="2843"/>
              </a:lnTo>
              <a:lnTo>
                <a:pt x="2736" y="2824"/>
              </a:lnTo>
              <a:lnTo>
                <a:pt x="2745" y="2794"/>
              </a:lnTo>
              <a:lnTo>
                <a:pt x="2754" y="2752"/>
              </a:lnTo>
              <a:lnTo>
                <a:pt x="2763" y="2697"/>
              </a:lnTo>
              <a:lnTo>
                <a:pt x="2768" y="2626"/>
              </a:lnTo>
              <a:lnTo>
                <a:pt x="2771" y="2538"/>
              </a:lnTo>
              <a:lnTo>
                <a:pt x="2776" y="1857"/>
              </a:lnTo>
              <a:lnTo>
                <a:pt x="2774" y="1770"/>
              </a:lnTo>
              <a:lnTo>
                <a:pt x="2767" y="1699"/>
              </a:lnTo>
              <a:lnTo>
                <a:pt x="2758" y="1643"/>
              </a:lnTo>
              <a:lnTo>
                <a:pt x="2748" y="1602"/>
              </a:lnTo>
              <a:lnTo>
                <a:pt x="2738" y="1572"/>
              </a:lnTo>
              <a:lnTo>
                <a:pt x="2729" y="1553"/>
              </a:lnTo>
              <a:lnTo>
                <a:pt x="2722" y="1542"/>
              </a:lnTo>
              <a:lnTo>
                <a:pt x="2720" y="1539"/>
              </a:lnTo>
              <a:lnTo>
                <a:pt x="3241" y="1539"/>
              </a:lnTo>
              <a:close/>
              <a:moveTo>
                <a:pt x="2350" y="1539"/>
              </a:moveTo>
              <a:lnTo>
                <a:pt x="2342" y="1553"/>
              </a:lnTo>
              <a:lnTo>
                <a:pt x="2334" y="1572"/>
              </a:lnTo>
              <a:lnTo>
                <a:pt x="2324" y="1602"/>
              </a:lnTo>
              <a:lnTo>
                <a:pt x="2315" y="1644"/>
              </a:lnTo>
              <a:lnTo>
                <a:pt x="2307" y="1700"/>
              </a:lnTo>
              <a:lnTo>
                <a:pt x="2301" y="1771"/>
              </a:lnTo>
              <a:lnTo>
                <a:pt x="2299" y="1859"/>
              </a:lnTo>
              <a:lnTo>
                <a:pt x="2299" y="2538"/>
              </a:lnTo>
              <a:lnTo>
                <a:pt x="2301" y="2626"/>
              </a:lnTo>
              <a:lnTo>
                <a:pt x="2304" y="2663"/>
              </a:lnTo>
              <a:lnTo>
                <a:pt x="2307" y="2697"/>
              </a:lnTo>
              <a:lnTo>
                <a:pt x="2315" y="2752"/>
              </a:lnTo>
              <a:lnTo>
                <a:pt x="2324" y="2794"/>
              </a:lnTo>
              <a:lnTo>
                <a:pt x="2334" y="2824"/>
              </a:lnTo>
              <a:lnTo>
                <a:pt x="2342" y="2843"/>
              </a:lnTo>
              <a:lnTo>
                <a:pt x="2350" y="2856"/>
              </a:lnTo>
              <a:lnTo>
                <a:pt x="1829" y="2856"/>
              </a:lnTo>
              <a:lnTo>
                <a:pt x="1837" y="2843"/>
              </a:lnTo>
              <a:lnTo>
                <a:pt x="1845" y="2824"/>
              </a:lnTo>
              <a:lnTo>
                <a:pt x="1854" y="2794"/>
              </a:lnTo>
              <a:lnTo>
                <a:pt x="1863" y="2752"/>
              </a:lnTo>
              <a:lnTo>
                <a:pt x="1871" y="2697"/>
              </a:lnTo>
              <a:lnTo>
                <a:pt x="1877" y="2626"/>
              </a:lnTo>
              <a:lnTo>
                <a:pt x="1879" y="2538"/>
              </a:lnTo>
              <a:lnTo>
                <a:pt x="1885" y="1857"/>
              </a:lnTo>
              <a:lnTo>
                <a:pt x="1883" y="1770"/>
              </a:lnTo>
              <a:lnTo>
                <a:pt x="1876" y="1699"/>
              </a:lnTo>
              <a:lnTo>
                <a:pt x="1867" y="1643"/>
              </a:lnTo>
              <a:lnTo>
                <a:pt x="1857" y="1602"/>
              </a:lnTo>
              <a:lnTo>
                <a:pt x="1846" y="1572"/>
              </a:lnTo>
              <a:lnTo>
                <a:pt x="1837" y="1553"/>
              </a:lnTo>
              <a:lnTo>
                <a:pt x="1831" y="1542"/>
              </a:lnTo>
              <a:lnTo>
                <a:pt x="1829" y="1539"/>
              </a:lnTo>
              <a:lnTo>
                <a:pt x="2350" y="1539"/>
              </a:lnTo>
              <a:close/>
              <a:moveTo>
                <a:pt x="1537" y="2427"/>
              </a:moveTo>
              <a:lnTo>
                <a:pt x="1454" y="2864"/>
              </a:lnTo>
              <a:lnTo>
                <a:pt x="727" y="2860"/>
              </a:lnTo>
              <a:lnTo>
                <a:pt x="0" y="2856"/>
              </a:lnTo>
              <a:lnTo>
                <a:pt x="8" y="2843"/>
              </a:lnTo>
              <a:lnTo>
                <a:pt x="16" y="2824"/>
              </a:lnTo>
              <a:lnTo>
                <a:pt x="25" y="2794"/>
              </a:lnTo>
              <a:lnTo>
                <a:pt x="35" y="2752"/>
              </a:lnTo>
              <a:lnTo>
                <a:pt x="43" y="2697"/>
              </a:lnTo>
              <a:lnTo>
                <a:pt x="49" y="2626"/>
              </a:lnTo>
              <a:lnTo>
                <a:pt x="51" y="2538"/>
              </a:lnTo>
              <a:lnTo>
                <a:pt x="56" y="1857"/>
              </a:lnTo>
              <a:lnTo>
                <a:pt x="54" y="1770"/>
              </a:lnTo>
              <a:lnTo>
                <a:pt x="48" y="1699"/>
              </a:lnTo>
              <a:lnTo>
                <a:pt x="39" y="1643"/>
              </a:lnTo>
              <a:lnTo>
                <a:pt x="28" y="1602"/>
              </a:lnTo>
              <a:lnTo>
                <a:pt x="18" y="1572"/>
              </a:lnTo>
              <a:lnTo>
                <a:pt x="9" y="1553"/>
              </a:lnTo>
              <a:lnTo>
                <a:pt x="2" y="1542"/>
              </a:lnTo>
              <a:lnTo>
                <a:pt x="0" y="1539"/>
              </a:lnTo>
              <a:lnTo>
                <a:pt x="521" y="1539"/>
              </a:lnTo>
              <a:lnTo>
                <a:pt x="513" y="1553"/>
              </a:lnTo>
              <a:lnTo>
                <a:pt x="505" y="1572"/>
              </a:lnTo>
              <a:lnTo>
                <a:pt x="496" y="1602"/>
              </a:lnTo>
              <a:lnTo>
                <a:pt x="486" y="1644"/>
              </a:lnTo>
              <a:lnTo>
                <a:pt x="478" y="1700"/>
              </a:lnTo>
              <a:lnTo>
                <a:pt x="473" y="1771"/>
              </a:lnTo>
              <a:lnTo>
                <a:pt x="470" y="1859"/>
              </a:lnTo>
              <a:lnTo>
                <a:pt x="470" y="2538"/>
              </a:lnTo>
              <a:lnTo>
                <a:pt x="472" y="2612"/>
              </a:lnTo>
              <a:lnTo>
                <a:pt x="476" y="2675"/>
              </a:lnTo>
              <a:lnTo>
                <a:pt x="482" y="2726"/>
              </a:lnTo>
              <a:lnTo>
                <a:pt x="489" y="2768"/>
              </a:lnTo>
              <a:lnTo>
                <a:pt x="636" y="2759"/>
              </a:lnTo>
              <a:lnTo>
                <a:pt x="710" y="2751"/>
              </a:lnTo>
              <a:lnTo>
                <a:pt x="784" y="2742"/>
              </a:lnTo>
              <a:lnTo>
                <a:pt x="858" y="2730"/>
              </a:lnTo>
              <a:lnTo>
                <a:pt x="930" y="2716"/>
              </a:lnTo>
              <a:lnTo>
                <a:pt x="1001" y="2699"/>
              </a:lnTo>
              <a:lnTo>
                <a:pt x="1070" y="2679"/>
              </a:lnTo>
              <a:lnTo>
                <a:pt x="1137" y="2656"/>
              </a:lnTo>
              <a:lnTo>
                <a:pt x="1201" y="2630"/>
              </a:lnTo>
              <a:lnTo>
                <a:pt x="1261" y="2601"/>
              </a:lnTo>
              <a:lnTo>
                <a:pt x="1290" y="2585"/>
              </a:lnTo>
              <a:lnTo>
                <a:pt x="1318" y="2568"/>
              </a:lnTo>
              <a:lnTo>
                <a:pt x="1371" y="2531"/>
              </a:lnTo>
              <a:lnTo>
                <a:pt x="1396" y="2512"/>
              </a:lnTo>
              <a:lnTo>
                <a:pt x="1420" y="2491"/>
              </a:lnTo>
              <a:lnTo>
                <a:pt x="1442" y="2469"/>
              </a:lnTo>
              <a:lnTo>
                <a:pt x="1463" y="2446"/>
              </a:lnTo>
              <a:lnTo>
                <a:pt x="1483" y="2422"/>
              </a:lnTo>
              <a:lnTo>
                <a:pt x="1501" y="2397"/>
              </a:lnTo>
              <a:lnTo>
                <a:pt x="1537" y="2427"/>
              </a:lnTo>
              <a:close/>
              <a:moveTo>
                <a:pt x="8782" y="838"/>
              </a:moveTo>
              <a:lnTo>
                <a:pt x="8528" y="420"/>
              </a:lnTo>
              <a:lnTo>
                <a:pt x="8484" y="354"/>
              </a:lnTo>
              <a:lnTo>
                <a:pt x="8456" y="316"/>
              </a:lnTo>
              <a:lnTo>
                <a:pt x="8425" y="277"/>
              </a:lnTo>
              <a:lnTo>
                <a:pt x="8086" y="838"/>
              </a:lnTo>
              <a:lnTo>
                <a:pt x="8782" y="838"/>
              </a:lnTo>
              <a:close/>
              <a:moveTo>
                <a:pt x="7868" y="922"/>
              </a:moveTo>
              <a:lnTo>
                <a:pt x="8101" y="551"/>
              </a:lnTo>
              <a:lnTo>
                <a:pt x="8335" y="179"/>
              </a:lnTo>
              <a:lnTo>
                <a:pt x="8305" y="151"/>
              </a:lnTo>
              <a:lnTo>
                <a:pt x="8274" y="125"/>
              </a:lnTo>
              <a:lnTo>
                <a:pt x="8242" y="100"/>
              </a:lnTo>
              <a:lnTo>
                <a:pt x="8209" y="78"/>
              </a:lnTo>
              <a:lnTo>
                <a:pt x="8175" y="57"/>
              </a:lnTo>
              <a:lnTo>
                <a:pt x="8140" y="40"/>
              </a:lnTo>
              <a:lnTo>
                <a:pt x="8105" y="26"/>
              </a:lnTo>
              <a:lnTo>
                <a:pt x="8087" y="20"/>
              </a:lnTo>
              <a:lnTo>
                <a:pt x="8069" y="15"/>
              </a:lnTo>
              <a:lnTo>
                <a:pt x="8069" y="6"/>
              </a:lnTo>
              <a:lnTo>
                <a:pt x="8743" y="6"/>
              </a:lnTo>
              <a:lnTo>
                <a:pt x="9247" y="774"/>
              </a:lnTo>
              <a:lnTo>
                <a:pt x="9339" y="917"/>
              </a:lnTo>
              <a:lnTo>
                <a:pt x="9420" y="1036"/>
              </a:lnTo>
              <a:lnTo>
                <a:pt x="9464" y="1099"/>
              </a:lnTo>
              <a:lnTo>
                <a:pt x="9509" y="1159"/>
              </a:lnTo>
              <a:lnTo>
                <a:pt x="9553" y="1214"/>
              </a:lnTo>
              <a:lnTo>
                <a:pt x="9595" y="1261"/>
              </a:lnTo>
              <a:lnTo>
                <a:pt x="9614" y="1281"/>
              </a:lnTo>
              <a:lnTo>
                <a:pt x="9632" y="1299"/>
              </a:lnTo>
              <a:lnTo>
                <a:pt x="9649" y="1313"/>
              </a:lnTo>
              <a:lnTo>
                <a:pt x="9665" y="1323"/>
              </a:lnTo>
              <a:lnTo>
                <a:pt x="8984" y="1323"/>
              </a:lnTo>
              <a:lnTo>
                <a:pt x="8989" y="1314"/>
              </a:lnTo>
              <a:lnTo>
                <a:pt x="8994" y="1304"/>
              </a:lnTo>
              <a:lnTo>
                <a:pt x="8997" y="1281"/>
              </a:lnTo>
              <a:lnTo>
                <a:pt x="8997" y="1267"/>
              </a:lnTo>
              <a:lnTo>
                <a:pt x="8996" y="1253"/>
              </a:lnTo>
              <a:lnTo>
                <a:pt x="8989" y="1224"/>
              </a:lnTo>
              <a:lnTo>
                <a:pt x="8980" y="1192"/>
              </a:lnTo>
              <a:lnTo>
                <a:pt x="8968" y="1161"/>
              </a:lnTo>
              <a:lnTo>
                <a:pt x="8954" y="1129"/>
              </a:lnTo>
              <a:lnTo>
                <a:pt x="8940" y="1099"/>
              </a:lnTo>
              <a:lnTo>
                <a:pt x="8835" y="924"/>
              </a:lnTo>
              <a:lnTo>
                <a:pt x="8035" y="924"/>
              </a:lnTo>
              <a:lnTo>
                <a:pt x="7909" y="1133"/>
              </a:lnTo>
              <a:lnTo>
                <a:pt x="7896" y="1158"/>
              </a:lnTo>
              <a:lnTo>
                <a:pt x="7885" y="1183"/>
              </a:lnTo>
              <a:lnTo>
                <a:pt x="7876" y="1207"/>
              </a:lnTo>
              <a:lnTo>
                <a:pt x="7870" y="1232"/>
              </a:lnTo>
              <a:lnTo>
                <a:pt x="7867" y="1255"/>
              </a:lnTo>
              <a:lnTo>
                <a:pt x="7867" y="1278"/>
              </a:lnTo>
              <a:lnTo>
                <a:pt x="7870" y="1301"/>
              </a:lnTo>
              <a:lnTo>
                <a:pt x="7877" y="1323"/>
              </a:lnTo>
              <a:lnTo>
                <a:pt x="7552" y="1323"/>
              </a:lnTo>
              <a:lnTo>
                <a:pt x="7593" y="1283"/>
              </a:lnTo>
              <a:lnTo>
                <a:pt x="7634" y="1238"/>
              </a:lnTo>
              <a:lnTo>
                <a:pt x="7676" y="1188"/>
              </a:lnTo>
              <a:lnTo>
                <a:pt x="7718" y="1136"/>
              </a:lnTo>
              <a:lnTo>
                <a:pt x="7758" y="1082"/>
              </a:lnTo>
              <a:lnTo>
                <a:pt x="7797" y="1027"/>
              </a:lnTo>
              <a:lnTo>
                <a:pt x="7868" y="922"/>
              </a:lnTo>
              <a:close/>
              <a:moveTo>
                <a:pt x="7832" y="484"/>
              </a:moveTo>
              <a:lnTo>
                <a:pt x="7800" y="491"/>
              </a:lnTo>
              <a:lnTo>
                <a:pt x="7764" y="436"/>
              </a:lnTo>
              <a:lnTo>
                <a:pt x="7729" y="385"/>
              </a:lnTo>
              <a:lnTo>
                <a:pt x="7693" y="340"/>
              </a:lnTo>
              <a:lnTo>
                <a:pt x="7657" y="299"/>
              </a:lnTo>
              <a:lnTo>
                <a:pt x="7639" y="281"/>
              </a:lnTo>
              <a:lnTo>
                <a:pt x="7620" y="264"/>
              </a:lnTo>
              <a:lnTo>
                <a:pt x="7583" y="232"/>
              </a:lnTo>
              <a:lnTo>
                <a:pt x="7544" y="204"/>
              </a:lnTo>
              <a:lnTo>
                <a:pt x="7503" y="181"/>
              </a:lnTo>
              <a:lnTo>
                <a:pt x="7461" y="160"/>
              </a:lnTo>
              <a:lnTo>
                <a:pt x="7417" y="143"/>
              </a:lnTo>
              <a:lnTo>
                <a:pt x="7371" y="129"/>
              </a:lnTo>
              <a:lnTo>
                <a:pt x="7322" y="117"/>
              </a:lnTo>
              <a:lnTo>
                <a:pt x="7271" y="108"/>
              </a:lnTo>
              <a:lnTo>
                <a:pt x="7215" y="101"/>
              </a:lnTo>
              <a:lnTo>
                <a:pt x="7157" y="96"/>
              </a:lnTo>
              <a:lnTo>
                <a:pt x="7096" y="93"/>
              </a:lnTo>
              <a:lnTo>
                <a:pt x="7089" y="134"/>
              </a:lnTo>
              <a:lnTo>
                <a:pt x="7083" y="187"/>
              </a:lnTo>
              <a:lnTo>
                <a:pt x="7078" y="250"/>
              </a:lnTo>
              <a:lnTo>
                <a:pt x="7077" y="326"/>
              </a:lnTo>
              <a:lnTo>
                <a:pt x="7077" y="1005"/>
              </a:lnTo>
              <a:lnTo>
                <a:pt x="7079" y="1093"/>
              </a:lnTo>
              <a:lnTo>
                <a:pt x="7081" y="1130"/>
              </a:lnTo>
              <a:lnTo>
                <a:pt x="7085" y="1163"/>
              </a:lnTo>
              <a:lnTo>
                <a:pt x="7093" y="1219"/>
              </a:lnTo>
              <a:lnTo>
                <a:pt x="7102" y="1261"/>
              </a:lnTo>
              <a:lnTo>
                <a:pt x="7112" y="1290"/>
              </a:lnTo>
              <a:lnTo>
                <a:pt x="7120" y="1310"/>
              </a:lnTo>
              <a:lnTo>
                <a:pt x="7128" y="1323"/>
              </a:lnTo>
              <a:lnTo>
                <a:pt x="6612" y="1323"/>
              </a:lnTo>
              <a:lnTo>
                <a:pt x="6619" y="1310"/>
              </a:lnTo>
              <a:lnTo>
                <a:pt x="6626" y="1290"/>
              </a:lnTo>
              <a:lnTo>
                <a:pt x="6635" y="1261"/>
              </a:lnTo>
              <a:lnTo>
                <a:pt x="6643" y="1219"/>
              </a:lnTo>
              <a:lnTo>
                <a:pt x="6650" y="1163"/>
              </a:lnTo>
              <a:lnTo>
                <a:pt x="6655" y="1093"/>
              </a:lnTo>
              <a:lnTo>
                <a:pt x="6657" y="1005"/>
              </a:lnTo>
              <a:lnTo>
                <a:pt x="6663" y="324"/>
              </a:lnTo>
              <a:lnTo>
                <a:pt x="6661" y="249"/>
              </a:lnTo>
              <a:lnTo>
                <a:pt x="6657" y="186"/>
              </a:lnTo>
              <a:lnTo>
                <a:pt x="6651" y="134"/>
              </a:lnTo>
              <a:lnTo>
                <a:pt x="6644" y="93"/>
              </a:lnTo>
              <a:lnTo>
                <a:pt x="6582" y="96"/>
              </a:lnTo>
              <a:lnTo>
                <a:pt x="6524" y="101"/>
              </a:lnTo>
              <a:lnTo>
                <a:pt x="6469" y="108"/>
              </a:lnTo>
              <a:lnTo>
                <a:pt x="6417" y="117"/>
              </a:lnTo>
              <a:lnTo>
                <a:pt x="6393" y="123"/>
              </a:lnTo>
              <a:lnTo>
                <a:pt x="6369" y="129"/>
              </a:lnTo>
              <a:lnTo>
                <a:pt x="6322" y="143"/>
              </a:lnTo>
              <a:lnTo>
                <a:pt x="6278" y="160"/>
              </a:lnTo>
              <a:lnTo>
                <a:pt x="6237" y="181"/>
              </a:lnTo>
              <a:lnTo>
                <a:pt x="6216" y="192"/>
              </a:lnTo>
              <a:lnTo>
                <a:pt x="6196" y="204"/>
              </a:lnTo>
              <a:lnTo>
                <a:pt x="6158" y="232"/>
              </a:lnTo>
              <a:lnTo>
                <a:pt x="6120" y="264"/>
              </a:lnTo>
              <a:lnTo>
                <a:pt x="6083" y="299"/>
              </a:lnTo>
              <a:lnTo>
                <a:pt x="6047" y="340"/>
              </a:lnTo>
              <a:lnTo>
                <a:pt x="6012" y="385"/>
              </a:lnTo>
              <a:lnTo>
                <a:pt x="5976" y="436"/>
              </a:lnTo>
              <a:lnTo>
                <a:pt x="5940" y="491"/>
              </a:lnTo>
              <a:lnTo>
                <a:pt x="5908" y="484"/>
              </a:lnTo>
              <a:lnTo>
                <a:pt x="5991" y="0"/>
              </a:lnTo>
              <a:lnTo>
                <a:pt x="6430" y="3"/>
              </a:lnTo>
              <a:lnTo>
                <a:pt x="6870" y="6"/>
              </a:lnTo>
              <a:lnTo>
                <a:pt x="7310" y="3"/>
              </a:lnTo>
              <a:lnTo>
                <a:pt x="7749" y="0"/>
              </a:lnTo>
              <a:lnTo>
                <a:pt x="7832" y="484"/>
              </a:lnTo>
              <a:close/>
              <a:moveTo>
                <a:pt x="5797" y="1323"/>
              </a:moveTo>
              <a:lnTo>
                <a:pt x="5734" y="1323"/>
              </a:lnTo>
              <a:lnTo>
                <a:pt x="5483" y="1323"/>
              </a:lnTo>
              <a:lnTo>
                <a:pt x="5192" y="1323"/>
              </a:lnTo>
              <a:lnTo>
                <a:pt x="4928" y="1064"/>
              </a:lnTo>
              <a:lnTo>
                <a:pt x="4646" y="783"/>
              </a:lnTo>
              <a:lnTo>
                <a:pt x="4368" y="507"/>
              </a:lnTo>
              <a:lnTo>
                <a:pt x="4117" y="260"/>
              </a:lnTo>
              <a:lnTo>
                <a:pt x="4116" y="292"/>
              </a:lnTo>
              <a:lnTo>
                <a:pt x="4116" y="326"/>
              </a:lnTo>
              <a:lnTo>
                <a:pt x="4116" y="1005"/>
              </a:lnTo>
              <a:lnTo>
                <a:pt x="4118" y="1093"/>
              </a:lnTo>
              <a:lnTo>
                <a:pt x="4124" y="1163"/>
              </a:lnTo>
              <a:lnTo>
                <a:pt x="4133" y="1219"/>
              </a:lnTo>
              <a:lnTo>
                <a:pt x="4144" y="1261"/>
              </a:lnTo>
              <a:lnTo>
                <a:pt x="4154" y="1290"/>
              </a:lnTo>
              <a:lnTo>
                <a:pt x="4163" y="1310"/>
              </a:lnTo>
              <a:lnTo>
                <a:pt x="4170" y="1320"/>
              </a:lnTo>
              <a:lnTo>
                <a:pt x="4172" y="1323"/>
              </a:lnTo>
              <a:lnTo>
                <a:pt x="3922" y="1323"/>
              </a:lnTo>
              <a:lnTo>
                <a:pt x="3931" y="1310"/>
              </a:lnTo>
              <a:lnTo>
                <a:pt x="3940" y="1290"/>
              </a:lnTo>
              <a:lnTo>
                <a:pt x="3950" y="1261"/>
              </a:lnTo>
              <a:lnTo>
                <a:pt x="3955" y="1241"/>
              </a:lnTo>
              <a:lnTo>
                <a:pt x="3960" y="1219"/>
              </a:lnTo>
              <a:lnTo>
                <a:pt x="3969" y="1163"/>
              </a:lnTo>
              <a:lnTo>
                <a:pt x="3973" y="1130"/>
              </a:lnTo>
              <a:lnTo>
                <a:pt x="3976" y="1093"/>
              </a:lnTo>
              <a:lnTo>
                <a:pt x="3978" y="1051"/>
              </a:lnTo>
              <a:lnTo>
                <a:pt x="3978" y="1005"/>
              </a:lnTo>
              <a:lnTo>
                <a:pt x="3984" y="324"/>
              </a:lnTo>
              <a:lnTo>
                <a:pt x="3983" y="261"/>
              </a:lnTo>
              <a:lnTo>
                <a:pt x="3979" y="206"/>
              </a:lnTo>
              <a:lnTo>
                <a:pt x="3969" y="121"/>
              </a:lnTo>
              <a:lnTo>
                <a:pt x="3932" y="87"/>
              </a:lnTo>
              <a:lnTo>
                <a:pt x="3898" y="56"/>
              </a:lnTo>
              <a:lnTo>
                <a:pt x="3839" y="6"/>
              </a:lnTo>
              <a:lnTo>
                <a:pt x="4422" y="6"/>
              </a:lnTo>
              <a:lnTo>
                <a:pt x="4980" y="540"/>
              </a:lnTo>
              <a:lnTo>
                <a:pt x="5538" y="1075"/>
              </a:lnTo>
              <a:lnTo>
                <a:pt x="5540" y="1041"/>
              </a:lnTo>
              <a:lnTo>
                <a:pt x="5540" y="1005"/>
              </a:lnTo>
              <a:lnTo>
                <a:pt x="5545" y="324"/>
              </a:lnTo>
              <a:lnTo>
                <a:pt x="5543" y="236"/>
              </a:lnTo>
              <a:lnTo>
                <a:pt x="5537" y="166"/>
              </a:lnTo>
              <a:lnTo>
                <a:pt x="5528" y="110"/>
              </a:lnTo>
              <a:lnTo>
                <a:pt x="5517" y="68"/>
              </a:lnTo>
              <a:lnTo>
                <a:pt x="5507" y="39"/>
              </a:lnTo>
              <a:lnTo>
                <a:pt x="5498" y="19"/>
              </a:lnTo>
              <a:lnTo>
                <a:pt x="5491" y="9"/>
              </a:lnTo>
              <a:lnTo>
                <a:pt x="5489" y="6"/>
              </a:lnTo>
              <a:lnTo>
                <a:pt x="5734" y="6"/>
              </a:lnTo>
              <a:lnTo>
                <a:pt x="5725" y="19"/>
              </a:lnTo>
              <a:lnTo>
                <a:pt x="5716" y="39"/>
              </a:lnTo>
              <a:lnTo>
                <a:pt x="5705" y="69"/>
              </a:lnTo>
              <a:lnTo>
                <a:pt x="5700" y="88"/>
              </a:lnTo>
              <a:lnTo>
                <a:pt x="5695" y="111"/>
              </a:lnTo>
              <a:lnTo>
                <a:pt x="5686" y="166"/>
              </a:lnTo>
              <a:lnTo>
                <a:pt x="5682" y="200"/>
              </a:lnTo>
              <a:lnTo>
                <a:pt x="5680" y="238"/>
              </a:lnTo>
              <a:lnTo>
                <a:pt x="5678" y="279"/>
              </a:lnTo>
              <a:lnTo>
                <a:pt x="5677" y="326"/>
              </a:lnTo>
              <a:lnTo>
                <a:pt x="5677" y="1005"/>
              </a:lnTo>
              <a:lnTo>
                <a:pt x="5679" y="1076"/>
              </a:lnTo>
              <a:lnTo>
                <a:pt x="5683" y="1136"/>
              </a:lnTo>
              <a:lnTo>
                <a:pt x="5689" y="1186"/>
              </a:lnTo>
              <a:lnTo>
                <a:pt x="5696" y="1227"/>
              </a:lnTo>
              <a:lnTo>
                <a:pt x="5797" y="1323"/>
              </a:lnTo>
              <a:close/>
              <a:moveTo>
                <a:pt x="3630" y="326"/>
              </a:moveTo>
              <a:lnTo>
                <a:pt x="3632" y="578"/>
              </a:lnTo>
              <a:lnTo>
                <a:pt x="3630" y="648"/>
              </a:lnTo>
              <a:lnTo>
                <a:pt x="3624" y="718"/>
              </a:lnTo>
              <a:lnTo>
                <a:pt x="3612" y="787"/>
              </a:lnTo>
              <a:lnTo>
                <a:pt x="3596" y="855"/>
              </a:lnTo>
              <a:lnTo>
                <a:pt x="3586" y="889"/>
              </a:lnTo>
              <a:lnTo>
                <a:pt x="3574" y="922"/>
              </a:lnTo>
              <a:lnTo>
                <a:pt x="3561" y="954"/>
              </a:lnTo>
              <a:lnTo>
                <a:pt x="3546" y="985"/>
              </a:lnTo>
              <a:lnTo>
                <a:pt x="3530" y="1016"/>
              </a:lnTo>
              <a:lnTo>
                <a:pt x="3512" y="1046"/>
              </a:lnTo>
              <a:lnTo>
                <a:pt x="3492" y="1075"/>
              </a:lnTo>
              <a:lnTo>
                <a:pt x="3470" y="1104"/>
              </a:lnTo>
              <a:lnTo>
                <a:pt x="3447" y="1131"/>
              </a:lnTo>
              <a:lnTo>
                <a:pt x="3422" y="1156"/>
              </a:lnTo>
              <a:lnTo>
                <a:pt x="3395" y="1181"/>
              </a:lnTo>
              <a:lnTo>
                <a:pt x="3366" y="1204"/>
              </a:lnTo>
              <a:lnTo>
                <a:pt x="3335" y="1226"/>
              </a:lnTo>
              <a:lnTo>
                <a:pt x="3302" y="1247"/>
              </a:lnTo>
              <a:lnTo>
                <a:pt x="3267" y="1265"/>
              </a:lnTo>
              <a:lnTo>
                <a:pt x="3230" y="1283"/>
              </a:lnTo>
              <a:lnTo>
                <a:pt x="3210" y="1290"/>
              </a:lnTo>
              <a:lnTo>
                <a:pt x="3190" y="1298"/>
              </a:lnTo>
              <a:lnTo>
                <a:pt x="3148" y="1312"/>
              </a:lnTo>
              <a:lnTo>
                <a:pt x="3104" y="1323"/>
              </a:lnTo>
              <a:lnTo>
                <a:pt x="3058" y="1333"/>
              </a:lnTo>
              <a:lnTo>
                <a:pt x="3009" y="1341"/>
              </a:lnTo>
              <a:lnTo>
                <a:pt x="2958" y="1347"/>
              </a:lnTo>
              <a:lnTo>
                <a:pt x="2931" y="1349"/>
              </a:lnTo>
              <a:lnTo>
                <a:pt x="2904" y="1350"/>
              </a:lnTo>
              <a:lnTo>
                <a:pt x="2848" y="1351"/>
              </a:lnTo>
              <a:lnTo>
                <a:pt x="2792" y="1350"/>
              </a:lnTo>
              <a:lnTo>
                <a:pt x="2739" y="1348"/>
              </a:lnTo>
              <a:lnTo>
                <a:pt x="2687" y="1345"/>
              </a:lnTo>
              <a:lnTo>
                <a:pt x="2637" y="1340"/>
              </a:lnTo>
              <a:lnTo>
                <a:pt x="2544" y="1325"/>
              </a:lnTo>
              <a:lnTo>
                <a:pt x="2500" y="1316"/>
              </a:lnTo>
              <a:lnTo>
                <a:pt x="2458" y="1305"/>
              </a:lnTo>
              <a:lnTo>
                <a:pt x="2417" y="1293"/>
              </a:lnTo>
              <a:lnTo>
                <a:pt x="2379" y="1279"/>
              </a:lnTo>
              <a:lnTo>
                <a:pt x="2343" y="1265"/>
              </a:lnTo>
              <a:lnTo>
                <a:pt x="2309" y="1248"/>
              </a:lnTo>
              <a:lnTo>
                <a:pt x="2276" y="1231"/>
              </a:lnTo>
              <a:lnTo>
                <a:pt x="2245" y="1212"/>
              </a:lnTo>
              <a:lnTo>
                <a:pt x="2217" y="1192"/>
              </a:lnTo>
              <a:lnTo>
                <a:pt x="2189" y="1170"/>
              </a:lnTo>
              <a:lnTo>
                <a:pt x="2164" y="1147"/>
              </a:lnTo>
              <a:lnTo>
                <a:pt x="2141" y="1123"/>
              </a:lnTo>
              <a:lnTo>
                <a:pt x="2119" y="1097"/>
              </a:lnTo>
              <a:lnTo>
                <a:pt x="2099" y="1070"/>
              </a:lnTo>
              <a:lnTo>
                <a:pt x="2081" y="1042"/>
              </a:lnTo>
              <a:lnTo>
                <a:pt x="2064" y="1013"/>
              </a:lnTo>
              <a:lnTo>
                <a:pt x="2049" y="982"/>
              </a:lnTo>
              <a:lnTo>
                <a:pt x="2036" y="950"/>
              </a:lnTo>
              <a:lnTo>
                <a:pt x="2025" y="917"/>
              </a:lnTo>
              <a:lnTo>
                <a:pt x="2015" y="883"/>
              </a:lnTo>
              <a:lnTo>
                <a:pt x="2007" y="847"/>
              </a:lnTo>
              <a:lnTo>
                <a:pt x="2001" y="811"/>
              </a:lnTo>
              <a:lnTo>
                <a:pt x="1996" y="772"/>
              </a:lnTo>
              <a:lnTo>
                <a:pt x="1993" y="733"/>
              </a:lnTo>
              <a:lnTo>
                <a:pt x="1992" y="693"/>
              </a:lnTo>
              <a:lnTo>
                <a:pt x="1992" y="651"/>
              </a:lnTo>
              <a:lnTo>
                <a:pt x="2000" y="326"/>
              </a:lnTo>
              <a:lnTo>
                <a:pt x="1999" y="241"/>
              </a:lnTo>
              <a:lnTo>
                <a:pt x="1995" y="171"/>
              </a:lnTo>
              <a:lnTo>
                <a:pt x="1987" y="116"/>
              </a:lnTo>
              <a:lnTo>
                <a:pt x="1978" y="73"/>
              </a:lnTo>
              <a:lnTo>
                <a:pt x="1969" y="42"/>
              </a:lnTo>
              <a:lnTo>
                <a:pt x="1960" y="21"/>
              </a:lnTo>
              <a:lnTo>
                <a:pt x="1954" y="10"/>
              </a:lnTo>
              <a:lnTo>
                <a:pt x="1951" y="6"/>
              </a:lnTo>
              <a:lnTo>
                <a:pt x="2483" y="6"/>
              </a:lnTo>
              <a:lnTo>
                <a:pt x="2475" y="21"/>
              </a:lnTo>
              <a:lnTo>
                <a:pt x="2467" y="42"/>
              </a:lnTo>
              <a:lnTo>
                <a:pt x="2458" y="73"/>
              </a:lnTo>
              <a:lnTo>
                <a:pt x="2449" y="116"/>
              </a:lnTo>
              <a:lnTo>
                <a:pt x="2441" y="171"/>
              </a:lnTo>
              <a:lnTo>
                <a:pt x="2436" y="241"/>
              </a:lnTo>
              <a:lnTo>
                <a:pt x="2434" y="326"/>
              </a:lnTo>
              <a:lnTo>
                <a:pt x="2435" y="708"/>
              </a:lnTo>
              <a:lnTo>
                <a:pt x="2436" y="755"/>
              </a:lnTo>
              <a:lnTo>
                <a:pt x="2440" y="801"/>
              </a:lnTo>
              <a:lnTo>
                <a:pt x="2445" y="848"/>
              </a:lnTo>
              <a:lnTo>
                <a:pt x="2454" y="894"/>
              </a:lnTo>
              <a:lnTo>
                <a:pt x="2465" y="938"/>
              </a:lnTo>
              <a:lnTo>
                <a:pt x="2472" y="960"/>
              </a:lnTo>
              <a:lnTo>
                <a:pt x="2481" y="981"/>
              </a:lnTo>
              <a:lnTo>
                <a:pt x="2500" y="1022"/>
              </a:lnTo>
              <a:lnTo>
                <a:pt x="2523" y="1061"/>
              </a:lnTo>
              <a:lnTo>
                <a:pt x="2551" y="1096"/>
              </a:lnTo>
              <a:lnTo>
                <a:pt x="2567" y="1113"/>
              </a:lnTo>
              <a:lnTo>
                <a:pt x="2584" y="1128"/>
              </a:lnTo>
              <a:lnTo>
                <a:pt x="2602" y="1143"/>
              </a:lnTo>
              <a:lnTo>
                <a:pt x="2622" y="1157"/>
              </a:lnTo>
              <a:lnTo>
                <a:pt x="2643" y="1169"/>
              </a:lnTo>
              <a:lnTo>
                <a:pt x="2666" y="1181"/>
              </a:lnTo>
              <a:lnTo>
                <a:pt x="2715" y="1200"/>
              </a:lnTo>
              <a:lnTo>
                <a:pt x="2743" y="1208"/>
              </a:lnTo>
              <a:lnTo>
                <a:pt x="2771" y="1215"/>
              </a:lnTo>
              <a:lnTo>
                <a:pt x="2802" y="1220"/>
              </a:lnTo>
              <a:lnTo>
                <a:pt x="2834" y="1224"/>
              </a:lnTo>
              <a:lnTo>
                <a:pt x="2868" y="1226"/>
              </a:lnTo>
              <a:lnTo>
                <a:pt x="2904" y="1227"/>
              </a:lnTo>
              <a:lnTo>
                <a:pt x="2944" y="1226"/>
              </a:lnTo>
              <a:lnTo>
                <a:pt x="2983" y="1224"/>
              </a:lnTo>
              <a:lnTo>
                <a:pt x="3020" y="1219"/>
              </a:lnTo>
              <a:lnTo>
                <a:pt x="3056" y="1214"/>
              </a:lnTo>
              <a:lnTo>
                <a:pt x="3090" y="1206"/>
              </a:lnTo>
              <a:lnTo>
                <a:pt x="3122" y="1197"/>
              </a:lnTo>
              <a:lnTo>
                <a:pt x="3153" y="1187"/>
              </a:lnTo>
              <a:lnTo>
                <a:pt x="3182" y="1175"/>
              </a:lnTo>
              <a:lnTo>
                <a:pt x="3209" y="1162"/>
              </a:lnTo>
              <a:lnTo>
                <a:pt x="3236" y="1147"/>
              </a:lnTo>
              <a:lnTo>
                <a:pt x="3261" y="1131"/>
              </a:lnTo>
              <a:lnTo>
                <a:pt x="3284" y="1114"/>
              </a:lnTo>
              <a:lnTo>
                <a:pt x="3327" y="1075"/>
              </a:lnTo>
              <a:lnTo>
                <a:pt x="3346" y="1054"/>
              </a:lnTo>
              <a:lnTo>
                <a:pt x="3364" y="1032"/>
              </a:lnTo>
              <a:lnTo>
                <a:pt x="3381" y="1009"/>
              </a:lnTo>
              <a:lnTo>
                <a:pt x="3396" y="985"/>
              </a:lnTo>
              <a:lnTo>
                <a:pt x="3410" y="960"/>
              </a:lnTo>
              <a:lnTo>
                <a:pt x="3423" y="933"/>
              </a:lnTo>
              <a:lnTo>
                <a:pt x="3446" y="878"/>
              </a:lnTo>
              <a:lnTo>
                <a:pt x="3456" y="849"/>
              </a:lnTo>
              <a:lnTo>
                <a:pt x="3464" y="819"/>
              </a:lnTo>
              <a:lnTo>
                <a:pt x="3478" y="757"/>
              </a:lnTo>
              <a:lnTo>
                <a:pt x="3488" y="692"/>
              </a:lnTo>
              <a:lnTo>
                <a:pt x="3494" y="625"/>
              </a:lnTo>
              <a:lnTo>
                <a:pt x="3497" y="555"/>
              </a:lnTo>
              <a:lnTo>
                <a:pt x="3497" y="478"/>
              </a:lnTo>
              <a:lnTo>
                <a:pt x="3498" y="324"/>
              </a:lnTo>
              <a:lnTo>
                <a:pt x="3496" y="236"/>
              </a:lnTo>
              <a:lnTo>
                <a:pt x="3494" y="199"/>
              </a:lnTo>
              <a:lnTo>
                <a:pt x="3490" y="166"/>
              </a:lnTo>
              <a:lnTo>
                <a:pt x="3482" y="110"/>
              </a:lnTo>
              <a:lnTo>
                <a:pt x="3477" y="88"/>
              </a:lnTo>
              <a:lnTo>
                <a:pt x="3472" y="68"/>
              </a:lnTo>
              <a:lnTo>
                <a:pt x="3462" y="39"/>
              </a:lnTo>
              <a:lnTo>
                <a:pt x="3454" y="19"/>
              </a:lnTo>
              <a:lnTo>
                <a:pt x="3446" y="6"/>
              </a:lnTo>
              <a:lnTo>
                <a:pt x="3679" y="6"/>
              </a:lnTo>
              <a:lnTo>
                <a:pt x="3673" y="16"/>
              </a:lnTo>
              <a:lnTo>
                <a:pt x="3667" y="30"/>
              </a:lnTo>
              <a:lnTo>
                <a:pt x="3659" y="51"/>
              </a:lnTo>
              <a:lnTo>
                <a:pt x="3651" y="80"/>
              </a:lnTo>
              <a:lnTo>
                <a:pt x="3643" y="119"/>
              </a:lnTo>
              <a:lnTo>
                <a:pt x="3636" y="168"/>
              </a:lnTo>
              <a:lnTo>
                <a:pt x="3630" y="228"/>
              </a:lnTo>
              <a:lnTo>
                <a:pt x="3630" y="326"/>
              </a:lnTo>
              <a:close/>
              <a:moveTo>
                <a:pt x="1913" y="1297"/>
              </a:moveTo>
              <a:lnTo>
                <a:pt x="1913" y="1327"/>
              </a:lnTo>
              <a:lnTo>
                <a:pt x="1191" y="1329"/>
              </a:lnTo>
              <a:lnTo>
                <a:pt x="1189" y="1321"/>
              </a:lnTo>
              <a:lnTo>
                <a:pt x="1185" y="1312"/>
              </a:lnTo>
              <a:lnTo>
                <a:pt x="1169" y="1284"/>
              </a:lnTo>
              <a:lnTo>
                <a:pt x="1144" y="1249"/>
              </a:lnTo>
              <a:lnTo>
                <a:pt x="1110" y="1206"/>
              </a:lnTo>
              <a:lnTo>
                <a:pt x="1022" y="1106"/>
              </a:lnTo>
              <a:lnTo>
                <a:pt x="971" y="1051"/>
              </a:lnTo>
              <a:lnTo>
                <a:pt x="915" y="995"/>
              </a:lnTo>
              <a:lnTo>
                <a:pt x="857" y="940"/>
              </a:lnTo>
              <a:lnTo>
                <a:pt x="798" y="886"/>
              </a:lnTo>
              <a:lnTo>
                <a:pt x="738" y="835"/>
              </a:lnTo>
              <a:lnTo>
                <a:pt x="678" y="790"/>
              </a:lnTo>
              <a:lnTo>
                <a:pt x="621" y="750"/>
              </a:lnTo>
              <a:lnTo>
                <a:pt x="593" y="733"/>
              </a:lnTo>
              <a:lnTo>
                <a:pt x="566" y="718"/>
              </a:lnTo>
              <a:lnTo>
                <a:pt x="540" y="706"/>
              </a:lnTo>
              <a:lnTo>
                <a:pt x="516" y="695"/>
              </a:lnTo>
              <a:lnTo>
                <a:pt x="492" y="688"/>
              </a:lnTo>
              <a:lnTo>
                <a:pt x="470" y="683"/>
              </a:lnTo>
              <a:lnTo>
                <a:pt x="470" y="986"/>
              </a:lnTo>
              <a:lnTo>
                <a:pt x="473" y="1075"/>
              </a:lnTo>
              <a:lnTo>
                <a:pt x="475" y="1113"/>
              </a:lnTo>
              <a:lnTo>
                <a:pt x="478" y="1148"/>
              </a:lnTo>
              <a:lnTo>
                <a:pt x="486" y="1206"/>
              </a:lnTo>
              <a:lnTo>
                <a:pt x="496" y="1251"/>
              </a:lnTo>
              <a:lnTo>
                <a:pt x="505" y="1284"/>
              </a:lnTo>
              <a:lnTo>
                <a:pt x="513" y="1307"/>
              </a:lnTo>
              <a:lnTo>
                <a:pt x="521" y="1323"/>
              </a:lnTo>
              <a:lnTo>
                <a:pt x="0" y="1323"/>
              </a:lnTo>
              <a:lnTo>
                <a:pt x="8" y="1310"/>
              </a:lnTo>
              <a:lnTo>
                <a:pt x="16" y="1290"/>
              </a:lnTo>
              <a:lnTo>
                <a:pt x="25" y="1261"/>
              </a:lnTo>
              <a:lnTo>
                <a:pt x="35" y="1219"/>
              </a:lnTo>
              <a:lnTo>
                <a:pt x="43" y="1163"/>
              </a:lnTo>
              <a:lnTo>
                <a:pt x="49" y="1093"/>
              </a:lnTo>
              <a:lnTo>
                <a:pt x="51" y="1005"/>
              </a:lnTo>
              <a:lnTo>
                <a:pt x="56" y="324"/>
              </a:lnTo>
              <a:lnTo>
                <a:pt x="54" y="236"/>
              </a:lnTo>
              <a:lnTo>
                <a:pt x="48" y="166"/>
              </a:lnTo>
              <a:lnTo>
                <a:pt x="39" y="110"/>
              </a:lnTo>
              <a:lnTo>
                <a:pt x="28" y="68"/>
              </a:lnTo>
              <a:lnTo>
                <a:pt x="18" y="39"/>
              </a:lnTo>
              <a:lnTo>
                <a:pt x="9" y="19"/>
              </a:lnTo>
              <a:lnTo>
                <a:pt x="2" y="9"/>
              </a:lnTo>
              <a:lnTo>
                <a:pt x="0" y="6"/>
              </a:lnTo>
              <a:lnTo>
                <a:pt x="521" y="6"/>
              </a:lnTo>
              <a:lnTo>
                <a:pt x="513" y="20"/>
              </a:lnTo>
              <a:lnTo>
                <a:pt x="505" y="39"/>
              </a:lnTo>
              <a:lnTo>
                <a:pt x="496" y="69"/>
              </a:lnTo>
              <a:lnTo>
                <a:pt x="486" y="111"/>
              </a:lnTo>
              <a:lnTo>
                <a:pt x="478" y="166"/>
              </a:lnTo>
              <a:lnTo>
                <a:pt x="473" y="238"/>
              </a:lnTo>
              <a:lnTo>
                <a:pt x="470" y="326"/>
              </a:lnTo>
              <a:lnTo>
                <a:pt x="470" y="604"/>
              </a:lnTo>
              <a:lnTo>
                <a:pt x="540" y="569"/>
              </a:lnTo>
              <a:lnTo>
                <a:pt x="616" y="529"/>
              </a:lnTo>
              <a:lnTo>
                <a:pt x="779" y="439"/>
              </a:lnTo>
              <a:lnTo>
                <a:pt x="947" y="340"/>
              </a:lnTo>
              <a:lnTo>
                <a:pt x="1111" y="241"/>
              </a:lnTo>
              <a:lnTo>
                <a:pt x="1257" y="150"/>
              </a:lnTo>
              <a:lnTo>
                <a:pt x="1376" y="75"/>
              </a:lnTo>
              <a:lnTo>
                <a:pt x="1484" y="6"/>
              </a:lnTo>
              <a:lnTo>
                <a:pt x="1797" y="2"/>
              </a:lnTo>
              <a:lnTo>
                <a:pt x="1797" y="32"/>
              </a:lnTo>
              <a:lnTo>
                <a:pt x="1764" y="35"/>
              </a:lnTo>
              <a:lnTo>
                <a:pt x="1727" y="42"/>
              </a:lnTo>
              <a:lnTo>
                <a:pt x="1687" y="53"/>
              </a:lnTo>
              <a:lnTo>
                <a:pt x="1644" y="69"/>
              </a:lnTo>
              <a:lnTo>
                <a:pt x="1598" y="89"/>
              </a:lnTo>
              <a:lnTo>
                <a:pt x="1548" y="112"/>
              </a:lnTo>
              <a:lnTo>
                <a:pt x="1440" y="169"/>
              </a:lnTo>
              <a:lnTo>
                <a:pt x="1321" y="238"/>
              </a:lnTo>
              <a:lnTo>
                <a:pt x="1192" y="316"/>
              </a:lnTo>
              <a:lnTo>
                <a:pt x="907" y="493"/>
              </a:lnTo>
              <a:lnTo>
                <a:pt x="1014" y="597"/>
              </a:lnTo>
              <a:lnTo>
                <a:pt x="1143" y="720"/>
              </a:lnTo>
              <a:lnTo>
                <a:pt x="1286" y="851"/>
              </a:lnTo>
              <a:lnTo>
                <a:pt x="1434" y="982"/>
              </a:lnTo>
              <a:lnTo>
                <a:pt x="1507" y="1044"/>
              </a:lnTo>
              <a:lnTo>
                <a:pt x="1579" y="1101"/>
              </a:lnTo>
              <a:lnTo>
                <a:pt x="1648" y="1154"/>
              </a:lnTo>
              <a:lnTo>
                <a:pt x="1681" y="1178"/>
              </a:lnTo>
              <a:lnTo>
                <a:pt x="1713" y="1200"/>
              </a:lnTo>
              <a:lnTo>
                <a:pt x="1773" y="1239"/>
              </a:lnTo>
              <a:lnTo>
                <a:pt x="1827" y="1269"/>
              </a:lnTo>
              <a:lnTo>
                <a:pt x="1874" y="1288"/>
              </a:lnTo>
              <a:lnTo>
                <a:pt x="1895" y="1294"/>
              </a:lnTo>
              <a:lnTo>
                <a:pt x="1913" y="1297"/>
              </a:lnTo>
              <a:close/>
            </a:path>
          </a:pathLst>
        </a:custGeom>
        <a:solidFill>
          <a:schemeClr val="accent3"/>
        </a:solidFill>
        <a:ln>
          <a:noFill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  <a:noAutofit/>
        </a:bodyPr>
        <a:lstStyle>
          <a:defPPr>
            <a:defRPr lang="fi-FI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i-FI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iikonen Olli" id="{261C2C5C-719C-4B81-9431-61E2133A3C01}" userId="S::Olli.Riikonen@kuntaliitto.fi::cdc422a3-70a4-48f5-9102-df52d22bc0a2" providerId="AD"/>
</personList>
</file>

<file path=xl/theme/theme1.xml><?xml version="1.0" encoding="utf-8"?>
<a:theme xmlns:a="http://schemas.openxmlformats.org/drawingml/2006/main" name="kuntaliitto">
  <a:themeElements>
    <a:clrScheme name="Kuntaliitto 2020">
      <a:dk1>
        <a:srgbClr val="000000"/>
      </a:dk1>
      <a:lt1>
        <a:sysClr val="window" lastClr="FFFFFF"/>
      </a:lt1>
      <a:dk2>
        <a:srgbClr val="73899D"/>
      </a:dk2>
      <a:lt2>
        <a:srgbClr val="DFDAD6"/>
      </a:lt2>
      <a:accent1>
        <a:srgbClr val="104264"/>
      </a:accent1>
      <a:accent2>
        <a:srgbClr val="FFC0D0"/>
      </a:accent2>
      <a:accent3>
        <a:srgbClr val="923468"/>
      </a:accent3>
      <a:accent4>
        <a:srgbClr val="255DD0"/>
      </a:accent4>
      <a:accent5>
        <a:srgbClr val="FFE561"/>
      </a:accent5>
      <a:accent6>
        <a:srgbClr val="7DC6F0"/>
      </a:accent6>
      <a:hlink>
        <a:srgbClr val="104264"/>
      </a:hlink>
      <a:folHlink>
        <a:srgbClr val="104264"/>
      </a:folHlink>
    </a:clrScheme>
    <a:fontScheme name="Kuntaliitto 2020">
      <a:majorFont>
        <a:latin typeface="Work Sans ExtraBold"/>
        <a:ea typeface=""/>
        <a:cs typeface=""/>
      </a:majorFont>
      <a:minorFont>
        <a:latin typeface="Work San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ln>
          <a:noFill/>
        </a:ln>
      </a:spPr>
      <a:bodyPr rtlCol="0" anchor="ctr"/>
      <a:lstStyle>
        <a:defPPr algn="ctr">
          <a:defRPr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19050">
          <a:solidFill>
            <a:schemeClr val="accent3"/>
          </a:solidFill>
          <a:headEnd type="none" w="med" len="med"/>
          <a:tailEnd type="none" w="med" len="med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kuntaliitto" id="{83420136-60C6-47BA-A243-B2DA9E88A498}" vid="{61E78A92-B961-430C-A106-E58B00BEBC2D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K9" dT="2024-04-29T12:07:13.28" personId="{261C2C5C-719C-4B81-9431-61E2133A3C01}" id="{FD8753FA-502F-41A9-99E5-1DF7299BDA79}">
    <text>Luvut vuoden 2024 päätöksen mukaisena. OKM ei tuota ennakollisia laskelmia.</text>
  </threadedComment>
  <threadedComment ref="M9" dT="2023-08-09T06:54:52.03" personId="{261C2C5C-719C-4B81-9431-61E2133A3C01}" id="{FAAE8147-44E3-4CAF-B6D6-065A2B8E500B}">
    <text>Katso kotikuntakorvausten tulot ja menot omalta välilehdeltään</text>
  </threadedComment>
  <threadedComment ref="AJ9" dT="2023-08-09T06:54:52.03" personId="{261C2C5C-719C-4B81-9431-61E2133A3C01}" id="{37ABAD46-2954-4E2D-B549-2449F6B700AB}">
    <text>Katso kotikuntakorvausten tulot ja menot omalta välilehdeltään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K9" dT="2024-04-29T12:07:13.28" personId="{261C2C5C-719C-4B81-9431-61E2133A3C01}" id="{FE673A7F-5BEC-40D4-B09F-BE4B1DEA0AB7}">
    <text>Luvut vuoden 2024 päätöksen mukaisena. OKM ei tuota ennakollisia laskelmia.</text>
  </threadedComment>
  <threadedComment ref="M9" dT="2023-08-09T06:54:52.03" personId="{261C2C5C-719C-4B81-9431-61E2133A3C01}" id="{F96AFF40-C17F-46C8-ACC6-15CEDC44F8F4}">
    <text>Katso kotikuntakorvausten tulot ja menot omalta välilehdeltään</text>
  </threadedComment>
  <threadedComment ref="AD9" dT="2023-08-09T06:54:52.03" personId="{261C2C5C-719C-4B81-9431-61E2133A3C01}" id="{8D51E027-9400-4E0F-9067-01600E2CBA8A}">
    <text>Katso kotikuntakorvausten tulot ja menot omalta välilehdeltään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G9" dT="2024-01-03T07:34:13.85" personId="{261C2C5C-719C-4B81-9431-61E2133A3C01}" id="{7F80B846-F214-47AC-A810-410DD1CC6EF4}">
    <text>Jakajana väkiluku 31.12.2021</text>
  </threadedComment>
  <threadedComment ref="H9" dT="2024-01-03T07:33:57.08" personId="{261C2C5C-719C-4B81-9431-61E2133A3C01}" id="{5F921585-CDB2-40FA-8FDD-797F31462874}">
    <text>Jakajana väkiluku 31.12.2022</text>
  </threadedComment>
  <threadedComment ref="AB9" dT="2024-04-29T12:07:13.28" personId="{261C2C5C-719C-4B81-9431-61E2133A3C01}" id="{556F9050-5804-4CD0-83C3-361E3A647F4B}">
    <text>Luvut vuoden 2024 päätöksen mukaisena. OKM ei tuota ennakollisia laskelmia.</text>
  </threadedComment>
  <threadedComment ref="AD9" dT="2023-08-09T06:54:52.03" personId="{261C2C5C-719C-4B81-9431-61E2133A3C01}" id="{4557DB11-7AA3-4EF4-AEB6-4AD57AE45749}">
    <text>Katso kotikuntakorvausten tulot ja menot omalta välilehdeltään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E9" dT="2022-09-19T11:23:12.11" personId="{261C2C5C-719C-4B81-9431-61E2133A3C01}" id="{7CC3DABA-76E9-4331-A48B-FE39ED1AFD32}">
    <text>Sarake D = E+F+G. Siis sarake E näyttää, mikä on kunnan peruspalvelujen puhdas valtionosuus ilman sote-uudistuksen vaikutusta.</text>
  </threadedComment>
  <threadedComment ref="F9" dT="2022-04-21T09:31:25.60" personId="{261C2C5C-719C-4B81-9431-61E2133A3C01}" id="{4CE8F91E-EA9D-4D09-8344-1DCE060E297C}">
    <text>Muutosrajoitin on plussalla, jos kunnasta siirtyy hyvinvointialueelle enemmän tuloja kuin menoja ja miinuksella, jos tilanne on päinvastoin. 60 % erotuksesta huomioidaan muutosrajoittimen summassa ja 40 % jää kunnan omalle vastuulle.</text>
  </threadedComment>
  <threadedComment ref="G9" dT="2022-04-21T09:33:57.95" personId="{261C2C5C-719C-4B81-9431-61E2133A3C01}" id="{6EF0FD0A-4E0B-4F5A-BCA3-712ADF3C537F}">
    <text>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J9" dT="2022-04-21T09:09:32.24" personId="{261C2C5C-719C-4B81-9431-61E2133A3C01}" id="{C1F214E9-18E6-401E-80D8-F11113B43225}">
    <text>Valtionosuusprosentti = Viereisen I-sarakkeen summa suhteessa laskennallisiin kustannuksiin (F-sarake).</text>
  </threadedComment>
  <threadedComment ref="K9" dT="2022-04-21T09:22:13.76" personId="{261C2C5C-719C-4B81-9431-61E2133A3C01}" id="{48659573-5518-4842-94B6-02DF86328DB4}">
    <text>Syrjäisyyden laskentatapa uudistunut ja jaettava rahamäärä pienentynyt.</text>
  </threadedComment>
  <threadedComment ref="N9" dT="2022-04-21T09:23:58.41" personId="{261C2C5C-719C-4B81-9431-61E2133A3C01}" id="{EF9DC11A-1427-463A-9AE6-705DFC2689B8}">
    <text>HYTE-kerroin on uusi, vuonna 2023 ensimmäistä kertaa käytössä oleva valtionosuuskriteeri. Euroja määrittävä kerroin löytyy VM:n alkuperäistaulukosta. Lisätietoja myös THL:n ja Kuntaliiton verkkosivuilla.</text>
  </threadedComment>
  <threadedComment ref="O9" dT="2022-04-21T09:25:05.40" personId="{261C2C5C-719C-4B81-9431-61E2133A3C01}" id="{78E48372-7917-49C4-9232-258E1288D8B1}">
    <text>Myös väestön kasvu on uusi vos-kriteeri vuonna 2023. Ks. tarkemmat laskentaperusteet VM:n sivuilta.</text>
  </threadedComment>
  <threadedComment ref="P9" dT="2022-04-21T09:26:20.07" personId="{261C2C5C-719C-4B81-9431-61E2133A3C01}" id="{B9C9E4B2-E21E-4AED-AF11-8ABDB7D31DE2}">
    <text>Sisältää lukuisia laskentatekijöitä, joilla tasapainotetaan kunta-valtio -suhdetta. Perustoimeentulotuen rahoitusosuus muodostaa vähennyksistä noin puolet. Kaikki osatekijät VM:n taulukossa.</text>
  </threadedComment>
  <threadedComment ref="Q9" dT="2022-04-21T09:31:25.60" personId="{261C2C5C-719C-4B81-9431-61E2133A3C01}" id="{5A7E5D9F-03C6-4B48-8BF9-95565ACE3D82}">
    <text>Muutosrajoitin on plussalla, jos kunnasta siirtyy hyvinvointialueelle enemmän tuloja kuin menoja ja miinuksella, jos tilanne on päinvastoin. 60 % erotuksesta huomioidaan muutosrajoittimen summassa ja 40 % jää kunnan omalle vastuulle.</text>
  </threadedComment>
  <threadedComment ref="R9" dT="2022-04-21T09:33:57.95" personId="{261C2C5C-719C-4B81-9431-61E2133A3C01}" id="{0A8B92B5-CED5-4127-A468-858156EE2DD5}">
    <text>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D13" dT="2022-09-01T10:49:10.72" personId="{261C2C5C-719C-4B81-9431-61E2133A3C01}" id="{DF317702-F0BE-42D3-BC85-95D088C886A2}">
    <text>Tiedot huhtikuun rahoituslaskelman välilehdeltä "Siirtyvät erät" D-sarakkeesta.</text>
  </threadedComment>
  <threadedComment ref="E13" dT="2022-09-19T12:56:34.29" personId="{261C2C5C-719C-4B81-9431-61E2133A3C01}" id="{C9F3134C-E8B0-40C8-AD53-6581476F39FB}">
    <text>Tiedot syyskuun rahoituslaskelmasta välilehdeltä "Siirtyvät kustannukset".</text>
  </threadedComment>
  <threadedComment ref="J13" dT="2022-04-21T09:31:25.60" personId="{261C2C5C-719C-4B81-9431-61E2133A3C01}" id="{43F797BD-1DEA-455D-8D13-B2346C9B1802}">
    <text>Tiedot huhtikuun rahoituslaskelman välilehdeltä "Siirtyvät erät" O-sarakkeesta.</text>
  </threadedComment>
  <threadedComment ref="K13" dT="2022-09-19T12:57:03.37" personId="{261C2C5C-719C-4B81-9431-61E2133A3C01}" id="{65924A47-D127-4D38-B158-EE3CDD51657F}">
    <text>Lähde: VM:n valtionosuuslaskelma 20.9.2022</text>
  </threadedComment>
  <threadedComment ref="N13" dT="2022-04-21T09:33:57.95" personId="{261C2C5C-719C-4B81-9431-61E2133A3C01}" id="{43F35437-4329-4DAA-9A37-5CF151379D83}">
    <text>Tiedot huhtikuun 2022 rahoituslaskelman välilehdeltä "Valtionosuudet_VM" R-sarakkeesta.</text>
  </threadedComment>
  <threadedComment ref="O13" dT="2022-09-19T13:00:39.92" personId="{261C2C5C-719C-4B81-9431-61E2133A3C01}" id="{0A90569D-6001-4CA7-BAD3-AE0D41E37202}">
    <text>Lähde: VM:n valtionosuuslaskelma 20.9.2022</text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I9" dT="2022-11-18T12:30:36.53" personId="{261C2C5C-719C-4B81-9431-61E2133A3C01}" id="{15360133-170C-4896-A168-6E8698A5840E}">
    <text>Talousarviotietoja ei tarkistettu.</text>
  </threadedComment>
</ThreadedComments>
</file>

<file path=xl/threadedComments/threadedComment8.xml><?xml version="1.0" encoding="utf-8"?>
<ThreadedComments xmlns="http://schemas.microsoft.com/office/spreadsheetml/2018/threadedcomments" xmlns:x="http://schemas.openxmlformats.org/spreadsheetml/2006/main">
  <threadedComment ref="J9" dT="2022-04-21T09:09:32.24" personId="{261C2C5C-719C-4B81-9431-61E2133A3C01}" id="{C21F089F-33F8-46B2-9788-5AA45C4BE43E}">
    <text>Valtionosuusprosentti = Viereisen I-sarakkeen summa suhteessa laskennallisiin kustannuksiin (F-sarake).</text>
  </threadedComment>
  <threadedComment ref="K9" dT="2022-04-21T09:22:13.76" personId="{261C2C5C-719C-4B81-9431-61E2133A3C01}" id="{A1021397-EB96-4BB1-A0AD-BDE440AAAF0B}">
    <text>Syrjäisyyden laskentatapa uudistunut ja jaettava rahamäärä pienentynyt.</text>
  </threadedComment>
  <threadedComment ref="N9" dT="2022-04-21T09:23:58.41" personId="{261C2C5C-719C-4B81-9431-61E2133A3C01}" id="{37286053-76B4-4DE5-950E-97A885EB0258}">
    <text>HYTE-kerroin on uusi, vuonna 2023 ensimmäistä kertaa käytössä oleva valtionosuuskriteeri. Euroja määrittävä kerroin löytyy VM:n alkuperäistaulukosta. Lisätietoja myös THL:n ja Kuntaliiton verkkosivuilla.</text>
  </threadedComment>
  <threadedComment ref="O9" dT="2022-04-21T09:25:05.40" personId="{261C2C5C-719C-4B81-9431-61E2133A3C01}" id="{DF0160D6-637D-4C4F-BB9E-E94320BCAB4B}">
    <text>Myös väestön kasvu on uusi vos-kriteeri vuonna 2023. Ks. tarkemmat laskentaperusteet VM:n sivuilta.</text>
  </threadedComment>
  <threadedComment ref="P9" dT="2022-04-21T09:26:20.07" personId="{261C2C5C-719C-4B81-9431-61E2133A3C01}" id="{C6A9B3AB-5A31-463F-BE27-C7CDFF256E10}">
    <text>Sisältää lukuisia laskentatekijöitä, joilla tasapainotetaan kunta-valtio -suhdetta. Perustoimeentulotuen rahoitusosuus muodostaa vähennyksistä noin puolet. Kaikki osatekijät Kuntaliiton valtionosuuslaskurissa ja VM:n yksityiskohtaisessa laskelmassa.</text>
  </threadedComment>
  <threadedComment ref="Q9" dT="2022-04-21T09:31:25.60" personId="{261C2C5C-719C-4B81-9431-61E2133A3C01}" id="{9E5E1A05-3B3A-4FA7-A3C7-264DF2293D85}">
    <text>Muutosrajoitin on plussalla, jos kunnasta siirtyy hyvinvointialueelle enemmän tuloja kuin menoja ja miinuksella, jos tilanne on päinvastoin. 60 % erotuksesta huomioidaan muutosrajoittimen summassa ja 40 % jää kunnan omalle vastuulle.</text>
  </threadedComment>
  <threadedComment ref="R9" dT="2022-04-21T09:33:57.95" personId="{261C2C5C-719C-4B81-9431-61E2133A3C01}" id="{0C63CC0D-3BFD-4D21-B5AA-739F12A6DA2A}">
    <text>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1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7" Type="http://schemas.microsoft.com/office/2017/10/relationships/threadedComment" Target="../threadedComments/threadedComment1.xml"/><Relationship Id="rId2" Type="http://schemas.openxmlformats.org/officeDocument/2006/relationships/hyperlink" Target="https://vos.oph.fi/rap/vos/v24/vop6os24.html" TargetMode="External"/><Relationship Id="rId1" Type="http://schemas.openxmlformats.org/officeDocument/2006/relationships/hyperlink" Target="https://vm.fi/valtionosuuslaskelmia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3.vml"/><Relationship Id="rId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hyperlink" Target="https://vos.oph.fi/rap/vos/v24/vop6os24.html" TargetMode="External"/><Relationship Id="rId1" Type="http://schemas.openxmlformats.org/officeDocument/2006/relationships/hyperlink" Target="https://vm.fi/valtionosuuslaskelmia" TargetMode="External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5.vml"/><Relationship Id="rId1" Type="http://schemas.openxmlformats.org/officeDocument/2006/relationships/hyperlink" Target="https://datawrapper.dwcdn.net/3md7G/3/" TargetMode="External"/><Relationship Id="rId4" Type="http://schemas.microsoft.com/office/2017/10/relationships/threadedComment" Target="../threadedComments/threadedComment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vm.fi/valtionosuuspaatoksia-ja-laskentatietoja" TargetMode="External"/><Relationship Id="rId7" Type="http://schemas.microsoft.com/office/2017/10/relationships/threadedComment" Target="../threadedComments/threadedComment4.xml"/><Relationship Id="rId2" Type="http://schemas.openxmlformats.org/officeDocument/2006/relationships/hyperlink" Target="https://vm.fi/documents/10623/104604983/Kunnan+peruspalvelujen+valtionosuus+2022_LOPULLINEN.xlsx/1e4e97aa-e8eb-db04-06cc-899d8ba3400a?t=1641218936572" TargetMode="External"/><Relationship Id="rId1" Type="http://schemas.openxmlformats.org/officeDocument/2006/relationships/hyperlink" Target="https://vos.oph.fi/rap/vos/v22/vop6os22.html" TargetMode="External"/><Relationship Id="rId6" Type="http://schemas.openxmlformats.org/officeDocument/2006/relationships/comments" Target="../comments4.xml"/><Relationship Id="rId5" Type="http://schemas.openxmlformats.org/officeDocument/2006/relationships/vmlDrawing" Target="../drawings/vmlDrawing6.vml"/><Relationship Id="rId4" Type="http://schemas.openxmlformats.org/officeDocument/2006/relationships/hyperlink" Target="https://vos.oph.fi/rap/vos/v23/vop6os23.html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vm.fi/valtionosuuspaatoksia-ja-laskentatietoja" TargetMode="External"/><Relationship Id="rId5" Type="http://schemas.microsoft.com/office/2017/10/relationships/threadedComment" Target="../threadedComments/threadedComment5.xml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4.bin"/><Relationship Id="rId4" Type="http://schemas.microsoft.com/office/2017/10/relationships/threadedComment" Target="../threadedComments/threadedComment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9.vml"/><Relationship Id="rId1" Type="http://schemas.openxmlformats.org/officeDocument/2006/relationships/hyperlink" Target="https://soteuudistus.fi/rahoituslaskelmat" TargetMode="External"/><Relationship Id="rId4" Type="http://schemas.microsoft.com/office/2017/10/relationships/threadedComment" Target="../threadedComments/threadedComment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10.vml"/><Relationship Id="rId1" Type="http://schemas.openxmlformats.org/officeDocument/2006/relationships/hyperlink" Target="https://vm.fi/valtionosuuspaatoksia-ja-laskentatietoja" TargetMode="External"/><Relationship Id="rId4" Type="http://schemas.microsoft.com/office/2017/10/relationships/threadedComment" Target="../threadedComments/threadedComment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0233B-2869-4B96-BB18-277356C3D588}">
  <sheetPr>
    <pageSetUpPr fitToPage="1"/>
  </sheetPr>
  <dimension ref="B4:J24"/>
  <sheetViews>
    <sheetView workbookViewId="0"/>
  </sheetViews>
  <sheetFormatPr defaultColWidth="9.140625" defaultRowHeight="12"/>
  <cols>
    <col min="1" max="4" width="10.28515625" style="1" customWidth="1"/>
    <col min="5" max="5" width="63.7109375" style="1" customWidth="1"/>
    <col min="6" max="9" width="10.28515625" style="1" customWidth="1"/>
    <col min="10" max="10" width="11.28515625" style="1" customWidth="1"/>
    <col min="11" max="16384" width="9.140625" style="1"/>
  </cols>
  <sheetData>
    <row r="4" spans="2:10" ht="15">
      <c r="B4" s="3" t="s">
        <v>514</v>
      </c>
      <c r="D4"/>
    </row>
    <row r="5" spans="2:10" ht="15">
      <c r="B5" s="3" t="s">
        <v>516</v>
      </c>
      <c r="D5"/>
    </row>
    <row r="6" spans="2:10" ht="15">
      <c r="B6" s="3" t="s">
        <v>0</v>
      </c>
      <c r="D6"/>
      <c r="E6"/>
    </row>
    <row r="7" spans="2:10" ht="15">
      <c r="B7" s="3" t="s">
        <v>515</v>
      </c>
      <c r="D7"/>
    </row>
    <row r="8" spans="2:10" ht="15">
      <c r="B8" s="3"/>
      <c r="D8"/>
    </row>
    <row r="9" spans="2:10" ht="15">
      <c r="B9" s="3" t="s">
        <v>1</v>
      </c>
    </row>
    <row r="10" spans="2:10" ht="21" thickBot="1">
      <c r="B10" s="5" t="s">
        <v>2</v>
      </c>
      <c r="C10" s="2"/>
      <c r="D10" s="2"/>
      <c r="E10" s="2"/>
      <c r="F10" s="2"/>
      <c r="G10" s="2"/>
      <c r="H10" s="2"/>
      <c r="I10" s="2"/>
      <c r="J10" s="2"/>
    </row>
    <row r="12" spans="2:10" ht="15">
      <c r="D12" s="4" t="s">
        <v>3</v>
      </c>
    </row>
    <row r="13" spans="2:10">
      <c r="D13" t="s">
        <v>4</v>
      </c>
    </row>
    <row r="15" spans="2:10" ht="15">
      <c r="D15" s="4" t="s">
        <v>5</v>
      </c>
    </row>
    <row r="16" spans="2:10">
      <c r="D16" t="s">
        <v>6</v>
      </c>
    </row>
    <row r="17" spans="4:4">
      <c r="D17" t="s">
        <v>7</v>
      </c>
    </row>
    <row r="23" spans="4:4" ht="15">
      <c r="D23" s="4"/>
    </row>
    <row r="24" spans="4:4">
      <c r="D24"/>
    </row>
  </sheetData>
  <printOptions horizontalCentered="1"/>
  <pageMargins left="0.39370078740157483" right="0.39370078740157483" top="1.5748031496062993" bottom="0.78740157480314965" header="0.39370078740157483" footer="0.39370078740157483"/>
  <pageSetup paperSize="9" scale="91" orientation="portrait" r:id="rId1"/>
  <headerFooter scaleWithDoc="0">
    <oddHeader>&amp;L&amp;G</oddHeader>
    <oddFooter>&amp;L&amp;8&amp;K06+000&amp;P/&amp;N | &amp;D &amp;T | &amp;Z&amp;F&amp;R&amp;8&amp;K06+000&amp;G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6A45C-C8BF-451D-AA12-9EB2CAFBC92B}">
  <sheetPr>
    <tabColor rgb="FFFFFF00"/>
  </sheetPr>
  <dimension ref="A1:L41"/>
  <sheetViews>
    <sheetView workbookViewId="0"/>
  </sheetViews>
  <sheetFormatPr defaultRowHeight="12"/>
  <cols>
    <col min="1" max="1" width="11.5703125" customWidth="1"/>
    <col min="3" max="3" width="57.28515625" bestFit="1" customWidth="1"/>
    <col min="4" max="12" width="11.42578125" bestFit="1" customWidth="1"/>
  </cols>
  <sheetData>
    <row r="1" spans="1:12" ht="14.25">
      <c r="A1" s="367">
        <v>44916</v>
      </c>
      <c r="B1" s="72"/>
      <c r="C1" s="72"/>
      <c r="D1" s="368"/>
      <c r="E1" s="72"/>
      <c r="F1" s="72"/>
      <c r="G1" s="72"/>
      <c r="H1" s="72"/>
      <c r="I1" s="72"/>
      <c r="J1" s="72"/>
      <c r="K1" s="369"/>
      <c r="L1" s="369"/>
    </row>
    <row r="2" spans="1:12" ht="18">
      <c r="A2" s="370" t="s">
        <v>454</v>
      </c>
      <c r="B2" s="72"/>
      <c r="C2" s="72"/>
      <c r="D2" s="368"/>
      <c r="E2" s="72"/>
      <c r="F2" s="72"/>
      <c r="G2" s="72"/>
      <c r="H2" s="72"/>
      <c r="I2" s="72"/>
      <c r="J2" s="72"/>
      <c r="K2" s="369"/>
      <c r="L2" s="369"/>
    </row>
    <row r="3" spans="1:12" ht="14.25">
      <c r="A3" s="131" t="s">
        <v>455</v>
      </c>
      <c r="B3" s="72"/>
      <c r="C3" s="72"/>
      <c r="D3" s="369"/>
      <c r="E3" s="72"/>
      <c r="F3" s="72"/>
      <c r="G3" s="72"/>
      <c r="H3" s="72"/>
      <c r="I3" s="72"/>
      <c r="J3" s="72"/>
      <c r="K3" s="369"/>
      <c r="L3" s="369"/>
    </row>
    <row r="4" spans="1:12" ht="14.25">
      <c r="A4" s="131"/>
      <c r="B4" s="72"/>
      <c r="C4" s="72"/>
      <c r="D4" s="369"/>
      <c r="E4" s="371"/>
      <c r="F4" s="371"/>
      <c r="G4" s="371"/>
      <c r="H4" s="371"/>
      <c r="I4" s="371"/>
      <c r="J4" s="371"/>
      <c r="K4" s="72"/>
      <c r="L4" s="72"/>
    </row>
    <row r="5" spans="1:12" ht="15.75">
      <c r="A5" s="131"/>
      <c r="B5" s="72"/>
      <c r="C5" s="72"/>
      <c r="D5" s="307">
        <v>2015</v>
      </c>
      <c r="E5" s="307">
        <v>2016</v>
      </c>
      <c r="F5" s="307">
        <v>2017</v>
      </c>
      <c r="G5" s="307">
        <v>2018</v>
      </c>
      <c r="H5" s="307">
        <v>2019</v>
      </c>
      <c r="I5" s="307">
        <v>2020</v>
      </c>
      <c r="J5" s="307">
        <v>2021</v>
      </c>
      <c r="K5" s="307">
        <v>2022</v>
      </c>
      <c r="L5" s="372">
        <v>2023</v>
      </c>
    </row>
    <row r="6" spans="1:12" ht="15.75">
      <c r="A6" s="131"/>
      <c r="B6" s="307" t="s">
        <v>456</v>
      </c>
      <c r="C6" s="72"/>
      <c r="D6" s="373">
        <v>25.44</v>
      </c>
      <c r="E6" s="373">
        <v>25.61</v>
      </c>
      <c r="F6" s="373">
        <v>25.23</v>
      </c>
      <c r="G6" s="373">
        <v>25.34</v>
      </c>
      <c r="H6" s="373">
        <v>25.37</v>
      </c>
      <c r="I6" s="373">
        <v>25.49</v>
      </c>
      <c r="J6" s="373">
        <v>25.67</v>
      </c>
      <c r="K6" s="374">
        <v>23.59</v>
      </c>
      <c r="L6" s="375">
        <v>22.09</v>
      </c>
    </row>
    <row r="7" spans="1:12" ht="15.75">
      <c r="A7" s="131"/>
      <c r="B7" s="307" t="s">
        <v>457</v>
      </c>
      <c r="C7" s="72"/>
      <c r="D7" s="373">
        <v>3520.93</v>
      </c>
      <c r="E7" s="373">
        <v>3636.07</v>
      </c>
      <c r="F7" s="373">
        <v>3627.38</v>
      </c>
      <c r="G7" s="373">
        <v>3599.08</v>
      </c>
      <c r="H7" s="373">
        <v>3524.51</v>
      </c>
      <c r="I7" s="373">
        <v>3654.97</v>
      </c>
      <c r="J7" s="373">
        <v>3747.29</v>
      </c>
      <c r="K7" s="374">
        <v>4291.07</v>
      </c>
      <c r="L7" s="375">
        <v>1359.93</v>
      </c>
    </row>
    <row r="8" spans="1:12" ht="15">
      <c r="A8" s="131"/>
      <c r="B8" s="72"/>
      <c r="C8" s="72"/>
      <c r="D8" s="376"/>
      <c r="E8" s="376"/>
      <c r="F8" s="376"/>
      <c r="G8" s="376"/>
      <c r="H8" s="376"/>
      <c r="I8" s="376"/>
      <c r="J8" s="376"/>
      <c r="K8" s="377"/>
      <c r="L8" s="378"/>
    </row>
    <row r="9" spans="1:12" ht="15">
      <c r="A9" s="379"/>
      <c r="B9" s="379"/>
      <c r="C9" s="379"/>
      <c r="D9" s="373" t="s">
        <v>458</v>
      </c>
      <c r="E9" s="373" t="s">
        <v>458</v>
      </c>
      <c r="F9" s="373" t="s">
        <v>458</v>
      </c>
      <c r="G9" s="373" t="s">
        <v>458</v>
      </c>
      <c r="H9" s="373" t="s">
        <v>458</v>
      </c>
      <c r="I9" s="373" t="s">
        <v>458</v>
      </c>
      <c r="J9" s="373" t="s">
        <v>458</v>
      </c>
      <c r="K9" s="373" t="s">
        <v>458</v>
      </c>
      <c r="L9" s="380" t="s">
        <v>458</v>
      </c>
    </row>
    <row r="10" spans="1:12" ht="15.75">
      <c r="A10" s="379"/>
      <c r="B10" s="307" t="s">
        <v>459</v>
      </c>
      <c r="C10" s="379"/>
      <c r="D10" s="376"/>
      <c r="E10" s="376"/>
      <c r="F10" s="376"/>
      <c r="G10" s="376"/>
      <c r="H10" s="376"/>
      <c r="I10" s="376"/>
      <c r="J10" s="376"/>
      <c r="K10" s="379"/>
      <c r="L10" s="381"/>
    </row>
    <row r="11" spans="1:12" ht="15">
      <c r="A11" s="379"/>
      <c r="B11" s="379"/>
      <c r="C11" s="379" t="s">
        <v>460</v>
      </c>
      <c r="D11" s="376">
        <v>8483.82</v>
      </c>
      <c r="E11" s="376">
        <v>8635.58</v>
      </c>
      <c r="F11" s="376">
        <v>8399.0300000000007</v>
      </c>
      <c r="G11" s="376">
        <v>8333.6</v>
      </c>
      <c r="H11" s="376">
        <v>8172.53</v>
      </c>
      <c r="I11" s="376">
        <v>8511.9500000000007</v>
      </c>
      <c r="J11" s="376">
        <v>8761.9500000000007</v>
      </c>
      <c r="K11" s="382">
        <v>9713.2999999999993</v>
      </c>
      <c r="L11" s="383">
        <v>8010.94</v>
      </c>
    </row>
    <row r="12" spans="1:12" ht="15">
      <c r="A12" s="379"/>
      <c r="B12" s="379"/>
      <c r="C12" s="379" t="s">
        <v>461</v>
      </c>
      <c r="D12" s="376">
        <v>8947.4699999999993</v>
      </c>
      <c r="E12" s="376">
        <v>9156.2800000000007</v>
      </c>
      <c r="F12" s="376">
        <v>8904.17</v>
      </c>
      <c r="G12" s="376">
        <v>8842.7000000000007</v>
      </c>
      <c r="H12" s="376">
        <v>8677.2800000000007</v>
      </c>
      <c r="I12" s="376">
        <v>9043.6200000000008</v>
      </c>
      <c r="J12" s="376">
        <v>9284.9</v>
      </c>
      <c r="K12" s="382">
        <v>10305.709999999999</v>
      </c>
      <c r="L12" s="383">
        <v>8499.51</v>
      </c>
    </row>
    <row r="13" spans="1:12" ht="15">
      <c r="A13" s="379"/>
      <c r="B13" s="379"/>
      <c r="C13" s="379" t="s">
        <v>462</v>
      </c>
      <c r="D13" s="376">
        <v>7269.02</v>
      </c>
      <c r="E13" s="376">
        <v>7513.12</v>
      </c>
      <c r="F13" s="376">
        <v>7459.07</v>
      </c>
      <c r="G13" s="376">
        <v>7410.99</v>
      </c>
      <c r="H13" s="376">
        <v>7277.45</v>
      </c>
      <c r="I13" s="376">
        <v>7573.36</v>
      </c>
      <c r="J13" s="376">
        <v>7759.16</v>
      </c>
      <c r="K13" s="382">
        <v>8596.2999999999993</v>
      </c>
      <c r="L13" s="383">
        <v>7071.51</v>
      </c>
    </row>
    <row r="14" spans="1:12" ht="15">
      <c r="A14" s="379"/>
      <c r="B14" s="379"/>
      <c r="C14" s="379" t="s">
        <v>463</v>
      </c>
      <c r="D14" s="376">
        <v>12478.59</v>
      </c>
      <c r="E14" s="376">
        <v>12895.47</v>
      </c>
      <c r="F14" s="376">
        <v>12805.09</v>
      </c>
      <c r="G14" s="376">
        <v>12728.2</v>
      </c>
      <c r="H14" s="376">
        <v>12502.93</v>
      </c>
      <c r="I14" s="376">
        <v>12981.41</v>
      </c>
      <c r="J14" s="376">
        <v>13287.99</v>
      </c>
      <c r="K14" s="382">
        <v>14733.47</v>
      </c>
      <c r="L14" s="383">
        <v>12129.17</v>
      </c>
    </row>
    <row r="15" spans="1:12" ht="15">
      <c r="A15" s="379"/>
      <c r="B15" s="379"/>
      <c r="C15" s="379" t="s">
        <v>464</v>
      </c>
      <c r="D15" s="376">
        <v>3981.85</v>
      </c>
      <c r="E15" s="376">
        <v>4114.9699999999993</v>
      </c>
      <c r="F15" s="376">
        <v>4081.91</v>
      </c>
      <c r="G15" s="376">
        <v>4077.09</v>
      </c>
      <c r="H15" s="376">
        <v>3996.54</v>
      </c>
      <c r="I15" s="376">
        <v>4139.3100000000004</v>
      </c>
      <c r="J15" s="376">
        <v>4264.3999999999996</v>
      </c>
      <c r="K15" s="382">
        <v>4728.28</v>
      </c>
      <c r="L15" s="383">
        <v>62.57</v>
      </c>
    </row>
    <row r="16" spans="1:12" ht="15">
      <c r="A16" s="379"/>
      <c r="B16" s="379"/>
      <c r="C16" s="379" t="s">
        <v>465</v>
      </c>
      <c r="D16" s="376">
        <v>1033.3800000000001</v>
      </c>
      <c r="E16" s="376">
        <v>1059.4199999999998</v>
      </c>
      <c r="F16" s="376">
        <v>1050.8699999999999</v>
      </c>
      <c r="G16" s="376">
        <v>1026.1300000000001</v>
      </c>
      <c r="H16" s="376">
        <v>993.6</v>
      </c>
      <c r="I16" s="376">
        <v>1022.15</v>
      </c>
      <c r="J16" s="376">
        <v>1039.29</v>
      </c>
      <c r="K16" s="382">
        <v>1157.2</v>
      </c>
      <c r="L16" s="383">
        <v>62.57</v>
      </c>
    </row>
    <row r="17" spans="1:12" ht="15">
      <c r="A17" s="379"/>
      <c r="B17" s="379"/>
      <c r="C17" s="379" t="s">
        <v>466</v>
      </c>
      <c r="D17" s="376">
        <v>2122.0300000000002</v>
      </c>
      <c r="E17" s="376">
        <v>2175.69</v>
      </c>
      <c r="F17" s="376">
        <v>2133.0100000000002</v>
      </c>
      <c r="G17" s="376">
        <v>2063.77</v>
      </c>
      <c r="H17" s="376">
        <v>1983.5</v>
      </c>
      <c r="I17" s="376">
        <v>2019.23</v>
      </c>
      <c r="J17" s="376">
        <v>2072.39</v>
      </c>
      <c r="K17" s="382">
        <v>2306.1799999999998</v>
      </c>
      <c r="L17" s="383">
        <v>62.57</v>
      </c>
    </row>
    <row r="18" spans="1:12" ht="15">
      <c r="A18" s="379"/>
      <c r="B18" s="379"/>
      <c r="C18" s="379" t="s">
        <v>467</v>
      </c>
      <c r="D18" s="376">
        <v>5715.25</v>
      </c>
      <c r="E18" s="376">
        <v>5880.4500000000007</v>
      </c>
      <c r="F18" s="376">
        <v>5776.4</v>
      </c>
      <c r="G18" s="376">
        <v>5656.61</v>
      </c>
      <c r="H18" s="376">
        <v>5481.33</v>
      </c>
      <c r="I18" s="376">
        <v>5637.84</v>
      </c>
      <c r="J18" s="376">
        <v>5802.73</v>
      </c>
      <c r="K18" s="382">
        <v>6457.36</v>
      </c>
      <c r="L18" s="383">
        <v>62.57</v>
      </c>
    </row>
    <row r="19" spans="1:12" ht="15">
      <c r="A19" s="379"/>
      <c r="B19" s="379"/>
      <c r="C19" s="379" t="s">
        <v>468</v>
      </c>
      <c r="D19" s="376">
        <v>19116.73</v>
      </c>
      <c r="E19" s="376">
        <v>19708.329999999998</v>
      </c>
      <c r="F19" s="376">
        <v>19435.73</v>
      </c>
      <c r="G19" s="376">
        <v>19223.189999999999</v>
      </c>
      <c r="H19" s="376">
        <v>18771.79</v>
      </c>
      <c r="I19" s="376">
        <v>19498.650000000001</v>
      </c>
      <c r="J19" s="376">
        <v>20092.53</v>
      </c>
      <c r="K19" s="382">
        <v>22359.22</v>
      </c>
      <c r="L19" s="383">
        <v>62.57</v>
      </c>
    </row>
    <row r="20" spans="1:12" ht="15">
      <c r="A20" s="379"/>
      <c r="B20" s="379"/>
      <c r="C20" s="379"/>
      <c r="D20" s="376"/>
      <c r="E20" s="376"/>
      <c r="F20" s="376"/>
      <c r="G20" s="376"/>
      <c r="H20" s="376"/>
      <c r="I20" s="376"/>
      <c r="J20" s="376"/>
      <c r="K20" s="379"/>
      <c r="L20" s="384"/>
    </row>
    <row r="21" spans="1:12" ht="15.75">
      <c r="A21" s="379"/>
      <c r="B21" s="307" t="s">
        <v>469</v>
      </c>
      <c r="C21" s="379"/>
      <c r="D21" s="376">
        <v>1125.29</v>
      </c>
      <c r="E21" s="376">
        <v>1162.55</v>
      </c>
      <c r="F21" s="376">
        <v>1159.26</v>
      </c>
      <c r="G21" s="376">
        <v>1154.53</v>
      </c>
      <c r="H21" s="376">
        <v>1133.3699999999999</v>
      </c>
      <c r="I21" s="376">
        <v>1178</v>
      </c>
      <c r="J21" s="376">
        <v>1203.96</v>
      </c>
      <c r="K21" s="382">
        <v>1329.61</v>
      </c>
      <c r="L21" s="384">
        <v>0</v>
      </c>
    </row>
    <row r="22" spans="1:12" ht="15">
      <c r="A22" s="379"/>
      <c r="B22" s="379"/>
      <c r="C22" s="379"/>
      <c r="D22" s="376"/>
      <c r="E22" s="376"/>
      <c r="F22" s="376"/>
      <c r="G22" s="376"/>
      <c r="H22" s="376"/>
      <c r="I22" s="376"/>
      <c r="J22" s="376"/>
      <c r="K22" s="379"/>
      <c r="L22" s="384"/>
    </row>
    <row r="23" spans="1:12" ht="15.75">
      <c r="A23" s="379"/>
      <c r="B23" s="307" t="s">
        <v>470</v>
      </c>
      <c r="C23" s="379"/>
      <c r="D23" s="376"/>
      <c r="E23" s="376"/>
      <c r="F23" s="376"/>
      <c r="G23" s="376"/>
      <c r="H23" s="376"/>
      <c r="I23" s="376"/>
      <c r="J23" s="376"/>
      <c r="K23" s="379"/>
      <c r="L23" s="384"/>
    </row>
    <row r="24" spans="1:12" ht="15">
      <c r="A24" s="379"/>
      <c r="B24" s="379"/>
      <c r="C24" s="379" t="s">
        <v>471</v>
      </c>
      <c r="D24" s="376">
        <v>87.44</v>
      </c>
      <c r="E24" s="376">
        <v>90.34</v>
      </c>
      <c r="F24" s="376">
        <v>90.09</v>
      </c>
      <c r="G24" s="376">
        <v>89.72</v>
      </c>
      <c r="H24" s="376">
        <v>88.08</v>
      </c>
      <c r="I24" s="376">
        <v>91.55</v>
      </c>
      <c r="J24" s="376">
        <v>93.57</v>
      </c>
      <c r="K24" s="382">
        <v>103.34</v>
      </c>
      <c r="L24" s="380">
        <v>67.78</v>
      </c>
    </row>
    <row r="25" spans="1:12" ht="15">
      <c r="A25" s="379"/>
      <c r="B25" s="379"/>
      <c r="C25" s="379" t="s">
        <v>472</v>
      </c>
      <c r="D25" s="376">
        <v>269.61</v>
      </c>
      <c r="E25" s="376">
        <v>278.54000000000002</v>
      </c>
      <c r="F25" s="376">
        <v>277.75</v>
      </c>
      <c r="G25" s="376">
        <v>276.62</v>
      </c>
      <c r="H25" s="376">
        <v>271.55</v>
      </c>
      <c r="I25" s="376">
        <v>282.24</v>
      </c>
      <c r="J25" s="376">
        <v>288.45999999999998</v>
      </c>
      <c r="K25" s="382">
        <v>318.56</v>
      </c>
      <c r="L25" s="380">
        <v>287.68</v>
      </c>
    </row>
    <row r="26" spans="1:12" ht="15">
      <c r="A26" s="379"/>
      <c r="B26" s="379"/>
      <c r="C26" s="379" t="s">
        <v>473</v>
      </c>
      <c r="D26" s="376">
        <v>1893.8</v>
      </c>
      <c r="E26" s="376">
        <v>1956.49</v>
      </c>
      <c r="F26" s="376">
        <v>1950.94</v>
      </c>
      <c r="G26" s="376">
        <v>1942.98</v>
      </c>
      <c r="H26" s="376">
        <v>1907.38</v>
      </c>
      <c r="I26" s="376">
        <v>1982.49</v>
      </c>
      <c r="J26" s="376">
        <v>2026.18</v>
      </c>
      <c r="K26" s="382">
        <v>2237.64</v>
      </c>
      <c r="L26" s="380">
        <v>1680.57</v>
      </c>
    </row>
    <row r="27" spans="1:12" ht="15">
      <c r="A27" s="379"/>
      <c r="B27" s="379"/>
      <c r="C27" s="379" t="s">
        <v>474</v>
      </c>
      <c r="D27" s="376">
        <v>38.1</v>
      </c>
      <c r="E27" s="376">
        <v>39.36</v>
      </c>
      <c r="F27" s="376">
        <v>39.24</v>
      </c>
      <c r="G27" s="376">
        <v>39.08</v>
      </c>
      <c r="H27" s="376">
        <v>38.36</v>
      </c>
      <c r="I27" s="376">
        <v>39.869999999999997</v>
      </c>
      <c r="J27" s="376">
        <v>40.75</v>
      </c>
      <c r="K27" s="382">
        <v>45</v>
      </c>
      <c r="L27" s="380">
        <v>40.64</v>
      </c>
    </row>
    <row r="28" spans="1:12" ht="15">
      <c r="A28" s="379"/>
      <c r="B28" s="379"/>
      <c r="C28" s="379" t="s">
        <v>475</v>
      </c>
      <c r="D28" s="376">
        <v>371.08</v>
      </c>
      <c r="E28" s="376">
        <v>383.37</v>
      </c>
      <c r="F28" s="376">
        <v>382.29</v>
      </c>
      <c r="G28" s="376">
        <v>380.73</v>
      </c>
      <c r="H28" s="376">
        <v>373.75</v>
      </c>
      <c r="I28" s="376">
        <v>388.47</v>
      </c>
      <c r="J28" s="376">
        <v>397.03</v>
      </c>
      <c r="K28" s="382">
        <v>438.47</v>
      </c>
      <c r="L28" s="380">
        <v>395.97</v>
      </c>
    </row>
    <row r="29" spans="1:12" ht="15">
      <c r="A29" s="379"/>
      <c r="B29" s="379"/>
      <c r="C29" s="379" t="s">
        <v>476</v>
      </c>
      <c r="D29" s="376"/>
      <c r="E29" s="376"/>
      <c r="F29" s="376"/>
      <c r="G29" s="376"/>
      <c r="H29" s="376"/>
      <c r="I29" s="376">
        <v>284.18</v>
      </c>
      <c r="J29" s="376">
        <v>290.44</v>
      </c>
      <c r="K29" s="382">
        <v>320.75</v>
      </c>
      <c r="L29" s="380">
        <v>289.64999999999998</v>
      </c>
    </row>
    <row r="30" spans="1:12" ht="15">
      <c r="A30" s="379"/>
      <c r="B30" s="379"/>
      <c r="C30" s="379" t="s">
        <v>477</v>
      </c>
      <c r="D30" s="376">
        <v>409.82</v>
      </c>
      <c r="E30" s="376">
        <v>423.39</v>
      </c>
      <c r="F30" s="376">
        <v>398.82</v>
      </c>
      <c r="G30" s="376">
        <v>397.19</v>
      </c>
      <c r="H30" s="376">
        <v>389.91</v>
      </c>
      <c r="I30" s="376">
        <v>405.26</v>
      </c>
      <c r="J30" s="376">
        <v>414.19</v>
      </c>
      <c r="K30" s="382">
        <v>457.42</v>
      </c>
      <c r="L30" s="380">
        <v>27.82</v>
      </c>
    </row>
    <row r="31" spans="1:12" ht="15">
      <c r="A31" s="379"/>
      <c r="B31" s="379"/>
      <c r="C31" s="379"/>
      <c r="D31" s="376"/>
      <c r="E31" s="376"/>
      <c r="F31" s="376"/>
      <c r="G31" s="376"/>
      <c r="H31" s="376"/>
      <c r="I31" s="376"/>
      <c r="J31" s="376"/>
      <c r="K31" s="379"/>
      <c r="L31" s="384"/>
    </row>
    <row r="32" spans="1:12" ht="15.75">
      <c r="A32" s="379"/>
      <c r="B32" s="307" t="s">
        <v>478</v>
      </c>
      <c r="C32" s="379"/>
      <c r="D32" s="376"/>
      <c r="E32" s="376"/>
      <c r="F32" s="376"/>
      <c r="G32" s="376"/>
      <c r="H32" s="376"/>
      <c r="I32" s="376"/>
      <c r="J32" s="376"/>
      <c r="K32" s="385"/>
      <c r="L32" s="386"/>
    </row>
    <row r="33" spans="1:12" ht="15">
      <c r="A33" s="379"/>
      <c r="B33" s="379"/>
      <c r="C33" s="379" t="s">
        <v>380</v>
      </c>
      <c r="D33" s="376">
        <v>207.12</v>
      </c>
      <c r="E33" s="376">
        <v>208.16</v>
      </c>
      <c r="F33" s="376">
        <v>206.7</v>
      </c>
      <c r="G33" s="376">
        <v>207.94</v>
      </c>
      <c r="H33" s="376">
        <v>210.64</v>
      </c>
      <c r="I33" s="376">
        <v>215.7</v>
      </c>
      <c r="J33" s="376">
        <v>220.88</v>
      </c>
      <c r="K33" s="382">
        <v>226.4</v>
      </c>
      <c r="L33" s="384">
        <v>61.24</v>
      </c>
    </row>
    <row r="34" spans="1:12" ht="15">
      <c r="A34" s="379"/>
      <c r="B34" s="379"/>
      <c r="C34" s="379" t="s">
        <v>479</v>
      </c>
      <c r="D34" s="376">
        <v>2630.69</v>
      </c>
      <c r="E34" s="376">
        <v>2643.84</v>
      </c>
      <c r="F34" s="376">
        <v>2625.33</v>
      </c>
      <c r="G34" s="376">
        <v>2641.08</v>
      </c>
      <c r="H34" s="376">
        <v>2675.41</v>
      </c>
      <c r="I34" s="376">
        <v>2739.62</v>
      </c>
      <c r="J34" s="376">
        <v>2805.37</v>
      </c>
      <c r="K34" s="382">
        <v>2875.5</v>
      </c>
      <c r="L34" s="384">
        <v>895.43</v>
      </c>
    </row>
    <row r="35" spans="1:12" ht="15">
      <c r="A35" s="379"/>
      <c r="B35" s="379"/>
      <c r="C35" s="379" t="s">
        <v>480</v>
      </c>
      <c r="D35" s="376">
        <v>62.86</v>
      </c>
      <c r="E35" s="376">
        <v>63.17</v>
      </c>
      <c r="F35" s="376">
        <v>62.73</v>
      </c>
      <c r="G35" s="376">
        <v>63.11</v>
      </c>
      <c r="H35" s="376">
        <v>63.93</v>
      </c>
      <c r="I35" s="376">
        <v>65.459999999999994</v>
      </c>
      <c r="J35" s="376">
        <v>67.03</v>
      </c>
      <c r="K35" s="382">
        <v>68.709999999999994</v>
      </c>
      <c r="L35" s="384">
        <v>12.82</v>
      </c>
    </row>
    <row r="36" spans="1:12" ht="15">
      <c r="A36" s="379"/>
      <c r="B36" s="379"/>
      <c r="C36" s="387" t="s">
        <v>481</v>
      </c>
      <c r="D36" s="376"/>
      <c r="E36" s="379"/>
      <c r="F36" s="379"/>
      <c r="G36" s="379"/>
      <c r="H36" s="379"/>
      <c r="I36" s="379"/>
      <c r="J36" s="379"/>
      <c r="K36" s="379"/>
      <c r="L36" s="384">
        <v>18.89</v>
      </c>
    </row>
    <row r="37" spans="1:12" ht="15">
      <c r="A37" s="379"/>
      <c r="B37" s="379"/>
      <c r="C37" s="387" t="s">
        <v>482</v>
      </c>
      <c r="D37" s="379"/>
      <c r="E37" s="379"/>
      <c r="F37" s="379"/>
      <c r="G37" s="379"/>
      <c r="H37" s="379"/>
      <c r="I37" s="379"/>
      <c r="J37" s="379"/>
      <c r="K37" s="379"/>
      <c r="L37" s="384">
        <v>10.02</v>
      </c>
    </row>
    <row r="38" spans="1:12" ht="15">
      <c r="A38" s="379"/>
      <c r="B38" s="379"/>
      <c r="C38" s="379"/>
      <c r="D38" s="379"/>
      <c r="E38" s="379"/>
      <c r="F38" s="379"/>
      <c r="G38" s="379"/>
      <c r="H38" s="379"/>
      <c r="I38" s="379"/>
      <c r="J38" s="379"/>
      <c r="K38" s="379"/>
      <c r="L38" s="381"/>
    </row>
    <row r="39" spans="1:12" ht="15.75">
      <c r="A39" s="379"/>
      <c r="B39" s="307" t="s">
        <v>483</v>
      </c>
      <c r="C39" s="379"/>
      <c r="D39" s="379"/>
      <c r="E39" s="379"/>
      <c r="F39" s="379"/>
      <c r="G39" s="379"/>
      <c r="H39" s="379"/>
      <c r="I39" s="379"/>
      <c r="J39" s="379"/>
      <c r="K39" s="379"/>
      <c r="L39" s="388"/>
    </row>
    <row r="40" spans="1:12" ht="15">
      <c r="A40" s="379"/>
      <c r="B40" s="379"/>
      <c r="C40" s="379" t="s">
        <v>484</v>
      </c>
      <c r="D40" s="376">
        <v>6226.21</v>
      </c>
      <c r="E40" s="389">
        <v>6693.89</v>
      </c>
      <c r="F40" s="376">
        <v>6574</v>
      </c>
      <c r="G40" s="376">
        <v>6511.92</v>
      </c>
      <c r="H40" s="376">
        <v>6600.17</v>
      </c>
      <c r="I40" s="376">
        <v>6817</v>
      </c>
      <c r="J40" s="376">
        <v>7112.84</v>
      </c>
      <c r="K40" s="376">
        <v>7452.22</v>
      </c>
      <c r="L40" s="384">
        <v>7436.67</v>
      </c>
    </row>
    <row r="41" spans="1:12" ht="15">
      <c r="A41" s="379"/>
      <c r="B41" s="379"/>
      <c r="C41" s="379" t="s">
        <v>485</v>
      </c>
      <c r="D41" s="376">
        <v>6065.43</v>
      </c>
      <c r="E41" s="390">
        <v>6499.81</v>
      </c>
      <c r="F41" s="376">
        <v>6379.92</v>
      </c>
      <c r="G41" s="376">
        <v>6275.85</v>
      </c>
      <c r="H41" s="376">
        <v>6279.4</v>
      </c>
      <c r="I41" s="376">
        <v>6496.23</v>
      </c>
      <c r="J41" s="376">
        <v>6792.07</v>
      </c>
      <c r="K41" s="376">
        <v>7131.4500000000007</v>
      </c>
      <c r="L41" s="384">
        <v>7115.9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6B68A-C397-4289-AE13-5FFD99F138ED}">
  <sheetPr>
    <tabColor theme="6"/>
    <pageSetUpPr fitToPage="1"/>
  </sheetPr>
  <dimension ref="A1:AO303"/>
  <sheetViews>
    <sheetView tabSelected="1" zoomScaleNormal="10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C10" sqref="C10"/>
    </sheetView>
  </sheetViews>
  <sheetFormatPr defaultColWidth="9.140625" defaultRowHeight="16.5"/>
  <cols>
    <col min="1" max="1" width="6.85546875" style="14" customWidth="1"/>
    <col min="2" max="2" width="18" style="8" bestFit="1" customWidth="1"/>
    <col min="3" max="3" width="11" style="7" customWidth="1"/>
    <col min="4" max="4" width="15.7109375" style="7" customWidth="1"/>
    <col min="5" max="5" width="15" style="7" customWidth="1"/>
    <col min="6" max="6" width="15.28515625" style="14" bestFit="1" customWidth="1"/>
    <col min="7" max="7" width="16.140625" style="40" customWidth="1"/>
    <col min="8" max="8" width="16.7109375" style="40" customWidth="1"/>
    <col min="9" max="9" width="15" bestFit="1" customWidth="1"/>
    <col min="10" max="10" width="16.42578125" style="492" bestFit="1" customWidth="1"/>
    <col min="11" max="11" width="15.42578125" style="492" customWidth="1"/>
    <col min="12" max="12" width="14.28515625" bestFit="1" customWidth="1"/>
    <col min="13" max="13" width="11.85546875" bestFit="1" customWidth="1"/>
    <col min="14" max="14" width="14.85546875" customWidth="1"/>
    <col min="15" max="15" width="14.28515625" customWidth="1"/>
    <col min="16" max="16" width="14.7109375" bestFit="1" customWidth="1"/>
    <col min="17" max="17" width="9.140625" style="1" bestFit="1" customWidth="1"/>
    <col min="18" max="18" width="6.7109375" style="394" customWidth="1"/>
    <col min="19" max="19" width="4.5703125" style="394" customWidth="1"/>
    <col min="20" max="20" width="16.28515625" style="1" bestFit="1" customWidth="1"/>
    <col min="21" max="21" width="9" style="1" bestFit="1" customWidth="1"/>
    <col min="22" max="22" width="8.85546875" style="1" bestFit="1" customWidth="1"/>
    <col min="23" max="23" width="9.140625" style="1"/>
    <col min="24" max="24" width="6.7109375" style="1" bestFit="1" customWidth="1"/>
    <col min="25" max="25" width="18" style="1" bestFit="1" customWidth="1"/>
    <col min="26" max="26" width="15.42578125" style="1" customWidth="1"/>
    <col min="27" max="27" width="15.28515625" style="1" bestFit="1" customWidth="1"/>
    <col min="28" max="28" width="11.85546875" style="1" bestFit="1" customWidth="1"/>
    <col min="29" max="29" width="15.28515625" style="1" bestFit="1" customWidth="1"/>
    <col min="30" max="30" width="16.28515625" style="1" bestFit="1" customWidth="1"/>
    <col min="31" max="31" width="15.28515625" style="1" bestFit="1" customWidth="1"/>
    <col min="32" max="33" width="15" style="1" bestFit="1" customWidth="1"/>
    <col min="34" max="34" width="15.42578125" style="1" customWidth="1"/>
    <col min="35" max="35" width="14.28515625" style="1" bestFit="1" customWidth="1"/>
    <col min="36" max="36" width="11.85546875" style="1" bestFit="1" customWidth="1"/>
    <col min="37" max="37" width="14.85546875" style="1" bestFit="1" customWidth="1"/>
    <col min="38" max="38" width="14.28515625" style="1" bestFit="1" customWidth="1"/>
    <col min="39" max="39" width="13.7109375" style="1" bestFit="1" customWidth="1"/>
    <col min="40" max="40" width="11" style="1" customWidth="1"/>
    <col min="41" max="41" width="7.28515625" style="1" customWidth="1"/>
    <col min="42" max="16384" width="9.140625" style="1"/>
  </cols>
  <sheetData>
    <row r="1" spans="1:41" ht="35.25">
      <c r="A1" s="450" t="s">
        <v>494</v>
      </c>
      <c r="B1" s="6"/>
      <c r="G1" s="38"/>
      <c r="H1" s="38"/>
      <c r="X1" s="466" t="s">
        <v>506</v>
      </c>
    </row>
    <row r="2" spans="1:41" ht="18.75">
      <c r="A2" s="465" t="s">
        <v>505</v>
      </c>
      <c r="B2" s="51"/>
      <c r="C2" s="52"/>
      <c r="D2" s="52"/>
      <c r="E2" s="52"/>
      <c r="F2" s="44"/>
      <c r="G2" s="38"/>
      <c r="H2" s="38"/>
    </row>
    <row r="3" spans="1:41">
      <c r="A3" s="399" t="s">
        <v>8</v>
      </c>
    </row>
    <row r="4" spans="1:41">
      <c r="A4" s="332" t="s">
        <v>503</v>
      </c>
      <c r="B4" s="43"/>
      <c r="C4" s="43"/>
      <c r="D4" s="44"/>
      <c r="E4" s="40"/>
    </row>
    <row r="5" spans="1:41">
      <c r="A5" s="332" t="s">
        <v>504</v>
      </c>
      <c r="B5" s="47"/>
      <c r="C5" s="47"/>
      <c r="D5" s="48"/>
      <c r="E5" s="1"/>
      <c r="H5" s="1"/>
    </row>
    <row r="6" spans="1:41">
      <c r="A6" s="441" t="s">
        <v>9</v>
      </c>
      <c r="B6" s="51"/>
      <c r="C6" s="47"/>
      <c r="D6" s="47"/>
      <c r="E6" s="47"/>
      <c r="F6" s="48"/>
      <c r="G6" s="15"/>
      <c r="H6" s="15"/>
    </row>
    <row r="7" spans="1:41">
      <c r="A7" s="441" t="s">
        <v>10</v>
      </c>
      <c r="B7" s="51"/>
      <c r="C7" s="47"/>
      <c r="D7" s="47"/>
      <c r="E7" s="47"/>
      <c r="F7" s="48"/>
      <c r="G7" s="15"/>
      <c r="H7" s="15"/>
    </row>
    <row r="9" spans="1:41" s="175" customFormat="1" ht="99">
      <c r="A9" s="391" t="s">
        <v>11</v>
      </c>
      <c r="B9" s="391" t="s">
        <v>12</v>
      </c>
      <c r="C9" s="392" t="s">
        <v>495</v>
      </c>
      <c r="D9" s="397" t="s">
        <v>496</v>
      </c>
      <c r="E9" s="397" t="s">
        <v>498</v>
      </c>
      <c r="F9" s="392" t="s">
        <v>16</v>
      </c>
      <c r="G9" s="392" t="s">
        <v>520</v>
      </c>
      <c r="H9" s="392" t="s">
        <v>18</v>
      </c>
      <c r="I9" s="57" t="s">
        <v>519</v>
      </c>
      <c r="J9" s="57" t="s">
        <v>521</v>
      </c>
      <c r="K9" s="493" t="s">
        <v>518</v>
      </c>
      <c r="L9" s="58" t="s">
        <v>22</v>
      </c>
      <c r="M9" s="58" t="s">
        <v>23</v>
      </c>
      <c r="N9" s="58" t="s">
        <v>24</v>
      </c>
      <c r="O9" s="58" t="s">
        <v>25</v>
      </c>
      <c r="P9" s="58" t="s">
        <v>26</v>
      </c>
      <c r="Q9" s="58" t="s">
        <v>27</v>
      </c>
      <c r="R9" s="58" t="s">
        <v>28</v>
      </c>
      <c r="S9" s="395"/>
      <c r="T9" s="133" t="s">
        <v>497</v>
      </c>
      <c r="U9" s="133" t="s">
        <v>29</v>
      </c>
      <c r="V9" s="133" t="s">
        <v>30</v>
      </c>
      <c r="X9" s="451" t="s">
        <v>11</v>
      </c>
      <c r="Y9" s="451" t="s">
        <v>12</v>
      </c>
      <c r="Z9" s="452" t="s">
        <v>13</v>
      </c>
      <c r="AA9" s="397" t="s">
        <v>14</v>
      </c>
      <c r="AB9" s="397" t="s">
        <v>15</v>
      </c>
      <c r="AC9" s="452" t="s">
        <v>16</v>
      </c>
      <c r="AD9" s="452" t="s">
        <v>520</v>
      </c>
      <c r="AE9" s="452" t="s">
        <v>33</v>
      </c>
      <c r="AF9" s="453" t="s">
        <v>519</v>
      </c>
      <c r="AG9" s="453" t="s">
        <v>20</v>
      </c>
      <c r="AH9" s="398" t="s">
        <v>21</v>
      </c>
      <c r="AI9" s="454" t="s">
        <v>500</v>
      </c>
      <c r="AJ9" s="454" t="s">
        <v>23</v>
      </c>
      <c r="AK9" s="454" t="s">
        <v>502</v>
      </c>
      <c r="AL9" s="454" t="s">
        <v>499</v>
      </c>
      <c r="AM9" s="454" t="s">
        <v>501</v>
      </c>
      <c r="AN9" s="454" t="s">
        <v>27</v>
      </c>
      <c r="AO9" s="454" t="s">
        <v>28</v>
      </c>
    </row>
    <row r="10" spans="1:41" s="393" customFormat="1" ht="30.75" customHeight="1" thickBot="1">
      <c r="A10" s="412"/>
      <c r="B10" s="413" t="s">
        <v>36</v>
      </c>
      <c r="C10" s="414">
        <v>5573310</v>
      </c>
      <c r="D10" s="426">
        <f t="shared" ref="D10:D73" si="0">H10-G10-E10</f>
        <v>2594706908.7007318</v>
      </c>
      <c r="E10" s="426">
        <v>-230875179.54935426</v>
      </c>
      <c r="F10" s="414">
        <v>2363831729.1513777</v>
      </c>
      <c r="G10" s="414">
        <v>820911226.22319996</v>
      </c>
      <c r="H10" s="438">
        <f t="shared" ref="H10:H73" si="1">SUM(F10:G10)</f>
        <v>3184742955.3745775</v>
      </c>
      <c r="I10" s="455">
        <v>540500000.00000083</v>
      </c>
      <c r="J10" s="400">
        <f t="shared" ref="J10:J73" si="2">SUM(H10:I10)</f>
        <v>3725242955.3745785</v>
      </c>
      <c r="K10" s="458">
        <f>SUM(K11:K303)</f>
        <v>32945950</v>
      </c>
      <c r="L10" s="427">
        <f t="shared" ref="L10:L73" si="3">SUM(J10:K10)</f>
        <v>3758188905.3745785</v>
      </c>
      <c r="M10" s="461">
        <v>19883304.764948469</v>
      </c>
      <c r="N10" s="400">
        <f t="shared" ref="N10:N73" si="4">SUM(L10:M10)</f>
        <v>3778072210.1395268</v>
      </c>
      <c r="O10" s="427">
        <f t="shared" ref="O10:O73" si="5">L10/C10</f>
        <v>674.31901426164677</v>
      </c>
      <c r="P10" s="400">
        <f t="shared" ref="P10:P73" si="6">N10/C10</f>
        <v>677.88660780389512</v>
      </c>
      <c r="Q10" s="414">
        <v>0</v>
      </c>
      <c r="R10" s="400">
        <v>0</v>
      </c>
      <c r="S10" s="433"/>
      <c r="T10" s="439">
        <f t="shared" ref="T10:T73" si="7">L10-AI10</f>
        <v>419072377.91883135</v>
      </c>
      <c r="U10" s="440">
        <f t="shared" ref="U10:U73" si="8">T10/AI10</f>
        <v>0.1255039692304914</v>
      </c>
      <c r="V10" s="434">
        <f t="shared" ref="V10:V73" si="9">O10-AL10</f>
        <v>70.894500421453245</v>
      </c>
      <c r="W10" s="514"/>
      <c r="X10" s="412"/>
      <c r="Y10" s="413" t="s">
        <v>36</v>
      </c>
      <c r="Z10" s="414">
        <f t="shared" ref="Z10:AF10" si="10">SUM(Z11:Z303)</f>
        <v>5533611</v>
      </c>
      <c r="AA10" s="426">
        <f t="shared" si="10"/>
        <v>1958310963.8574786</v>
      </c>
      <c r="AB10" s="426">
        <f t="shared" si="10"/>
        <v>-308625539.20809424</v>
      </c>
      <c r="AC10" s="414">
        <f t="shared" si="10"/>
        <v>1649685424.649385</v>
      </c>
      <c r="AD10" s="414">
        <f t="shared" si="10"/>
        <v>808485152.80636096</v>
      </c>
      <c r="AE10" s="414">
        <f t="shared" si="10"/>
        <v>2458170577.4557462</v>
      </c>
      <c r="AF10" s="414">
        <f t="shared" si="10"/>
        <v>848000000.00000095</v>
      </c>
      <c r="AG10" s="400">
        <f t="shared" ref="AG10" si="11">AE10+AF10</f>
        <v>3306170577.4557471</v>
      </c>
      <c r="AH10" s="415">
        <f>SUM(AH11:AH303)</f>
        <v>32945950</v>
      </c>
      <c r="AI10" s="427">
        <f t="shared" ref="AI10" si="12">AG10+AH10</f>
        <v>3339116527.4557471</v>
      </c>
      <c r="AJ10" s="400">
        <f>SUM(AJ11:AJ303)</f>
        <v>-204314257.9970001</v>
      </c>
      <c r="AK10" s="400">
        <f t="shared" ref="AK10" si="13">SUM(AI10:AJ10)</f>
        <v>3134802269.4587469</v>
      </c>
      <c r="AL10" s="427">
        <f t="shared" ref="AL10" si="14">AI10/Z10</f>
        <v>603.42451384019353</v>
      </c>
      <c r="AM10" s="400">
        <f t="shared" ref="AM10" si="15">AK10/Z10</f>
        <v>566.50210314001959</v>
      </c>
      <c r="AN10" s="414">
        <v>0</v>
      </c>
      <c r="AO10" s="400">
        <v>0</v>
      </c>
    </row>
    <row r="11" spans="1:41">
      <c r="A11" s="406">
        <v>5</v>
      </c>
      <c r="B11" s="407" t="s">
        <v>37</v>
      </c>
      <c r="C11" s="410">
        <v>9113</v>
      </c>
      <c r="D11" s="422">
        <f>H11-G11-E11</f>
        <v>5097738.0121939052</v>
      </c>
      <c r="E11" s="423">
        <v>707954.64695949038</v>
      </c>
      <c r="F11" s="410">
        <v>5805692.6591533963</v>
      </c>
      <c r="G11" s="410">
        <v>5348172.4636786459</v>
      </c>
      <c r="H11" s="408">
        <f>SUM(F11:G11)</f>
        <v>11153865.122832041</v>
      </c>
      <c r="I11" s="456">
        <v>1404565.9075820795</v>
      </c>
      <c r="J11" s="409">
        <f>SUM(H11:I11)</f>
        <v>12558431.030414121</v>
      </c>
      <c r="K11" s="459">
        <v>1317165</v>
      </c>
      <c r="L11" s="424">
        <f>SUM(J11:K11)</f>
        <v>13875596.030414121</v>
      </c>
      <c r="M11" s="462">
        <v>2028438.6079999993</v>
      </c>
      <c r="N11" s="409">
        <f>SUM(L11:M11)</f>
        <v>15904034.63841412</v>
      </c>
      <c r="O11" s="424">
        <f>L11/C11</f>
        <v>1522.6156074195239</v>
      </c>
      <c r="P11" s="409">
        <f>N11/C11</f>
        <v>1745.2029670157051</v>
      </c>
      <c r="Q11" s="425">
        <v>14</v>
      </c>
      <c r="R11" s="425">
        <v>14</v>
      </c>
      <c r="S11" s="364"/>
      <c r="T11" s="511">
        <f>L11-AI11</f>
        <v>325449.673349116</v>
      </c>
      <c r="U11" s="512">
        <f>T11/AI11</f>
        <v>2.4018166650976985E-2</v>
      </c>
      <c r="V11" s="513">
        <f>O11-AL11</f>
        <v>47.047017953662589</v>
      </c>
      <c r="X11" s="406">
        <v>5</v>
      </c>
      <c r="Y11" s="407" t="s">
        <v>37</v>
      </c>
      <c r="Z11" s="410">
        <v>9183</v>
      </c>
      <c r="AA11" s="422">
        <f>AC11-AB11</f>
        <v>4305690.2935721893</v>
      </c>
      <c r="AB11" s="423">
        <v>600143.04185976414</v>
      </c>
      <c r="AC11" s="410">
        <v>4905833.3354319539</v>
      </c>
      <c r="AD11" s="410">
        <v>5328311.2382792467</v>
      </c>
      <c r="AE11" s="408">
        <f>SUM(AC11:AD11)</f>
        <v>10234144.573711202</v>
      </c>
      <c r="AF11" s="410">
        <v>1998836.7833538039</v>
      </c>
      <c r="AG11" s="409">
        <f>AE11+AF11</f>
        <v>12232981.357065005</v>
      </c>
      <c r="AH11" s="411">
        <v>1317165</v>
      </c>
      <c r="AI11" s="424">
        <f>AG11+AH11</f>
        <v>13550146.357065005</v>
      </c>
      <c r="AJ11" s="409">
        <v>2028438.6079999993</v>
      </c>
      <c r="AK11" s="409">
        <f>SUM(AI11:AJ11)</f>
        <v>15578584.965065004</v>
      </c>
      <c r="AL11" s="424">
        <f>AI11/Z11</f>
        <v>1475.5685894658614</v>
      </c>
      <c r="AM11" s="409">
        <f>AK11/Z11</f>
        <v>1696.4592143161281</v>
      </c>
      <c r="AN11" s="425">
        <v>14</v>
      </c>
      <c r="AO11" s="425">
        <v>14</v>
      </c>
    </row>
    <row r="12" spans="1:41">
      <c r="A12" s="401">
        <v>9</v>
      </c>
      <c r="B12" s="402" t="s">
        <v>38</v>
      </c>
      <c r="C12" s="404">
        <v>2437</v>
      </c>
      <c r="D12" s="417">
        <f>H12-G12-E12</f>
        <v>1684546.3422013172</v>
      </c>
      <c r="E12" s="418">
        <v>408859.33798280888</v>
      </c>
      <c r="F12" s="404">
        <v>2093405.6801841259</v>
      </c>
      <c r="G12" s="404">
        <v>1795894.2196256553</v>
      </c>
      <c r="H12" s="408">
        <f>SUM(F12:G12)</f>
        <v>3889299.8998097815</v>
      </c>
      <c r="I12" s="446">
        <v>345643.48869660147</v>
      </c>
      <c r="J12" s="403">
        <f>SUM(H12:I12)</f>
        <v>4234943.3885063827</v>
      </c>
      <c r="K12" s="460">
        <v>-473784</v>
      </c>
      <c r="L12" s="416">
        <f>SUM(J12:K12)</f>
        <v>3761159.3885063827</v>
      </c>
      <c r="M12" s="463">
        <v>83543.599999999977</v>
      </c>
      <c r="N12" s="403">
        <f>SUM(L12:M12)</f>
        <v>3844702.9885063828</v>
      </c>
      <c r="O12" s="416">
        <f>L12/C12</f>
        <v>1543.3563350457048</v>
      </c>
      <c r="P12" s="403">
        <f>N12/C12</f>
        <v>1577.6376645491928</v>
      </c>
      <c r="Q12" s="419">
        <v>17</v>
      </c>
      <c r="R12" s="419">
        <v>17</v>
      </c>
      <c r="S12" s="364"/>
      <c r="T12" s="442">
        <f>L12-AI12</f>
        <v>115920.53654950392</v>
      </c>
      <c r="U12" s="431">
        <f>T12/AI12</f>
        <v>3.1800532491107994E-2</v>
      </c>
      <c r="V12" s="432">
        <f>O12-AL12</f>
        <v>53.679648508361652</v>
      </c>
      <c r="X12" s="401">
        <v>9</v>
      </c>
      <c r="Y12" s="402" t="s">
        <v>38</v>
      </c>
      <c r="Z12" s="404">
        <v>2447</v>
      </c>
      <c r="AA12" s="417">
        <f>AC12-AB12</f>
        <v>1475445.4908334273</v>
      </c>
      <c r="AB12" s="418">
        <v>416935.07363251323</v>
      </c>
      <c r="AC12" s="404">
        <v>1892380.5644659405</v>
      </c>
      <c r="AD12" s="404">
        <v>1701923.5138172619</v>
      </c>
      <c r="AE12" s="200">
        <f>SUM(AC12:AD12)</f>
        <v>3594304.0782832024</v>
      </c>
      <c r="AF12" s="404">
        <v>524718.77367367654</v>
      </c>
      <c r="AG12" s="403">
        <f>AE12+AF12</f>
        <v>4119022.8519568788</v>
      </c>
      <c r="AH12" s="405">
        <v>-473784</v>
      </c>
      <c r="AI12" s="416">
        <f>AG12+AH12</f>
        <v>3645238.8519568788</v>
      </c>
      <c r="AJ12" s="403">
        <v>83543.599999999977</v>
      </c>
      <c r="AK12" s="403">
        <f>SUM(AI12:AJ12)</f>
        <v>3728782.4519568789</v>
      </c>
      <c r="AL12" s="416">
        <f>AI12/Z12</f>
        <v>1489.6766865373431</v>
      </c>
      <c r="AM12" s="403">
        <f>AK12/Z12</f>
        <v>1523.817920701626</v>
      </c>
      <c r="AN12" s="419">
        <v>17</v>
      </c>
      <c r="AO12" s="419">
        <v>17</v>
      </c>
    </row>
    <row r="13" spans="1:41">
      <c r="A13" s="401">
        <v>10</v>
      </c>
      <c r="B13" s="402" t="s">
        <v>39</v>
      </c>
      <c r="C13" s="404">
        <v>10933</v>
      </c>
      <c r="D13" s="417">
        <f>H13-G13-E13</f>
        <v>5186437.4808857152</v>
      </c>
      <c r="E13" s="418">
        <v>-1672070.0083087839</v>
      </c>
      <c r="F13" s="404">
        <v>3514367.4725769302</v>
      </c>
      <c r="G13" s="404">
        <v>6749201.9643135257</v>
      </c>
      <c r="H13" s="408">
        <f>SUM(F13:G13)</f>
        <v>10263569.436890457</v>
      </c>
      <c r="I13" s="446">
        <v>1652895.6500283843</v>
      </c>
      <c r="J13" s="403">
        <f>SUM(H13:I13)</f>
        <v>11916465.086918842</v>
      </c>
      <c r="K13" s="460">
        <v>-307675</v>
      </c>
      <c r="L13" s="416">
        <f>SUM(J13:K13)</f>
        <v>11608790.086918842</v>
      </c>
      <c r="M13" s="463">
        <v>-46321.942500000005</v>
      </c>
      <c r="N13" s="403">
        <f>SUM(L13:M13)</f>
        <v>11562468.144418841</v>
      </c>
      <c r="O13" s="416">
        <f>L13/C13</f>
        <v>1061.8119534362793</v>
      </c>
      <c r="P13" s="403">
        <f>N13/C13</f>
        <v>1057.5750612291997</v>
      </c>
      <c r="Q13" s="419">
        <v>14</v>
      </c>
      <c r="R13" s="419">
        <v>14</v>
      </c>
      <c r="S13" s="364"/>
      <c r="T13" s="442">
        <f>L13-AI13</f>
        <v>933116.77057597786</v>
      </c>
      <c r="U13" s="431">
        <f>T13/AI13</f>
        <v>8.7405894028952269E-2</v>
      </c>
      <c r="V13" s="432">
        <f>O13-AL13</f>
        <v>100.212843695434</v>
      </c>
      <c r="X13" s="401">
        <v>10</v>
      </c>
      <c r="Y13" s="402" t="s">
        <v>39</v>
      </c>
      <c r="Z13" s="404">
        <v>11102</v>
      </c>
      <c r="AA13" s="417">
        <f>AC13-AB13</f>
        <v>4074288.5815929552</v>
      </c>
      <c r="AB13" s="418">
        <v>-1969910.206791189</v>
      </c>
      <c r="AC13" s="404">
        <v>2104378.3748017661</v>
      </c>
      <c r="AD13" s="404">
        <v>6432598.827244279</v>
      </c>
      <c r="AE13" s="200">
        <f>SUM(AC13:AD13)</f>
        <v>8536977.2020460442</v>
      </c>
      <c r="AF13" s="404">
        <v>2446371.1142968205</v>
      </c>
      <c r="AG13" s="403">
        <f>AE13+AF13</f>
        <v>10983348.316342864</v>
      </c>
      <c r="AH13" s="405">
        <v>-307675</v>
      </c>
      <c r="AI13" s="416">
        <f>AG13+AH13</f>
        <v>10675673.316342864</v>
      </c>
      <c r="AJ13" s="403">
        <v>-46321.942500000005</v>
      </c>
      <c r="AK13" s="403">
        <f>SUM(AI13:AJ13)</f>
        <v>10629351.373842863</v>
      </c>
      <c r="AL13" s="416">
        <f>AI13/Z13</f>
        <v>961.59910974084528</v>
      </c>
      <c r="AM13" s="403">
        <f>AK13/Z13</f>
        <v>957.42671355096945</v>
      </c>
      <c r="AN13" s="419">
        <v>14</v>
      </c>
      <c r="AO13" s="419">
        <v>14</v>
      </c>
    </row>
    <row r="14" spans="1:41">
      <c r="A14" s="401">
        <v>16</v>
      </c>
      <c r="B14" s="402" t="s">
        <v>40</v>
      </c>
      <c r="C14" s="404">
        <v>7968</v>
      </c>
      <c r="D14" s="417">
        <f>H14-G14-E14</f>
        <v>1521696.2740534293</v>
      </c>
      <c r="E14" s="418">
        <v>3718296.6577921705</v>
      </c>
      <c r="F14" s="404">
        <v>5239992.9318455998</v>
      </c>
      <c r="G14" s="404">
        <v>2595073.0342583088</v>
      </c>
      <c r="H14" s="408">
        <f>SUM(F14:G14)</f>
        <v>7835065.9661039086</v>
      </c>
      <c r="I14" s="446">
        <v>976561.84154617251</v>
      </c>
      <c r="J14" s="403">
        <f>SUM(H14:I14)</f>
        <v>8811627.8076500818</v>
      </c>
      <c r="K14" s="460">
        <v>-448670</v>
      </c>
      <c r="L14" s="416">
        <f>SUM(J14:K14)</f>
        <v>8362957.8076500818</v>
      </c>
      <c r="M14" s="463">
        <v>548329.46750000003</v>
      </c>
      <c r="N14" s="403">
        <f>SUM(L14:M14)</f>
        <v>8911287.2751500811</v>
      </c>
      <c r="O14" s="416">
        <f>L14/C14</f>
        <v>1049.5679979480524</v>
      </c>
      <c r="P14" s="403">
        <f>N14/C14</f>
        <v>1118.38444718249</v>
      </c>
      <c r="Q14" s="419">
        <v>7</v>
      </c>
      <c r="R14" s="419">
        <v>7</v>
      </c>
      <c r="S14" s="364"/>
      <c r="T14" s="442">
        <f>L14-AI14</f>
        <v>522918.20603602193</v>
      </c>
      <c r="U14" s="431">
        <f>T14/AI14</f>
        <v>6.6698413861119618E-2</v>
      </c>
      <c r="V14" s="432">
        <f>O14-AL14</f>
        <v>71.275060387026656</v>
      </c>
      <c r="X14" s="401">
        <v>16</v>
      </c>
      <c r="Y14" s="402" t="s">
        <v>40</v>
      </c>
      <c r="Z14" s="404">
        <v>8014</v>
      </c>
      <c r="AA14" s="417">
        <f>AC14-AB14</f>
        <v>795086.21641397011</v>
      </c>
      <c r="AB14" s="418">
        <v>3744592.7893369859</v>
      </c>
      <c r="AC14" s="404">
        <v>4539679.005750956</v>
      </c>
      <c r="AD14" s="404">
        <v>2368648.8969992241</v>
      </c>
      <c r="AE14" s="200">
        <f>SUM(AC14:AD14)</f>
        <v>6908327.9027501801</v>
      </c>
      <c r="AF14" s="404">
        <v>1380381.6988638802</v>
      </c>
      <c r="AG14" s="403">
        <f>AE14+AF14</f>
        <v>8288709.6016140599</v>
      </c>
      <c r="AH14" s="405">
        <v>-448670</v>
      </c>
      <c r="AI14" s="416">
        <f>AG14+AH14</f>
        <v>7840039.6016140599</v>
      </c>
      <c r="AJ14" s="403">
        <v>548329.46750000003</v>
      </c>
      <c r="AK14" s="403">
        <f>SUM(AI14:AJ14)</f>
        <v>8388369.0691140601</v>
      </c>
      <c r="AL14" s="416">
        <f>AI14/Z14</f>
        <v>978.29293756102572</v>
      </c>
      <c r="AM14" s="403">
        <f>AK14/Z14</f>
        <v>1046.7143834681881</v>
      </c>
      <c r="AN14" s="419">
        <v>7</v>
      </c>
      <c r="AO14" s="419">
        <v>7</v>
      </c>
    </row>
    <row r="15" spans="1:41">
      <c r="A15" s="401">
        <v>18</v>
      </c>
      <c r="B15" s="402" t="s">
        <v>41</v>
      </c>
      <c r="C15" s="404">
        <v>4700</v>
      </c>
      <c r="D15" s="417">
        <f>H15-G15-E15</f>
        <v>2583516.344483688</v>
      </c>
      <c r="E15" s="418">
        <v>-871730.96857397561</v>
      </c>
      <c r="F15" s="404">
        <v>1711785.3759097124</v>
      </c>
      <c r="G15" s="404">
        <v>1204139.8348404381</v>
      </c>
      <c r="H15" s="408">
        <f>SUM(F15:G15)</f>
        <v>2915925.2107501505</v>
      </c>
      <c r="I15" s="446">
        <v>460974.09786803817</v>
      </c>
      <c r="J15" s="403">
        <f>SUM(H15:I15)</f>
        <v>3376899.3086181888</v>
      </c>
      <c r="K15" s="460">
        <v>-127457</v>
      </c>
      <c r="L15" s="416">
        <f>SUM(J15:K15)</f>
        <v>3249442.3086181888</v>
      </c>
      <c r="M15" s="463">
        <v>393162.14900000003</v>
      </c>
      <c r="N15" s="403">
        <f>SUM(L15:M15)</f>
        <v>3642604.457618189</v>
      </c>
      <c r="O15" s="416">
        <f>L15/C15</f>
        <v>691.37070396131674</v>
      </c>
      <c r="P15" s="403">
        <f>N15/C15</f>
        <v>775.02222502514655</v>
      </c>
      <c r="Q15" s="419">
        <v>1</v>
      </c>
      <c r="R15" s="420">
        <v>34</v>
      </c>
      <c r="S15" s="396"/>
      <c r="T15" s="442">
        <f>L15-AI15</f>
        <v>32971.267946375534</v>
      </c>
      <c r="U15" s="431">
        <f>T15/AI15</f>
        <v>1.0250758526801143E-2</v>
      </c>
      <c r="V15" s="432">
        <f>O15-AL15</f>
        <v>16.067105247940049</v>
      </c>
      <c r="X15" s="401">
        <v>18</v>
      </c>
      <c r="Y15" s="402" t="s">
        <v>41</v>
      </c>
      <c r="Z15" s="404">
        <v>4763</v>
      </c>
      <c r="AA15" s="417">
        <f>AC15-AB15</f>
        <v>2330607.3362869676</v>
      </c>
      <c r="AB15" s="418">
        <v>-999401.7608543532</v>
      </c>
      <c r="AC15" s="404">
        <v>1331205.5754326144</v>
      </c>
      <c r="AD15" s="404">
        <v>1202177.5160080274</v>
      </c>
      <c r="AE15" s="200">
        <f>SUM(AC15:AD15)</f>
        <v>2533383.0914406418</v>
      </c>
      <c r="AF15" s="404">
        <v>810544.9492311714</v>
      </c>
      <c r="AG15" s="403">
        <f>AE15+AF15</f>
        <v>3343928.0406718133</v>
      </c>
      <c r="AH15" s="405">
        <v>-127457</v>
      </c>
      <c r="AI15" s="416">
        <f>AG15+AH15</f>
        <v>3216471.0406718133</v>
      </c>
      <c r="AJ15" s="403">
        <v>393162.14900000003</v>
      </c>
      <c r="AK15" s="403">
        <f>SUM(AI15:AJ15)</f>
        <v>3609633.1896718135</v>
      </c>
      <c r="AL15" s="416">
        <f>AI15/Z15</f>
        <v>675.30359871337669</v>
      </c>
      <c r="AM15" s="403">
        <f>AK15/Z15</f>
        <v>757.84866463821402</v>
      </c>
      <c r="AN15" s="419">
        <v>1</v>
      </c>
      <c r="AO15" s="420">
        <v>34</v>
      </c>
    </row>
    <row r="16" spans="1:41">
      <c r="A16" s="401">
        <v>19</v>
      </c>
      <c r="B16" s="402" t="s">
        <v>42</v>
      </c>
      <c r="C16" s="404">
        <v>3961</v>
      </c>
      <c r="D16" s="417">
        <f>H16-G16-E16</f>
        <v>2036292.794212074</v>
      </c>
      <c r="E16" s="418">
        <v>-983179.83859305142</v>
      </c>
      <c r="F16" s="404">
        <v>1053112.9556190225</v>
      </c>
      <c r="G16" s="404">
        <v>1540630.9264551725</v>
      </c>
      <c r="H16" s="408">
        <f>SUM(F16:G16)</f>
        <v>2593743.882074195</v>
      </c>
      <c r="I16" s="446">
        <v>333725.20042253559</v>
      </c>
      <c r="J16" s="403">
        <f>SUM(H16:I16)</f>
        <v>2927469.0824967306</v>
      </c>
      <c r="K16" s="460">
        <v>-973121</v>
      </c>
      <c r="L16" s="416">
        <f>SUM(J16:K16)</f>
        <v>1954348.0824967306</v>
      </c>
      <c r="M16" s="463">
        <v>40279.949999999983</v>
      </c>
      <c r="N16" s="403">
        <f>SUM(L16:M16)</f>
        <v>1994628.0324967306</v>
      </c>
      <c r="O16" s="416">
        <f>L16/C16</f>
        <v>493.39764768915188</v>
      </c>
      <c r="P16" s="403">
        <f>N16/C16</f>
        <v>503.56678427082318</v>
      </c>
      <c r="Q16" s="419">
        <v>2</v>
      </c>
      <c r="R16" s="419">
        <v>2</v>
      </c>
      <c r="S16" s="364"/>
      <c r="T16" s="442">
        <f>L16-AI16</f>
        <v>-99562.721649110783</v>
      </c>
      <c r="U16" s="431">
        <f>T16/AI16</f>
        <v>-4.8474705643566575E-2</v>
      </c>
      <c r="V16" s="432">
        <f>O16-AL16</f>
        <v>-24.612643394288625</v>
      </c>
      <c r="X16" s="401">
        <v>19</v>
      </c>
      <c r="Y16" s="402" t="s">
        <v>42</v>
      </c>
      <c r="Z16" s="404">
        <v>3965</v>
      </c>
      <c r="AA16" s="417">
        <f>AC16-AB16</f>
        <v>1902525.3462708944</v>
      </c>
      <c r="AB16" s="418">
        <v>-1088904.1719786732</v>
      </c>
      <c r="AC16" s="404">
        <v>813621.1742922212</v>
      </c>
      <c r="AD16" s="404">
        <v>1578060.6176425968</v>
      </c>
      <c r="AE16" s="200">
        <f>SUM(AC16:AD16)</f>
        <v>2391681.791934818</v>
      </c>
      <c r="AF16" s="404">
        <v>635350.01221102325</v>
      </c>
      <c r="AG16" s="403">
        <f>AE16+AF16</f>
        <v>3027031.8041458414</v>
      </c>
      <c r="AH16" s="405">
        <v>-973121</v>
      </c>
      <c r="AI16" s="416">
        <f>AG16+AH16</f>
        <v>2053910.8041458414</v>
      </c>
      <c r="AJ16" s="403">
        <v>40279.949999999983</v>
      </c>
      <c r="AK16" s="403">
        <f>SUM(AI16:AJ16)</f>
        <v>2094190.7541458413</v>
      </c>
      <c r="AL16" s="416">
        <f>AI16/Z16</f>
        <v>518.01029108344051</v>
      </c>
      <c r="AM16" s="403">
        <f>AK16/Z16</f>
        <v>528.1691687631378</v>
      </c>
      <c r="AN16" s="419">
        <v>2</v>
      </c>
      <c r="AO16" s="419">
        <v>2</v>
      </c>
    </row>
    <row r="17" spans="1:41">
      <c r="A17" s="401">
        <v>20</v>
      </c>
      <c r="B17" s="402" t="s">
        <v>43</v>
      </c>
      <c r="C17" s="404">
        <v>16405</v>
      </c>
      <c r="D17" s="417">
        <f>H17-G17-E17</f>
        <v>5747548.0486861216</v>
      </c>
      <c r="E17" s="418">
        <v>-5612562.8221255811</v>
      </c>
      <c r="F17" s="404">
        <v>134985.2265605405</v>
      </c>
      <c r="G17" s="404">
        <v>7282309.2406449104</v>
      </c>
      <c r="H17" s="408">
        <f>SUM(F17:G17)</f>
        <v>7417294.4672054509</v>
      </c>
      <c r="I17" s="446">
        <v>1382016.7520994565</v>
      </c>
      <c r="J17" s="403">
        <f>SUM(H17:I17)</f>
        <v>8799311.2193049081</v>
      </c>
      <c r="K17" s="460">
        <v>-2441149</v>
      </c>
      <c r="L17" s="416">
        <f>SUM(J17:K17)</f>
        <v>6358162.2193049081</v>
      </c>
      <c r="M17" s="463">
        <v>-585670.47299999988</v>
      </c>
      <c r="N17" s="403">
        <f>SUM(L17:M17)</f>
        <v>5772491.7463049078</v>
      </c>
      <c r="O17" s="416">
        <f>L17/C17</f>
        <v>387.57465524565123</v>
      </c>
      <c r="P17" s="403">
        <f>N17/C17</f>
        <v>351.8739254071873</v>
      </c>
      <c r="Q17" s="419">
        <v>6</v>
      </c>
      <c r="R17" s="419">
        <v>6</v>
      </c>
      <c r="S17" s="364"/>
      <c r="T17" s="442">
        <f>L17-AI17</f>
        <v>693852.74247688707</v>
      </c>
      <c r="U17" s="431">
        <f>T17/AI17</f>
        <v>0.12249555666323522</v>
      </c>
      <c r="V17" s="432">
        <f>O17-AL17</f>
        <v>43.720501367910629</v>
      </c>
      <c r="X17" s="401">
        <v>20</v>
      </c>
      <c r="Y17" s="402" t="s">
        <v>43</v>
      </c>
      <c r="Z17" s="404">
        <v>16473</v>
      </c>
      <c r="AA17" s="417">
        <f>AC17-AB17</f>
        <v>4379257.6859463146</v>
      </c>
      <c r="AB17" s="418">
        <v>-6052395.4612032259</v>
      </c>
      <c r="AC17" s="404">
        <v>-1673137.7752569113</v>
      </c>
      <c r="AD17" s="404">
        <v>7090798.5108171748</v>
      </c>
      <c r="AE17" s="200">
        <f>SUM(AC17:AD17)</f>
        <v>5417660.7355602635</v>
      </c>
      <c r="AF17" s="404">
        <v>2687797.7412677575</v>
      </c>
      <c r="AG17" s="403">
        <f>AE17+AF17</f>
        <v>8105458.476828021</v>
      </c>
      <c r="AH17" s="405">
        <v>-2441149</v>
      </c>
      <c r="AI17" s="416">
        <f>AG17+AH17</f>
        <v>5664309.476828021</v>
      </c>
      <c r="AJ17" s="403">
        <v>-585670.47299999988</v>
      </c>
      <c r="AK17" s="403">
        <f>SUM(AI17:AJ17)</f>
        <v>5078639.0038280208</v>
      </c>
      <c r="AL17" s="416">
        <f>AI17/Z17</f>
        <v>343.8541538777406</v>
      </c>
      <c r="AM17" s="403">
        <f>AK17/Z17</f>
        <v>308.30079547307844</v>
      </c>
      <c r="AN17" s="419">
        <v>6</v>
      </c>
      <c r="AO17" s="419">
        <v>6</v>
      </c>
    </row>
    <row r="18" spans="1:41">
      <c r="A18" s="401">
        <v>46</v>
      </c>
      <c r="B18" s="402" t="s">
        <v>44</v>
      </c>
      <c r="C18" s="404">
        <v>1320</v>
      </c>
      <c r="D18" s="417">
        <f>H18-G18-E18</f>
        <v>999479.11258174852</v>
      </c>
      <c r="E18" s="418">
        <v>598274.79649423854</v>
      </c>
      <c r="F18" s="404">
        <v>1597753.9090759871</v>
      </c>
      <c r="G18" s="404">
        <v>616679.86691371247</v>
      </c>
      <c r="H18" s="408">
        <f>SUM(F18:G18)</f>
        <v>2214433.7759896996</v>
      </c>
      <c r="I18" s="446">
        <v>230751.72466460743</v>
      </c>
      <c r="J18" s="403">
        <f>SUM(H18:I18)</f>
        <v>2445185.5006543072</v>
      </c>
      <c r="K18" s="460">
        <v>-378389</v>
      </c>
      <c r="L18" s="416">
        <f>SUM(J18:K18)</f>
        <v>2066796.5006543072</v>
      </c>
      <c r="M18" s="463">
        <v>292551.78500000003</v>
      </c>
      <c r="N18" s="403">
        <f>SUM(L18:M18)</f>
        <v>2359348.2856543073</v>
      </c>
      <c r="O18" s="416">
        <f>L18/C18</f>
        <v>1565.7549247381114</v>
      </c>
      <c r="P18" s="403">
        <f>N18/C18</f>
        <v>1787.3850648896268</v>
      </c>
      <c r="Q18" s="419">
        <v>10</v>
      </c>
      <c r="R18" s="419">
        <v>10</v>
      </c>
      <c r="S18" s="364"/>
      <c r="T18" s="442">
        <f>L18-AI18</f>
        <v>161194.7096453025</v>
      </c>
      <c r="U18" s="431">
        <f>T18/AI18</f>
        <v>8.4589923459271563E-2</v>
      </c>
      <c r="V18" s="432">
        <f>O18-AL18</f>
        <v>144.72450638687747</v>
      </c>
      <c r="X18" s="401">
        <v>46</v>
      </c>
      <c r="Y18" s="402" t="s">
        <v>44</v>
      </c>
      <c r="Z18" s="404">
        <v>1341</v>
      </c>
      <c r="AA18" s="417">
        <f>AC18-AB18</f>
        <v>825529.70492772479</v>
      </c>
      <c r="AB18" s="418">
        <v>602522.22606470808</v>
      </c>
      <c r="AC18" s="404">
        <v>1428051.9309924329</v>
      </c>
      <c r="AD18" s="404">
        <v>557740.1019090804</v>
      </c>
      <c r="AE18" s="200">
        <f>SUM(AC18:AD18)</f>
        <v>1985792.0329015134</v>
      </c>
      <c r="AF18" s="404">
        <v>298198.75810749142</v>
      </c>
      <c r="AG18" s="403">
        <f>AE18+AF18</f>
        <v>2283990.7910090047</v>
      </c>
      <c r="AH18" s="405">
        <v>-378389</v>
      </c>
      <c r="AI18" s="416">
        <f>AG18+AH18</f>
        <v>1905601.7910090047</v>
      </c>
      <c r="AJ18" s="403">
        <v>292551.78500000003</v>
      </c>
      <c r="AK18" s="403">
        <f>SUM(AI18:AJ18)</f>
        <v>2198153.5760090048</v>
      </c>
      <c r="AL18" s="416">
        <f>AI18/Z18</f>
        <v>1421.0304183512339</v>
      </c>
      <c r="AM18" s="403">
        <f>AK18/Z18</f>
        <v>1639.1898404243138</v>
      </c>
      <c r="AN18" s="419">
        <v>10</v>
      </c>
      <c r="AO18" s="419">
        <v>10</v>
      </c>
    </row>
    <row r="19" spans="1:41">
      <c r="A19" s="401">
        <v>47</v>
      </c>
      <c r="B19" s="402" t="s">
        <v>45</v>
      </c>
      <c r="C19" s="404">
        <v>1771</v>
      </c>
      <c r="D19" s="417">
        <f>H19-G19-E19</f>
        <v>2414579.749013247</v>
      </c>
      <c r="E19" s="418">
        <v>341039.80454709544</v>
      </c>
      <c r="F19" s="404">
        <v>2755619.5535603422</v>
      </c>
      <c r="G19" s="404">
        <v>537815.00968689646</v>
      </c>
      <c r="H19" s="408">
        <f>SUM(F19:G19)</f>
        <v>3293434.5632472388</v>
      </c>
      <c r="I19" s="446">
        <v>276385.18382295908</v>
      </c>
      <c r="J19" s="403">
        <f>SUM(H19:I19)</f>
        <v>3569819.7470701979</v>
      </c>
      <c r="K19" s="460">
        <v>-18014</v>
      </c>
      <c r="L19" s="416">
        <f>SUM(J19:K19)</f>
        <v>3551805.7470701979</v>
      </c>
      <c r="M19" s="463">
        <v>-50722.9</v>
      </c>
      <c r="N19" s="403">
        <f>SUM(L19:M19)</f>
        <v>3501082.847070198</v>
      </c>
      <c r="O19" s="416">
        <f>L19/C19</f>
        <v>2005.5368419368706</v>
      </c>
      <c r="P19" s="403">
        <f>N19/C19</f>
        <v>1976.8960175438724</v>
      </c>
      <c r="Q19" s="419">
        <v>19</v>
      </c>
      <c r="R19" s="419">
        <v>19</v>
      </c>
      <c r="S19" s="364"/>
      <c r="T19" s="442">
        <f>L19-AI19</f>
        <v>102597.35234593321</v>
      </c>
      <c r="U19" s="431">
        <f>T19/AI19</f>
        <v>2.9745188056152519E-2</v>
      </c>
      <c r="V19" s="432">
        <f>O19-AL19</f>
        <v>100.94910327079401</v>
      </c>
      <c r="X19" s="401">
        <v>47</v>
      </c>
      <c r="Y19" s="402" t="s">
        <v>45</v>
      </c>
      <c r="Z19" s="404">
        <v>1811</v>
      </c>
      <c r="AA19" s="417">
        <f>AC19-AB19</f>
        <v>2239201.8396675973</v>
      </c>
      <c r="AB19" s="418">
        <v>346642.22967493947</v>
      </c>
      <c r="AC19" s="404">
        <v>2585844.0693425369</v>
      </c>
      <c r="AD19" s="404">
        <v>492549.8208036701</v>
      </c>
      <c r="AE19" s="200">
        <f>SUM(AC19:AD19)</f>
        <v>3078393.8901462071</v>
      </c>
      <c r="AF19" s="404">
        <v>388828.50457805779</v>
      </c>
      <c r="AG19" s="403">
        <f>AE19+AF19</f>
        <v>3467222.3947242647</v>
      </c>
      <c r="AH19" s="405">
        <v>-18014</v>
      </c>
      <c r="AI19" s="416">
        <f>AG19+AH19</f>
        <v>3449208.3947242647</v>
      </c>
      <c r="AJ19" s="403">
        <v>-50722.9</v>
      </c>
      <c r="AK19" s="403">
        <f>SUM(AI19:AJ19)</f>
        <v>3398485.4947242648</v>
      </c>
      <c r="AL19" s="416">
        <f>AI19/Z19</f>
        <v>1904.5877386660766</v>
      </c>
      <c r="AM19" s="403">
        <f>AK19/Z19</f>
        <v>1876.5795111674572</v>
      </c>
      <c r="AN19" s="419">
        <v>19</v>
      </c>
      <c r="AO19" s="419">
        <v>19</v>
      </c>
    </row>
    <row r="20" spans="1:41">
      <c r="A20" s="401">
        <v>49</v>
      </c>
      <c r="B20" s="402" t="s">
        <v>46</v>
      </c>
      <c r="C20" s="404">
        <v>314024</v>
      </c>
      <c r="D20" s="417">
        <f>H20-G20-E20</f>
        <v>282807285.66025996</v>
      </c>
      <c r="E20" s="418">
        <v>143542255.51117527</v>
      </c>
      <c r="F20" s="404">
        <v>426349541.17143524</v>
      </c>
      <c r="G20" s="404">
        <v>-24490542.567243431</v>
      </c>
      <c r="H20" s="408">
        <f>SUM(F20:G20)</f>
        <v>401858998.60419178</v>
      </c>
      <c r="I20" s="446">
        <v>21807497.413012929</v>
      </c>
      <c r="J20" s="403">
        <f>SUM(H20:I20)</f>
        <v>423666496.0172047</v>
      </c>
      <c r="K20" s="460">
        <v>-5611271</v>
      </c>
      <c r="L20" s="416">
        <f>SUM(J20:K20)</f>
        <v>418055225.0172047</v>
      </c>
      <c r="M20" s="463">
        <v>-14808746.087350003</v>
      </c>
      <c r="N20" s="403">
        <f>SUM(L20:M20)</f>
        <v>403246478.92985469</v>
      </c>
      <c r="O20" s="416">
        <f>L20/C20</f>
        <v>1331.284312718788</v>
      </c>
      <c r="P20" s="403">
        <f>N20/C20</f>
        <v>1284.1263054093149</v>
      </c>
      <c r="Q20" s="419">
        <v>1</v>
      </c>
      <c r="R20" s="420">
        <v>33</v>
      </c>
      <c r="S20" s="396"/>
      <c r="T20" s="442">
        <f>L20-AI20</f>
        <v>25818513.382573426</v>
      </c>
      <c r="U20" s="431">
        <f>T20/AI20</f>
        <v>6.5823806433048485E-2</v>
      </c>
      <c r="V20" s="432">
        <f>O20-AL20</f>
        <v>46.416581976467114</v>
      </c>
      <c r="X20" s="401">
        <v>49</v>
      </c>
      <c r="Y20" s="402" t="s">
        <v>46</v>
      </c>
      <c r="Z20" s="404">
        <v>305274</v>
      </c>
      <c r="AA20" s="417">
        <f>AC20-AB20</f>
        <v>246876678.20078072</v>
      </c>
      <c r="AB20" s="418">
        <v>144664543.82413647</v>
      </c>
      <c r="AC20" s="404">
        <v>391541222.02491719</v>
      </c>
      <c r="AD20" s="404">
        <v>-24543140.663064256</v>
      </c>
      <c r="AE20" s="200">
        <f>SUM(AC20:AD20)</f>
        <v>366998081.36185294</v>
      </c>
      <c r="AF20" s="404">
        <v>30849901.272778347</v>
      </c>
      <c r="AG20" s="403">
        <f>AE20+AF20</f>
        <v>397847982.63463128</v>
      </c>
      <c r="AH20" s="405">
        <v>-5611271</v>
      </c>
      <c r="AI20" s="416">
        <f>AG20+AH20</f>
        <v>392236711.63463128</v>
      </c>
      <c r="AJ20" s="403">
        <v>-14808746.087350003</v>
      </c>
      <c r="AK20" s="403">
        <f>SUM(AI20:AJ20)</f>
        <v>377427965.54728127</v>
      </c>
      <c r="AL20" s="416">
        <f>AI20/Z20</f>
        <v>1284.8677307423209</v>
      </c>
      <c r="AM20" s="403">
        <f>AK20/Z20</f>
        <v>1236.35804407608</v>
      </c>
      <c r="AN20" s="419">
        <v>1</v>
      </c>
      <c r="AO20" s="420">
        <v>33</v>
      </c>
    </row>
    <row r="21" spans="1:41">
      <c r="A21" s="401">
        <v>50</v>
      </c>
      <c r="B21" s="402" t="s">
        <v>47</v>
      </c>
      <c r="C21" s="404">
        <v>11184</v>
      </c>
      <c r="D21" s="417">
        <f>H21-G21-E21</f>
        <v>2914271.3982363716</v>
      </c>
      <c r="E21" s="418">
        <v>-1712038.4125264061</v>
      </c>
      <c r="F21" s="404">
        <v>1202232.9857099652</v>
      </c>
      <c r="G21" s="404">
        <v>3520790.6717749699</v>
      </c>
      <c r="H21" s="408">
        <f>SUM(F21:G21)</f>
        <v>4723023.6574849356</v>
      </c>
      <c r="I21" s="446">
        <v>1250008.4398452472</v>
      </c>
      <c r="J21" s="403">
        <f>SUM(H21:I21)</f>
        <v>5973032.0973301828</v>
      </c>
      <c r="K21" s="460">
        <v>-890316</v>
      </c>
      <c r="L21" s="416">
        <f>SUM(J21:K21)</f>
        <v>5082716.0973301828</v>
      </c>
      <c r="M21" s="463">
        <v>198416.04999999996</v>
      </c>
      <c r="N21" s="403">
        <f>SUM(L21:M21)</f>
        <v>5281132.1473301826</v>
      </c>
      <c r="O21" s="416">
        <f>L21/C21</f>
        <v>454.46317036214083</v>
      </c>
      <c r="P21" s="403">
        <f>N21/C21</f>
        <v>472.2042334880349</v>
      </c>
      <c r="Q21" s="419">
        <v>4</v>
      </c>
      <c r="R21" s="419">
        <v>4</v>
      </c>
      <c r="S21" s="364"/>
      <c r="T21" s="442">
        <f>L21-AI21</f>
        <v>33156.738607821986</v>
      </c>
      <c r="U21" s="431">
        <f>T21/AI21</f>
        <v>6.5662637573610586E-3</v>
      </c>
      <c r="V21" s="432">
        <f>O21-AL21</f>
        <v>6.6483992799875296</v>
      </c>
      <c r="X21" s="401">
        <v>50</v>
      </c>
      <c r="Y21" s="402" t="s">
        <v>47</v>
      </c>
      <c r="Z21" s="404">
        <v>11276</v>
      </c>
      <c r="AA21" s="417">
        <f>AC21-AB21</f>
        <v>2298130.7753830813</v>
      </c>
      <c r="AB21" s="418">
        <v>-2013631.9860949265</v>
      </c>
      <c r="AC21" s="404">
        <v>284498.7892881548</v>
      </c>
      <c r="AD21" s="404">
        <v>3606541.4339591502</v>
      </c>
      <c r="AE21" s="200">
        <f>SUM(AC21:AD21)</f>
        <v>3891040.223247305</v>
      </c>
      <c r="AF21" s="404">
        <v>2048835.1354750555</v>
      </c>
      <c r="AG21" s="403">
        <f>AE21+AF21</f>
        <v>5939875.3587223608</v>
      </c>
      <c r="AH21" s="405">
        <v>-890316</v>
      </c>
      <c r="AI21" s="416">
        <f>AG21+AH21</f>
        <v>5049559.3587223608</v>
      </c>
      <c r="AJ21" s="403">
        <v>198416.04999999996</v>
      </c>
      <c r="AK21" s="403">
        <f>SUM(AI21:AJ21)</f>
        <v>5247975.4087223606</v>
      </c>
      <c r="AL21" s="416">
        <f>AI21/Z21</f>
        <v>447.8147710821533</v>
      </c>
      <c r="AM21" s="403">
        <f>AK21/Z21</f>
        <v>465.4110862648422</v>
      </c>
      <c r="AN21" s="419">
        <v>4</v>
      </c>
      <c r="AO21" s="419">
        <v>4</v>
      </c>
    </row>
    <row r="22" spans="1:41">
      <c r="A22" s="401">
        <v>51</v>
      </c>
      <c r="B22" s="402" t="s">
        <v>48</v>
      </c>
      <c r="C22" s="404">
        <v>9143</v>
      </c>
      <c r="D22" s="417">
        <f>H22-G22-E22</f>
        <v>3785929.2792254398</v>
      </c>
      <c r="E22" s="418">
        <v>-8822530.8647079729</v>
      </c>
      <c r="F22" s="404">
        <v>-5036601.5854825331</v>
      </c>
      <c r="G22" s="404">
        <v>-261106.00344567426</v>
      </c>
      <c r="H22" s="408">
        <f>SUM(F22:G22)</f>
        <v>-5297707.5889282078</v>
      </c>
      <c r="I22" s="446">
        <v>1439935.6171932002</v>
      </c>
      <c r="J22" s="403">
        <f>SUM(H22:I22)</f>
        <v>-3857771.9717350076</v>
      </c>
      <c r="K22" s="460">
        <v>-754153</v>
      </c>
      <c r="L22" s="416">
        <f>SUM(J22:K22)</f>
        <v>-4611924.9717350081</v>
      </c>
      <c r="M22" s="463">
        <v>-140114.55199999997</v>
      </c>
      <c r="N22" s="403">
        <f>SUM(L22:M22)</f>
        <v>-4752039.5237350082</v>
      </c>
      <c r="O22" s="416">
        <f>L22/C22</f>
        <v>-504.42141219895092</v>
      </c>
      <c r="P22" s="403">
        <f>N22/C22</f>
        <v>-519.74620187411222</v>
      </c>
      <c r="Q22" s="419">
        <v>4</v>
      </c>
      <c r="R22" s="419">
        <v>4</v>
      </c>
      <c r="S22" s="364"/>
      <c r="T22" s="442">
        <f>L22-AI22</f>
        <v>120008.06131086126</v>
      </c>
      <c r="U22" s="431">
        <f>T22/AI22</f>
        <v>-2.5361318613931018E-2</v>
      </c>
      <c r="V22" s="432">
        <f>O22-AL22</f>
        <v>9.3048968929901434</v>
      </c>
      <c r="X22" s="401">
        <v>51</v>
      </c>
      <c r="Y22" s="402" t="s">
        <v>48</v>
      </c>
      <c r="Z22" s="404">
        <v>9211</v>
      </c>
      <c r="AA22" s="417">
        <f>AC22-AB22</f>
        <v>3480607.4980658963</v>
      </c>
      <c r="AB22" s="418">
        <v>-9068810.781944599</v>
      </c>
      <c r="AC22" s="404">
        <v>-5588203.2838787027</v>
      </c>
      <c r="AD22" s="404">
        <v>-172948.8332569873</v>
      </c>
      <c r="AE22" s="200">
        <f>SUM(AC22:AD22)</f>
        <v>-5761152.1171356896</v>
      </c>
      <c r="AF22" s="404">
        <v>1783372.0840898198</v>
      </c>
      <c r="AG22" s="403">
        <f>AE22+AF22</f>
        <v>-3977780.0330458698</v>
      </c>
      <c r="AH22" s="405">
        <v>-754153</v>
      </c>
      <c r="AI22" s="416">
        <f>AG22+AH22</f>
        <v>-4731933.0330458693</v>
      </c>
      <c r="AJ22" s="403">
        <v>-140114.55199999997</v>
      </c>
      <c r="AK22" s="403">
        <f>SUM(AI22:AJ22)</f>
        <v>-4872047.5850458695</v>
      </c>
      <c r="AL22" s="416">
        <f>AI22/Z22</f>
        <v>-513.72630909194106</v>
      </c>
      <c r="AM22" s="403">
        <f>AK22/Z22</f>
        <v>-528.93796385255337</v>
      </c>
      <c r="AN22" s="419">
        <v>4</v>
      </c>
      <c r="AO22" s="419">
        <v>4</v>
      </c>
    </row>
    <row r="23" spans="1:41">
      <c r="A23" s="401">
        <v>52</v>
      </c>
      <c r="B23" s="402" t="s">
        <v>49</v>
      </c>
      <c r="C23" s="404">
        <v>2292</v>
      </c>
      <c r="D23" s="417">
        <f>H23-G23-E23</f>
        <v>1162992.5541216761</v>
      </c>
      <c r="E23" s="418">
        <v>445061.77738361014</v>
      </c>
      <c r="F23" s="404">
        <v>1608054.331505286</v>
      </c>
      <c r="G23" s="404">
        <v>1202291.6240274573</v>
      </c>
      <c r="H23" s="408">
        <f>SUM(F23:G23)</f>
        <v>2810345.9555327436</v>
      </c>
      <c r="I23" s="446">
        <v>370416.88681620744</v>
      </c>
      <c r="J23" s="403">
        <f>SUM(H23:I23)</f>
        <v>3180762.8423489509</v>
      </c>
      <c r="K23" s="460">
        <v>249479</v>
      </c>
      <c r="L23" s="416">
        <f>SUM(J23:K23)</f>
        <v>3430241.8423489509</v>
      </c>
      <c r="M23" s="463">
        <v>19394.050000000003</v>
      </c>
      <c r="N23" s="403">
        <f>SUM(L23:M23)</f>
        <v>3449635.8923489507</v>
      </c>
      <c r="O23" s="416">
        <f>L23/C23</f>
        <v>1496.615114462893</v>
      </c>
      <c r="P23" s="403">
        <f>N23/C23</f>
        <v>1505.0767418625439</v>
      </c>
      <c r="Q23" s="419">
        <v>14</v>
      </c>
      <c r="R23" s="419">
        <v>14</v>
      </c>
      <c r="S23" s="364"/>
      <c r="T23" s="442">
        <f>L23-AI23</f>
        <v>-104160.18280099053</v>
      </c>
      <c r="U23" s="431">
        <f>T23/AI23</f>
        <v>-2.9470383408512137E-2</v>
      </c>
      <c r="V23" s="432">
        <f>O23-AL23</f>
        <v>-9.950113648761544</v>
      </c>
      <c r="X23" s="401">
        <v>52</v>
      </c>
      <c r="Y23" s="402" t="s">
        <v>49</v>
      </c>
      <c r="Z23" s="404">
        <v>2346</v>
      </c>
      <c r="AA23" s="417">
        <f>AC23-AB23</f>
        <v>1065952.9587854734</v>
      </c>
      <c r="AB23" s="418">
        <v>452294.18178733194</v>
      </c>
      <c r="AC23" s="404">
        <v>1518247.1405728054</v>
      </c>
      <c r="AD23" s="404">
        <v>1220596.9903446012</v>
      </c>
      <c r="AE23" s="200">
        <f>SUM(AC23:AD23)</f>
        <v>2738844.1309174066</v>
      </c>
      <c r="AF23" s="404">
        <v>546078.89423253492</v>
      </c>
      <c r="AG23" s="403">
        <f>AE23+AF23</f>
        <v>3284923.0251499414</v>
      </c>
      <c r="AH23" s="405">
        <v>249479</v>
      </c>
      <c r="AI23" s="416">
        <f>AG23+AH23</f>
        <v>3534402.0251499414</v>
      </c>
      <c r="AJ23" s="403">
        <v>19394.050000000003</v>
      </c>
      <c r="AK23" s="403">
        <f>SUM(AI23:AJ23)</f>
        <v>3553796.0751499413</v>
      </c>
      <c r="AL23" s="416">
        <f>AI23/Z23</f>
        <v>1506.5652281116545</v>
      </c>
      <c r="AM23" s="403">
        <f>AK23/Z23</f>
        <v>1514.8320865941778</v>
      </c>
      <c r="AN23" s="419">
        <v>14</v>
      </c>
      <c r="AO23" s="419">
        <v>14</v>
      </c>
    </row>
    <row r="24" spans="1:41">
      <c r="A24" s="401">
        <v>61</v>
      </c>
      <c r="B24" s="402" t="s">
        <v>50</v>
      </c>
      <c r="C24" s="404">
        <v>16469</v>
      </c>
      <c r="D24" s="417">
        <f>H24-G24-E24</f>
        <v>1969970.2601308976</v>
      </c>
      <c r="E24" s="418">
        <v>943133.01616885571</v>
      </c>
      <c r="F24" s="404">
        <v>2913103.2762997532</v>
      </c>
      <c r="G24" s="404">
        <v>5862527.7482205397</v>
      </c>
      <c r="H24" s="408">
        <f>SUM(F24:G24)</f>
        <v>8775631.0245202929</v>
      </c>
      <c r="I24" s="446">
        <v>2082710.4899480087</v>
      </c>
      <c r="J24" s="403">
        <f>SUM(H24:I24)</f>
        <v>10858341.514468301</v>
      </c>
      <c r="K24" s="460">
        <v>1276797</v>
      </c>
      <c r="L24" s="416">
        <f>SUM(J24:K24)</f>
        <v>12135138.514468301</v>
      </c>
      <c r="M24" s="463">
        <v>209246.88100000017</v>
      </c>
      <c r="N24" s="403">
        <f>SUM(L24:M24)</f>
        <v>12344385.395468302</v>
      </c>
      <c r="O24" s="416">
        <f>L24/C24</f>
        <v>736.84732008429785</v>
      </c>
      <c r="P24" s="403">
        <f>N24/C24</f>
        <v>749.55282017537809</v>
      </c>
      <c r="Q24" s="419">
        <v>5</v>
      </c>
      <c r="R24" s="419">
        <v>5</v>
      </c>
      <c r="S24" s="364"/>
      <c r="T24" s="442">
        <f>L24-AI24</f>
        <v>2290355.2037399691</v>
      </c>
      <c r="U24" s="431">
        <f>T24/AI24</f>
        <v>0.23264658362201424</v>
      </c>
      <c r="V24" s="432">
        <f>O24-AL24</f>
        <v>138.7074992732928</v>
      </c>
      <c r="X24" s="401">
        <v>61</v>
      </c>
      <c r="Y24" s="402" t="s">
        <v>50</v>
      </c>
      <c r="Z24" s="404">
        <v>16459</v>
      </c>
      <c r="AA24" s="417">
        <f>AC24-AB24</f>
        <v>-980303.39550229872</v>
      </c>
      <c r="AB24" s="418">
        <v>998339.21399116085</v>
      </c>
      <c r="AC24" s="404">
        <v>18035.818488862133</v>
      </c>
      <c r="AD24" s="404">
        <v>5522321.8735863203</v>
      </c>
      <c r="AE24" s="200">
        <f>SUM(AC24:AD24)</f>
        <v>5540357.6920751827</v>
      </c>
      <c r="AF24" s="404">
        <v>3027628.6186531498</v>
      </c>
      <c r="AG24" s="403">
        <f>AE24+AF24</f>
        <v>8567986.310728332</v>
      </c>
      <c r="AH24" s="405">
        <v>1276797</v>
      </c>
      <c r="AI24" s="416">
        <f>AG24+AH24</f>
        <v>9844783.310728332</v>
      </c>
      <c r="AJ24" s="403">
        <v>209246.88100000017</v>
      </c>
      <c r="AK24" s="403">
        <f>SUM(AI24:AJ24)</f>
        <v>10054030.191728333</v>
      </c>
      <c r="AL24" s="416">
        <f>AI24/Z24</f>
        <v>598.13982081100505</v>
      </c>
      <c r="AM24" s="403">
        <f>AK24/Z24</f>
        <v>610.85304038692107</v>
      </c>
      <c r="AN24" s="419">
        <v>5</v>
      </c>
      <c r="AO24" s="419">
        <v>5</v>
      </c>
    </row>
    <row r="25" spans="1:41">
      <c r="A25" s="401">
        <v>69</v>
      </c>
      <c r="B25" s="402" t="s">
        <v>51</v>
      </c>
      <c r="C25" s="404">
        <v>6558</v>
      </c>
      <c r="D25" s="417">
        <f>H25-G25-E25</f>
        <v>3862480.1016313098</v>
      </c>
      <c r="E25" s="418">
        <v>-3876289.6175854439</v>
      </c>
      <c r="F25" s="404">
        <v>-13809.515954134054</v>
      </c>
      <c r="G25" s="404">
        <v>3344917.0049182936</v>
      </c>
      <c r="H25" s="408">
        <f>SUM(F25:G25)</f>
        <v>3331107.4889641595</v>
      </c>
      <c r="I25" s="446">
        <v>827055.91126852017</v>
      </c>
      <c r="J25" s="403">
        <f>SUM(H25:I25)</f>
        <v>4158163.4002326797</v>
      </c>
      <c r="K25" s="460">
        <v>499610</v>
      </c>
      <c r="L25" s="416">
        <f>SUM(J25:K25)</f>
        <v>4657773.4002326801</v>
      </c>
      <c r="M25" s="463">
        <v>67774.745500000019</v>
      </c>
      <c r="N25" s="403">
        <f>SUM(L25:M25)</f>
        <v>4725548.1457326803</v>
      </c>
      <c r="O25" s="416">
        <f>L25/C25</f>
        <v>710.2429704532907</v>
      </c>
      <c r="P25" s="403">
        <f>N25/C25</f>
        <v>720.57763734868558</v>
      </c>
      <c r="Q25" s="419">
        <v>17</v>
      </c>
      <c r="R25" s="419">
        <v>17</v>
      </c>
      <c r="S25" s="364"/>
      <c r="T25" s="442">
        <f>L25-AI25</f>
        <v>-434919.46966841538</v>
      </c>
      <c r="U25" s="431">
        <f>T25/AI25</f>
        <v>-8.5400686980140209E-2</v>
      </c>
      <c r="V25" s="432">
        <f>O25-AL25</f>
        <v>-51.338137652152</v>
      </c>
      <c r="X25" s="401">
        <v>69</v>
      </c>
      <c r="Y25" s="402" t="s">
        <v>51</v>
      </c>
      <c r="Z25" s="404">
        <v>6687</v>
      </c>
      <c r="AA25" s="417">
        <f>AC25-AB25</f>
        <v>3560303.8310273918</v>
      </c>
      <c r="AB25" s="418">
        <v>-4055998.3183543258</v>
      </c>
      <c r="AC25" s="404">
        <v>-495694.487326934</v>
      </c>
      <c r="AD25" s="404">
        <v>3728067.2994639766</v>
      </c>
      <c r="AE25" s="200">
        <f>SUM(AC25:AD25)</f>
        <v>3232372.8121370426</v>
      </c>
      <c r="AF25" s="404">
        <v>1360710.0577640531</v>
      </c>
      <c r="AG25" s="403">
        <f>AE25+AF25</f>
        <v>4593082.8699010955</v>
      </c>
      <c r="AH25" s="405">
        <v>499610</v>
      </c>
      <c r="AI25" s="416">
        <f>AG25+AH25</f>
        <v>5092692.8699010955</v>
      </c>
      <c r="AJ25" s="403">
        <v>67774.745500000019</v>
      </c>
      <c r="AK25" s="403">
        <f>SUM(AI25:AJ25)</f>
        <v>5160467.6154010957</v>
      </c>
      <c r="AL25" s="416">
        <f>AI25/Z25</f>
        <v>761.58110810544269</v>
      </c>
      <c r="AM25" s="403">
        <f>AK25/Z25</f>
        <v>771.71640726799694</v>
      </c>
      <c r="AN25" s="419">
        <v>17</v>
      </c>
      <c r="AO25" s="419">
        <v>17</v>
      </c>
    </row>
    <row r="26" spans="1:41">
      <c r="A26" s="401">
        <v>71</v>
      </c>
      <c r="B26" s="402" t="s">
        <v>52</v>
      </c>
      <c r="C26" s="404">
        <v>6473</v>
      </c>
      <c r="D26" s="417">
        <f>H26-G26-E26</f>
        <v>5059329.9080305975</v>
      </c>
      <c r="E26" s="418">
        <v>-1279828.0429990659</v>
      </c>
      <c r="F26" s="404">
        <v>3779501.865031532</v>
      </c>
      <c r="G26" s="404">
        <v>4033845.4697428844</v>
      </c>
      <c r="H26" s="408">
        <f>SUM(F26:G26)</f>
        <v>7813347.3347744159</v>
      </c>
      <c r="I26" s="446">
        <v>926900.77034833608</v>
      </c>
      <c r="J26" s="403">
        <f>SUM(H26:I26)</f>
        <v>8740248.1051227525</v>
      </c>
      <c r="K26" s="460">
        <v>563748</v>
      </c>
      <c r="L26" s="416">
        <f>SUM(J26:K26)</f>
        <v>9303996.1051227525</v>
      </c>
      <c r="M26" s="463">
        <v>-71757.984999999957</v>
      </c>
      <c r="N26" s="403">
        <f>SUM(L26:M26)</f>
        <v>9232238.1201227531</v>
      </c>
      <c r="O26" s="416">
        <f>L26/C26</f>
        <v>1437.3545659080414</v>
      </c>
      <c r="P26" s="403">
        <f>N26/C26</f>
        <v>1426.2688274560101</v>
      </c>
      <c r="Q26" s="419">
        <v>17</v>
      </c>
      <c r="R26" s="419">
        <v>17</v>
      </c>
      <c r="S26" s="364"/>
      <c r="T26" s="442">
        <f>L26-AI26</f>
        <v>93923.371387086809</v>
      </c>
      <c r="U26" s="431">
        <f>T26/AI26</f>
        <v>1.0197896813893116E-2</v>
      </c>
      <c r="V26" s="432">
        <f>O26-AL26</f>
        <v>39.983494183619314</v>
      </c>
      <c r="X26" s="401">
        <v>71</v>
      </c>
      <c r="Y26" s="402" t="s">
        <v>52</v>
      </c>
      <c r="Z26" s="404">
        <v>6591</v>
      </c>
      <c r="AA26" s="417">
        <f>AC26-AB26</f>
        <v>4822178.1889839536</v>
      </c>
      <c r="AB26" s="418">
        <v>-1456851.7574831357</v>
      </c>
      <c r="AC26" s="404">
        <v>3365326.4315008181</v>
      </c>
      <c r="AD26" s="404">
        <v>3898124.8037349805</v>
      </c>
      <c r="AE26" s="200">
        <f>SUM(AC26:AD26)</f>
        <v>7263451.2352357991</v>
      </c>
      <c r="AF26" s="404">
        <v>1382873.4984998675</v>
      </c>
      <c r="AG26" s="403">
        <f>AE26+AF26</f>
        <v>8646324.7337356657</v>
      </c>
      <c r="AH26" s="405">
        <v>563748</v>
      </c>
      <c r="AI26" s="416">
        <f>AG26+AH26</f>
        <v>9210072.7337356657</v>
      </c>
      <c r="AJ26" s="403">
        <v>-71757.984999999957</v>
      </c>
      <c r="AK26" s="403">
        <f>SUM(AI26:AJ26)</f>
        <v>9138314.7487356663</v>
      </c>
      <c r="AL26" s="416">
        <f>AI26/Z26</f>
        <v>1397.3710717244221</v>
      </c>
      <c r="AM26" s="403">
        <f>AK26/Z26</f>
        <v>1386.4838034798463</v>
      </c>
      <c r="AN26" s="419">
        <v>17</v>
      </c>
      <c r="AO26" s="419">
        <v>17</v>
      </c>
    </row>
    <row r="27" spans="1:41">
      <c r="A27" s="401">
        <v>72</v>
      </c>
      <c r="B27" s="402" t="s">
        <v>53</v>
      </c>
      <c r="C27" s="404">
        <v>948</v>
      </c>
      <c r="D27" s="417">
        <f>H27-G27-E27</f>
        <v>1371704.5997848932</v>
      </c>
      <c r="E27" s="418">
        <v>-271087.67011958524</v>
      </c>
      <c r="F27" s="404">
        <v>1100616.929665308</v>
      </c>
      <c r="G27" s="404">
        <v>305293.6496114395</v>
      </c>
      <c r="H27" s="408">
        <f>SUM(F27:G27)</f>
        <v>1405910.5792767475</v>
      </c>
      <c r="I27" s="446">
        <v>120432.8343300565</v>
      </c>
      <c r="J27" s="403">
        <f>SUM(H27:I27)</f>
        <v>1526343.4136068041</v>
      </c>
      <c r="K27" s="460">
        <v>-253303</v>
      </c>
      <c r="L27" s="416">
        <f>SUM(J27:K27)</f>
        <v>1273040.4136068041</v>
      </c>
      <c r="M27" s="463">
        <v>4475.5500000000011</v>
      </c>
      <c r="N27" s="403">
        <f>SUM(L27:M27)</f>
        <v>1277515.9636068041</v>
      </c>
      <c r="O27" s="416">
        <f>L27/C27</f>
        <v>1342.8696346063334</v>
      </c>
      <c r="P27" s="403">
        <f>N27/C27</f>
        <v>1347.5906789101309</v>
      </c>
      <c r="Q27" s="419">
        <v>17</v>
      </c>
      <c r="R27" s="419">
        <v>17</v>
      </c>
      <c r="S27" s="364"/>
      <c r="T27" s="442">
        <f>L27-AI27</f>
        <v>61006.033491841517</v>
      </c>
      <c r="U27" s="431">
        <f>T27/AI27</f>
        <v>5.0333583347738894E-2</v>
      </c>
      <c r="V27" s="432">
        <f>O27-AL27</f>
        <v>80.333821986580688</v>
      </c>
      <c r="X27" s="401">
        <v>72</v>
      </c>
      <c r="Y27" s="402" t="s">
        <v>53</v>
      </c>
      <c r="Z27" s="404">
        <v>960</v>
      </c>
      <c r="AA27" s="417">
        <f>AC27-AB27</f>
        <v>1294519.9807062638</v>
      </c>
      <c r="AB27" s="418">
        <v>-296812.16940457991</v>
      </c>
      <c r="AC27" s="404">
        <v>997707.81130168389</v>
      </c>
      <c r="AD27" s="404">
        <v>296991.75196522468</v>
      </c>
      <c r="AE27" s="200">
        <f>SUM(AC27:AD27)</f>
        <v>1294699.5632669085</v>
      </c>
      <c r="AF27" s="404">
        <v>170637.816848054</v>
      </c>
      <c r="AG27" s="403">
        <f>AE27+AF27</f>
        <v>1465337.3801149626</v>
      </c>
      <c r="AH27" s="405">
        <v>-253303</v>
      </c>
      <c r="AI27" s="416">
        <f>AG27+AH27</f>
        <v>1212034.3801149626</v>
      </c>
      <c r="AJ27" s="403">
        <v>4475.5500000000011</v>
      </c>
      <c r="AK27" s="403">
        <f>SUM(AI27:AJ27)</f>
        <v>1216509.9301149626</v>
      </c>
      <c r="AL27" s="416">
        <f>AI27/Z27</f>
        <v>1262.5358126197527</v>
      </c>
      <c r="AM27" s="403">
        <f>AK27/Z27</f>
        <v>1267.1978438697527</v>
      </c>
      <c r="AN27" s="419">
        <v>17</v>
      </c>
      <c r="AO27" s="419">
        <v>17</v>
      </c>
    </row>
    <row r="28" spans="1:41">
      <c r="A28" s="401">
        <v>74</v>
      </c>
      <c r="B28" s="402" t="s">
        <v>54</v>
      </c>
      <c r="C28" s="404">
        <v>1013</v>
      </c>
      <c r="D28" s="417">
        <f>H28-G28-E28</f>
        <v>589937.49097451172</v>
      </c>
      <c r="E28" s="418">
        <v>199788.86100206836</v>
      </c>
      <c r="F28" s="404">
        <v>789726.3519765801</v>
      </c>
      <c r="G28" s="404">
        <v>583187.76691532147</v>
      </c>
      <c r="H28" s="408">
        <f>SUM(F28:G28)</f>
        <v>1372914.1188919016</v>
      </c>
      <c r="I28" s="446">
        <v>205117.87745050428</v>
      </c>
      <c r="J28" s="403">
        <f>SUM(H28:I28)</f>
        <v>1578031.9963424059</v>
      </c>
      <c r="K28" s="460">
        <v>-300800</v>
      </c>
      <c r="L28" s="416">
        <f>SUM(J28:K28)</f>
        <v>1277231.9963424059</v>
      </c>
      <c r="M28" s="463">
        <v>49231.05</v>
      </c>
      <c r="N28" s="403">
        <f>SUM(L28:M28)</f>
        <v>1326463.046342406</v>
      </c>
      <c r="O28" s="416">
        <f>L28/C28</f>
        <v>1260.8410625295221</v>
      </c>
      <c r="P28" s="403">
        <f>N28/C28</f>
        <v>1309.4403221543987</v>
      </c>
      <c r="Q28" s="419">
        <v>16</v>
      </c>
      <c r="R28" s="419">
        <v>16</v>
      </c>
      <c r="S28" s="364"/>
      <c r="T28" s="442">
        <f>L28-AI28</f>
        <v>51503.924879146973</v>
      </c>
      <c r="U28" s="431">
        <f>T28/AI28</f>
        <v>4.2019046539141611E-2</v>
      </c>
      <c r="V28" s="432">
        <f>O28-AL28</f>
        <v>95.700310188021149</v>
      </c>
      <c r="X28" s="401">
        <v>74</v>
      </c>
      <c r="Y28" s="402" t="s">
        <v>54</v>
      </c>
      <c r="Z28" s="404">
        <v>1052</v>
      </c>
      <c r="AA28" s="417">
        <f>AC28-AB28</f>
        <v>518465.49789947097</v>
      </c>
      <c r="AB28" s="418">
        <v>202862.25385423342</v>
      </c>
      <c r="AC28" s="404">
        <v>721327.75175370439</v>
      </c>
      <c r="AD28" s="404">
        <v>517380.09010282316</v>
      </c>
      <c r="AE28" s="200">
        <f>SUM(AC28:AD28)</f>
        <v>1238707.8418565276</v>
      </c>
      <c r="AF28" s="404">
        <v>287820.22960673127</v>
      </c>
      <c r="AG28" s="403">
        <f>AE28+AF28</f>
        <v>1526528.0714632589</v>
      </c>
      <c r="AH28" s="405">
        <v>-300800</v>
      </c>
      <c r="AI28" s="416">
        <f>AG28+AH28</f>
        <v>1225728.0714632589</v>
      </c>
      <c r="AJ28" s="403">
        <v>49231.05</v>
      </c>
      <c r="AK28" s="403">
        <f>SUM(AI28:AJ28)</f>
        <v>1274959.121463259</v>
      </c>
      <c r="AL28" s="416">
        <f>AI28/Z28</f>
        <v>1165.140752341501</v>
      </c>
      <c r="AM28" s="403">
        <f>AK28/Z28</f>
        <v>1211.9383283871284</v>
      </c>
      <c r="AN28" s="419">
        <v>16</v>
      </c>
      <c r="AO28" s="419">
        <v>16</v>
      </c>
    </row>
    <row r="29" spans="1:41">
      <c r="A29" s="401">
        <v>75</v>
      </c>
      <c r="B29" s="402" t="s">
        <v>55</v>
      </c>
      <c r="C29" s="404">
        <v>19534</v>
      </c>
      <c r="D29" s="417">
        <f>H29-G29-E29</f>
        <v>3977711.3153126375</v>
      </c>
      <c r="E29" s="418">
        <v>-5424573.2636111965</v>
      </c>
      <c r="F29" s="404">
        <v>-1446861.9482985591</v>
      </c>
      <c r="G29" s="404">
        <v>-93575.418511320619</v>
      </c>
      <c r="H29" s="408">
        <f>SUM(F29:G29)</f>
        <v>-1540437.3668098797</v>
      </c>
      <c r="I29" s="446">
        <v>1860351.7809593873</v>
      </c>
      <c r="J29" s="403">
        <f>SUM(H29:I29)</f>
        <v>319914.41414950765</v>
      </c>
      <c r="K29" s="460">
        <v>-1880091</v>
      </c>
      <c r="L29" s="416">
        <f>SUM(J29:K29)</f>
        <v>-1560176.5858504924</v>
      </c>
      <c r="M29" s="463">
        <v>-20404.032450000057</v>
      </c>
      <c r="N29" s="403">
        <f>SUM(L29:M29)</f>
        <v>-1580580.6183004924</v>
      </c>
      <c r="O29" s="416">
        <f>L29/C29</f>
        <v>-79.869795528334819</v>
      </c>
      <c r="P29" s="403">
        <f>N29/C29</f>
        <v>-80.914334918628668</v>
      </c>
      <c r="Q29" s="419">
        <v>8</v>
      </c>
      <c r="R29" s="419">
        <v>8</v>
      </c>
      <c r="S29" s="364"/>
      <c r="T29" s="442">
        <f>L29-AI29</f>
        <v>1836741.4721128314</v>
      </c>
      <c r="U29" s="431">
        <f>T29/AI29</f>
        <v>-0.5407082069015462</v>
      </c>
      <c r="V29" s="432">
        <f>O29-AL29</f>
        <v>93.894492054831787</v>
      </c>
      <c r="X29" s="401">
        <v>75</v>
      </c>
      <c r="Y29" s="402" t="s">
        <v>55</v>
      </c>
      <c r="Z29" s="404">
        <v>19549</v>
      </c>
      <c r="AA29" s="417">
        <f>AC29-AB29</f>
        <v>1729906.4423021339</v>
      </c>
      <c r="AB29" s="418">
        <v>-5945781.3378772875</v>
      </c>
      <c r="AC29" s="404">
        <v>-4215874.8955751536</v>
      </c>
      <c r="AD29" s="404">
        <v>-475828.35206105874</v>
      </c>
      <c r="AE29" s="200">
        <f>SUM(AC29:AD29)</f>
        <v>-4691703.247636212</v>
      </c>
      <c r="AF29" s="404">
        <v>3174876.1896728883</v>
      </c>
      <c r="AG29" s="403">
        <f>AE29+AF29</f>
        <v>-1516827.0579633238</v>
      </c>
      <c r="AH29" s="405">
        <v>-1880091</v>
      </c>
      <c r="AI29" s="416">
        <f>AG29+AH29</f>
        <v>-3396918.0579633238</v>
      </c>
      <c r="AJ29" s="403">
        <v>-20404.032450000057</v>
      </c>
      <c r="AK29" s="403">
        <f>SUM(AI29:AJ29)</f>
        <v>-3417322.0904133236</v>
      </c>
      <c r="AL29" s="416">
        <f>AI29/Z29</f>
        <v>-173.76428758316661</v>
      </c>
      <c r="AM29" s="403">
        <f>AK29/Z29</f>
        <v>-174.80802549559178</v>
      </c>
      <c r="AN29" s="419">
        <v>8</v>
      </c>
      <c r="AO29" s="419">
        <v>8</v>
      </c>
    </row>
    <row r="30" spans="1:41">
      <c r="A30" s="401">
        <v>77</v>
      </c>
      <c r="B30" s="402" t="s">
        <v>56</v>
      </c>
      <c r="C30" s="404">
        <v>4549</v>
      </c>
      <c r="D30" s="417">
        <f>H30-G30-E30</f>
        <v>1399874.5602115993</v>
      </c>
      <c r="E30" s="418">
        <v>-768829.65282077331</v>
      </c>
      <c r="F30" s="404">
        <v>631044.90739082592</v>
      </c>
      <c r="G30" s="404">
        <v>2860307.2577345767</v>
      </c>
      <c r="H30" s="408">
        <f>SUM(F30:G30)</f>
        <v>3491352.1651254026</v>
      </c>
      <c r="I30" s="446">
        <v>770982.76481095259</v>
      </c>
      <c r="J30" s="403">
        <f>SUM(H30:I30)</f>
        <v>4262334.929936355</v>
      </c>
      <c r="K30" s="460">
        <v>114509</v>
      </c>
      <c r="L30" s="416">
        <f>SUM(J30:K30)</f>
        <v>4376843.929936355</v>
      </c>
      <c r="M30" s="463">
        <v>47008.193499999994</v>
      </c>
      <c r="N30" s="403">
        <f>SUM(L30:M30)</f>
        <v>4423852.123436355</v>
      </c>
      <c r="O30" s="416">
        <f>L30/C30</f>
        <v>962.15518354283472</v>
      </c>
      <c r="P30" s="403">
        <f>N30/C30</f>
        <v>972.48892579387893</v>
      </c>
      <c r="Q30" s="419">
        <v>13</v>
      </c>
      <c r="R30" s="419">
        <v>13</v>
      </c>
      <c r="S30" s="364"/>
      <c r="T30" s="442">
        <f>L30-AI30</f>
        <v>549786.12420188542</v>
      </c>
      <c r="U30" s="431">
        <f>T30/AI30</f>
        <v>0.14365764827959615</v>
      </c>
      <c r="V30" s="432">
        <f>O30-AL30</f>
        <v>130.36691887548636</v>
      </c>
      <c r="X30" s="401">
        <v>77</v>
      </c>
      <c r="Y30" s="402" t="s">
        <v>56</v>
      </c>
      <c r="Z30" s="404">
        <v>4601</v>
      </c>
      <c r="AA30" s="417">
        <f>AC30-AB30</f>
        <v>892801.02508965973</v>
      </c>
      <c r="AB30" s="418">
        <v>-892056.37321436871</v>
      </c>
      <c r="AC30" s="404">
        <v>744.65187529101968</v>
      </c>
      <c r="AD30" s="404">
        <v>2664698.4176582657</v>
      </c>
      <c r="AE30" s="200">
        <f>SUM(AC30:AD30)</f>
        <v>2665443.0695335567</v>
      </c>
      <c r="AF30" s="404">
        <v>1047105.7362009127</v>
      </c>
      <c r="AG30" s="403">
        <f>AE30+AF30</f>
        <v>3712548.8057344696</v>
      </c>
      <c r="AH30" s="405">
        <v>114509</v>
      </c>
      <c r="AI30" s="416">
        <f>AG30+AH30</f>
        <v>3827057.8057344696</v>
      </c>
      <c r="AJ30" s="403">
        <v>47008.193499999994</v>
      </c>
      <c r="AK30" s="403">
        <f>SUM(AI30:AJ30)</f>
        <v>3874065.9992344696</v>
      </c>
      <c r="AL30" s="416">
        <f>AI30/Z30</f>
        <v>831.78826466734836</v>
      </c>
      <c r="AM30" s="403">
        <f>AK30/Z30</f>
        <v>842.00521609095188</v>
      </c>
      <c r="AN30" s="419">
        <v>13</v>
      </c>
      <c r="AO30" s="419">
        <v>13</v>
      </c>
    </row>
    <row r="31" spans="1:41">
      <c r="A31" s="401">
        <v>78</v>
      </c>
      <c r="B31" s="402" t="s">
        <v>57</v>
      </c>
      <c r="C31" s="404">
        <v>7721</v>
      </c>
      <c r="D31" s="417">
        <f>H31-G31-E31</f>
        <v>1634878.9239379438</v>
      </c>
      <c r="E31" s="418">
        <v>-3245917.6549426387</v>
      </c>
      <c r="F31" s="404">
        <v>-1611038.7310046949</v>
      </c>
      <c r="G31" s="404">
        <v>-94528.224995841956</v>
      </c>
      <c r="H31" s="408">
        <f>SUM(F31:G31)</f>
        <v>-1705566.9560005369</v>
      </c>
      <c r="I31" s="446">
        <v>707267.57599967765</v>
      </c>
      <c r="J31" s="403">
        <f>SUM(H31:I31)</f>
        <v>-998299.38000085927</v>
      </c>
      <c r="K31" s="460">
        <v>-540207</v>
      </c>
      <c r="L31" s="416">
        <f>SUM(J31:K31)</f>
        <v>-1538506.3800008593</v>
      </c>
      <c r="M31" s="463">
        <v>7981.397500000021</v>
      </c>
      <c r="N31" s="403">
        <f>SUM(L31:M31)</f>
        <v>-1530524.9825008593</v>
      </c>
      <c r="O31" s="416">
        <f>L31/C31</f>
        <v>-199.26257997679824</v>
      </c>
      <c r="P31" s="403">
        <f>N31/C31</f>
        <v>-198.22885409932124</v>
      </c>
      <c r="Q31" s="419">
        <v>1</v>
      </c>
      <c r="R31" s="420">
        <v>33</v>
      </c>
      <c r="S31" s="396"/>
      <c r="T31" s="442">
        <f>L31-AI31</f>
        <v>156355.49456821312</v>
      </c>
      <c r="U31" s="431">
        <f>T31/AI31</f>
        <v>-9.2252647200508492E-2</v>
      </c>
      <c r="V31" s="432">
        <f>O31-AL31</f>
        <v>17.139600126505172</v>
      </c>
      <c r="X31" s="401">
        <v>78</v>
      </c>
      <c r="Y31" s="402" t="s">
        <v>57</v>
      </c>
      <c r="Z31" s="404">
        <v>7832</v>
      </c>
      <c r="AA31" s="417">
        <f>AC31-AB31</f>
        <v>1165666.0323911682</v>
      </c>
      <c r="AB31" s="418">
        <v>-3455937.126194525</v>
      </c>
      <c r="AC31" s="404">
        <v>-2290271.0938033569</v>
      </c>
      <c r="AD31" s="404">
        <v>-107199.07430915257</v>
      </c>
      <c r="AE31" s="200">
        <f>SUM(AC31:AD31)</f>
        <v>-2397470.1681125094</v>
      </c>
      <c r="AF31" s="404">
        <v>1242815.293543437</v>
      </c>
      <c r="AG31" s="403">
        <f>AE31+AF31</f>
        <v>-1154654.8745690724</v>
      </c>
      <c r="AH31" s="405">
        <v>-540207</v>
      </c>
      <c r="AI31" s="416">
        <f>AG31+AH31</f>
        <v>-1694861.8745690724</v>
      </c>
      <c r="AJ31" s="403">
        <v>7981.397500000021</v>
      </c>
      <c r="AK31" s="403">
        <f>SUM(AI31:AJ31)</f>
        <v>-1686880.4770690724</v>
      </c>
      <c r="AL31" s="416">
        <f>AI31/Z31</f>
        <v>-216.40218010330341</v>
      </c>
      <c r="AM31" s="403">
        <f>AK31/Z31</f>
        <v>-215.38310483517267</v>
      </c>
      <c r="AN31" s="419">
        <v>1</v>
      </c>
      <c r="AO31" s="420">
        <v>33</v>
      </c>
    </row>
    <row r="32" spans="1:41">
      <c r="A32" s="401">
        <v>79</v>
      </c>
      <c r="B32" s="402" t="s">
        <v>58</v>
      </c>
      <c r="C32" s="404">
        <v>6703</v>
      </c>
      <c r="D32" s="417">
        <f>H32-G32-E32</f>
        <v>1173720.1844579359</v>
      </c>
      <c r="E32" s="418">
        <v>-2133852.7539518154</v>
      </c>
      <c r="F32" s="404">
        <v>-960132.56949387956</v>
      </c>
      <c r="G32" s="404">
        <v>-304540.91984722798</v>
      </c>
      <c r="H32" s="408">
        <f>SUM(F32:G32)</f>
        <v>-1264673.4893411077</v>
      </c>
      <c r="I32" s="446">
        <v>645421.0824011364</v>
      </c>
      <c r="J32" s="403">
        <f>SUM(H32:I32)</f>
        <v>-619252.40693997126</v>
      </c>
      <c r="K32" s="460">
        <v>-318524</v>
      </c>
      <c r="L32" s="416">
        <f>SUM(J32:K32)</f>
        <v>-937776.40693997126</v>
      </c>
      <c r="M32" s="463">
        <v>-53855.785000000033</v>
      </c>
      <c r="N32" s="403">
        <f>SUM(L32:M32)</f>
        <v>-991632.19193997129</v>
      </c>
      <c r="O32" s="416">
        <f>L32/C32</f>
        <v>-139.90398432641672</v>
      </c>
      <c r="P32" s="403">
        <f>N32/C32</f>
        <v>-147.93856361927067</v>
      </c>
      <c r="Q32" s="419">
        <v>4</v>
      </c>
      <c r="R32" s="419">
        <v>4</v>
      </c>
      <c r="S32" s="364"/>
      <c r="T32" s="442">
        <f>L32-AI32</f>
        <v>695456.22893685452</v>
      </c>
      <c r="U32" s="431">
        <f>T32/AI32</f>
        <v>-0.42581578010378679</v>
      </c>
      <c r="V32" s="432">
        <f>O32-AL32</f>
        <v>101.94891599593274</v>
      </c>
      <c r="X32" s="401">
        <v>79</v>
      </c>
      <c r="Y32" s="402" t="s">
        <v>58</v>
      </c>
      <c r="Z32" s="404">
        <v>6753</v>
      </c>
      <c r="AA32" s="417">
        <f>AC32-AB32</f>
        <v>371227.48136465158</v>
      </c>
      <c r="AB32" s="418">
        <v>-2314413.3594911685</v>
      </c>
      <c r="AC32" s="404">
        <v>-1943185.8781265169</v>
      </c>
      <c r="AD32" s="404">
        <v>-435753.11137453606</v>
      </c>
      <c r="AE32" s="200">
        <f>SUM(AC32:AD32)</f>
        <v>-2378938.989501053</v>
      </c>
      <c r="AF32" s="404">
        <v>1064230.3536242272</v>
      </c>
      <c r="AG32" s="403">
        <f>AE32+AF32</f>
        <v>-1314708.6358768258</v>
      </c>
      <c r="AH32" s="405">
        <v>-318524</v>
      </c>
      <c r="AI32" s="416">
        <f>AG32+AH32</f>
        <v>-1633232.6358768258</v>
      </c>
      <c r="AJ32" s="403">
        <v>-53855.785000000033</v>
      </c>
      <c r="AK32" s="403">
        <f>SUM(AI32:AJ32)</f>
        <v>-1687088.4208768257</v>
      </c>
      <c r="AL32" s="416">
        <f>AI32/Z32</f>
        <v>-241.85290032234946</v>
      </c>
      <c r="AM32" s="403">
        <f>AK32/Z32</f>
        <v>-249.82799065257302</v>
      </c>
      <c r="AN32" s="419">
        <v>4</v>
      </c>
      <c r="AO32" s="419">
        <v>4</v>
      </c>
    </row>
    <row r="33" spans="1:41">
      <c r="A33" s="401">
        <v>81</v>
      </c>
      <c r="B33" s="402" t="s">
        <v>59</v>
      </c>
      <c r="C33" s="404">
        <v>2531</v>
      </c>
      <c r="D33" s="417">
        <f>H33-G33-E33</f>
        <v>91483.774861177459</v>
      </c>
      <c r="E33" s="418">
        <v>-217029.9696373842</v>
      </c>
      <c r="F33" s="404">
        <v>-125546.19477620677</v>
      </c>
      <c r="G33" s="404">
        <v>691041.27905261517</v>
      </c>
      <c r="H33" s="408">
        <f>SUM(F33:G33)</f>
        <v>565495.08427640842</v>
      </c>
      <c r="I33" s="446">
        <v>493619.11126025079</v>
      </c>
      <c r="J33" s="403">
        <f>SUM(H33:I33)</f>
        <v>1059114.1955366591</v>
      </c>
      <c r="K33" s="460">
        <v>-753085</v>
      </c>
      <c r="L33" s="416">
        <f>SUM(J33:K33)</f>
        <v>306029.1955366591</v>
      </c>
      <c r="M33" s="463">
        <v>-159627.95000000004</v>
      </c>
      <c r="N33" s="403">
        <f>SUM(L33:M33)</f>
        <v>146401.24553665906</v>
      </c>
      <c r="O33" s="416">
        <f>L33/C33</f>
        <v>120.91236489002731</v>
      </c>
      <c r="P33" s="403">
        <f>N33/C33</f>
        <v>57.843242013693818</v>
      </c>
      <c r="Q33" s="419">
        <v>7</v>
      </c>
      <c r="R33" s="419">
        <v>7</v>
      </c>
      <c r="S33" s="364"/>
      <c r="T33" s="442">
        <f>L33-AI33</f>
        <v>367012.49970874307</v>
      </c>
      <c r="U33" s="431">
        <f>T33/AI33</f>
        <v>-6.0182455623116038</v>
      </c>
      <c r="V33" s="432">
        <f>O33-AL33</f>
        <v>144.6044022529193</v>
      </c>
      <c r="X33" s="401">
        <v>81</v>
      </c>
      <c r="Y33" s="402" t="s">
        <v>59</v>
      </c>
      <c r="Z33" s="404">
        <v>2574</v>
      </c>
      <c r="AA33" s="417">
        <f>AC33-AB33</f>
        <v>-298078.72762952291</v>
      </c>
      <c r="AB33" s="418">
        <v>-208908.09008579471</v>
      </c>
      <c r="AC33" s="404">
        <v>-506986.81771531765</v>
      </c>
      <c r="AD33" s="404">
        <v>578984.87792434893</v>
      </c>
      <c r="AE33" s="200">
        <f>SUM(AC33:AD33)</f>
        <v>71998.060209031275</v>
      </c>
      <c r="AF33" s="404">
        <v>620103.63561888481</v>
      </c>
      <c r="AG33" s="403">
        <f>AE33+AF33</f>
        <v>692101.69582791603</v>
      </c>
      <c r="AH33" s="405">
        <v>-753085</v>
      </c>
      <c r="AI33" s="416">
        <f>AG33+AH33</f>
        <v>-60983.304172083968</v>
      </c>
      <c r="AJ33" s="403">
        <v>-159627.95000000004</v>
      </c>
      <c r="AK33" s="403">
        <f>SUM(AI33:AJ33)</f>
        <v>-220611.25417208401</v>
      </c>
      <c r="AL33" s="416">
        <f>AI33/Z33</f>
        <v>-23.692037362891984</v>
      </c>
      <c r="AM33" s="403">
        <f>AK33/Z33</f>
        <v>-85.707557953412589</v>
      </c>
      <c r="AN33" s="419">
        <v>7</v>
      </c>
      <c r="AO33" s="419">
        <v>7</v>
      </c>
    </row>
    <row r="34" spans="1:41">
      <c r="A34" s="401">
        <v>82</v>
      </c>
      <c r="B34" s="402" t="s">
        <v>60</v>
      </c>
      <c r="C34" s="404">
        <v>9371</v>
      </c>
      <c r="D34" s="417">
        <f>H34-G34-E34</f>
        <v>3331076.4655621233</v>
      </c>
      <c r="E34" s="418">
        <v>296124.99177972431</v>
      </c>
      <c r="F34" s="404">
        <v>3627201.4573418475</v>
      </c>
      <c r="G34" s="404">
        <v>594586.80722953891</v>
      </c>
      <c r="H34" s="408">
        <f>SUM(F34:G34)</f>
        <v>4221788.2645713864</v>
      </c>
      <c r="I34" s="446">
        <v>785487.6418514651</v>
      </c>
      <c r="J34" s="403">
        <f>SUM(H34:I34)</f>
        <v>5007275.9064228516</v>
      </c>
      <c r="K34" s="460">
        <v>-2103870</v>
      </c>
      <c r="L34" s="416">
        <f>SUM(J34:K34)</f>
        <v>2903405.9064228516</v>
      </c>
      <c r="M34" s="463">
        <v>125210.97049999997</v>
      </c>
      <c r="N34" s="403">
        <f>SUM(L34:M34)</f>
        <v>3028616.8769228514</v>
      </c>
      <c r="O34" s="416">
        <f>L34/C34</f>
        <v>309.82882364986142</v>
      </c>
      <c r="P34" s="403">
        <f>N34/C34</f>
        <v>323.19036142597923</v>
      </c>
      <c r="Q34" s="419">
        <v>5</v>
      </c>
      <c r="R34" s="419">
        <v>5</v>
      </c>
      <c r="S34" s="364"/>
      <c r="T34" s="442">
        <f>L34-AI34</f>
        <v>-1664152.140788408</v>
      </c>
      <c r="U34" s="431">
        <f>T34/AI34</f>
        <v>-0.36434176064920787</v>
      </c>
      <c r="V34" s="432">
        <f>O34-AL34</f>
        <v>-178.21028813678885</v>
      </c>
      <c r="X34" s="401">
        <v>82</v>
      </c>
      <c r="Y34" s="402" t="s">
        <v>60</v>
      </c>
      <c r="Z34" s="404">
        <v>9359</v>
      </c>
      <c r="AA34" s="417">
        <f>AC34-AB34</f>
        <v>3012609.5728198416</v>
      </c>
      <c r="AB34" s="418">
        <v>327589.12247790344</v>
      </c>
      <c r="AC34" s="404">
        <v>3340198.6952977451</v>
      </c>
      <c r="AD34" s="404">
        <v>1941876.0120621289</v>
      </c>
      <c r="AE34" s="200">
        <f>SUM(AC34:AD34)</f>
        <v>5282074.7073598737</v>
      </c>
      <c r="AF34" s="404">
        <v>1389353.3398513854</v>
      </c>
      <c r="AG34" s="403">
        <f>AE34+AF34</f>
        <v>6671428.0472112596</v>
      </c>
      <c r="AH34" s="405">
        <v>-2103870</v>
      </c>
      <c r="AI34" s="416">
        <f>AG34+AH34</f>
        <v>4567558.0472112596</v>
      </c>
      <c r="AJ34" s="403">
        <v>125210.97049999997</v>
      </c>
      <c r="AK34" s="403">
        <f>SUM(AI34:AJ34)</f>
        <v>4692769.0177112594</v>
      </c>
      <c r="AL34" s="416">
        <f>AI34/Z34</f>
        <v>488.03911178665027</v>
      </c>
      <c r="AM34" s="403">
        <f>AK34/Z34</f>
        <v>501.41778156974669</v>
      </c>
      <c r="AN34" s="419">
        <v>5</v>
      </c>
      <c r="AO34" s="419">
        <v>5</v>
      </c>
    </row>
    <row r="35" spans="1:41">
      <c r="A35" s="401">
        <v>86</v>
      </c>
      <c r="B35" s="402" t="s">
        <v>61</v>
      </c>
      <c r="C35" s="404">
        <v>7998</v>
      </c>
      <c r="D35" s="417">
        <f>H35-G35-E35</f>
        <v>3260519.8730248688</v>
      </c>
      <c r="E35" s="418">
        <v>-1028409.56872904</v>
      </c>
      <c r="F35" s="404">
        <v>2232110.3042958286</v>
      </c>
      <c r="G35" s="404">
        <v>2695203.9715878326</v>
      </c>
      <c r="H35" s="408">
        <f>SUM(F35:G35)</f>
        <v>4927314.2758836616</v>
      </c>
      <c r="I35" s="446">
        <v>801694.35093113943</v>
      </c>
      <c r="J35" s="403">
        <f>SUM(H35:I35)</f>
        <v>5729008.6268148012</v>
      </c>
      <c r="K35" s="460">
        <v>-1266902</v>
      </c>
      <c r="L35" s="416">
        <f>SUM(J35:K35)</f>
        <v>4462106.6268148012</v>
      </c>
      <c r="M35" s="463">
        <v>-749938.0765000002</v>
      </c>
      <c r="N35" s="403">
        <f>SUM(L35:M35)</f>
        <v>3712168.5503148008</v>
      </c>
      <c r="O35" s="416">
        <f>L35/C35</f>
        <v>557.90280405286342</v>
      </c>
      <c r="P35" s="403">
        <f>N35/C35</f>
        <v>464.13710306511638</v>
      </c>
      <c r="Q35" s="419">
        <v>5</v>
      </c>
      <c r="R35" s="419">
        <v>5</v>
      </c>
      <c r="S35" s="364"/>
      <c r="T35" s="442">
        <f>L35-AI35</f>
        <v>234144.96632684767</v>
      </c>
      <c r="U35" s="431">
        <f>T35/AI35</f>
        <v>5.5380106332332438E-2</v>
      </c>
      <c r="V35" s="432">
        <f>O35-AL35</f>
        <v>31.447610367400443</v>
      </c>
      <c r="X35" s="401">
        <v>86</v>
      </c>
      <c r="Y35" s="402" t="s">
        <v>61</v>
      </c>
      <c r="Z35" s="404">
        <v>8031</v>
      </c>
      <c r="AA35" s="417">
        <f>AC35-AB35</f>
        <v>2636919.4189737285</v>
      </c>
      <c r="AB35" s="418">
        <v>-1242837.2520691538</v>
      </c>
      <c r="AC35" s="404">
        <v>1394082.1669045747</v>
      </c>
      <c r="AD35" s="404">
        <v>2709083.5633251849</v>
      </c>
      <c r="AE35" s="200">
        <f>SUM(AC35:AD35)</f>
        <v>4103165.7302297596</v>
      </c>
      <c r="AF35" s="404">
        <v>1391697.930258194</v>
      </c>
      <c r="AG35" s="403">
        <f>AE35+AF35</f>
        <v>5494863.6604879536</v>
      </c>
      <c r="AH35" s="405">
        <v>-1266902</v>
      </c>
      <c r="AI35" s="416">
        <f>AG35+AH35</f>
        <v>4227961.6604879536</v>
      </c>
      <c r="AJ35" s="403">
        <v>-749938.0765000002</v>
      </c>
      <c r="AK35" s="403">
        <f>SUM(AI35:AJ35)</f>
        <v>3478023.5839879531</v>
      </c>
      <c r="AL35" s="416">
        <f>AI35/Z35</f>
        <v>526.45519368546297</v>
      </c>
      <c r="AM35" s="403">
        <f>AK35/Z35</f>
        <v>433.07478321354165</v>
      </c>
      <c r="AN35" s="419">
        <v>5</v>
      </c>
      <c r="AO35" s="419">
        <v>5</v>
      </c>
    </row>
    <row r="36" spans="1:41">
      <c r="A36" s="401">
        <v>90</v>
      </c>
      <c r="B36" s="402" t="s">
        <v>62</v>
      </c>
      <c r="C36" s="404">
        <v>3001</v>
      </c>
      <c r="D36" s="417">
        <f>H36-G36-E36</f>
        <v>1428516.6220726848</v>
      </c>
      <c r="E36" s="418">
        <v>-1603547.9510719883</v>
      </c>
      <c r="F36" s="404">
        <v>-175031.32899930351</v>
      </c>
      <c r="G36" s="404">
        <v>685599.14825596253</v>
      </c>
      <c r="H36" s="408">
        <f>SUM(F36:G36)</f>
        <v>510567.81925665902</v>
      </c>
      <c r="I36" s="446">
        <v>544357.46823930717</v>
      </c>
      <c r="J36" s="403">
        <f>SUM(H36:I36)</f>
        <v>1054925.2874959661</v>
      </c>
      <c r="K36" s="460">
        <v>-428605</v>
      </c>
      <c r="L36" s="416">
        <f>SUM(J36:K36)</f>
        <v>626320.28749596607</v>
      </c>
      <c r="M36" s="463">
        <v>-7459.25</v>
      </c>
      <c r="N36" s="403">
        <f>SUM(L36:M36)</f>
        <v>618861.03749596607</v>
      </c>
      <c r="O36" s="416">
        <f>L36/C36</f>
        <v>208.70386121158484</v>
      </c>
      <c r="P36" s="403">
        <f>N36/C36</f>
        <v>206.21827307429726</v>
      </c>
      <c r="Q36" s="419">
        <v>12</v>
      </c>
      <c r="R36" s="419">
        <v>12</v>
      </c>
      <c r="S36" s="364"/>
      <c r="T36" s="442">
        <f>L36-AI36</f>
        <v>525986.12095732626</v>
      </c>
      <c r="U36" s="431">
        <f>T36/AI36</f>
        <v>5.2423430532485975</v>
      </c>
      <c r="V36" s="432">
        <f>O36-AL36</f>
        <v>175.92562973865449</v>
      </c>
      <c r="X36" s="401">
        <v>90</v>
      </c>
      <c r="Y36" s="402" t="s">
        <v>62</v>
      </c>
      <c r="Z36" s="404">
        <v>3061</v>
      </c>
      <c r="AA36" s="417">
        <f>AC36-AB36</f>
        <v>972354.55732732033</v>
      </c>
      <c r="AB36" s="418">
        <v>-1685821.2071662636</v>
      </c>
      <c r="AC36" s="404">
        <v>-713466.64983894327</v>
      </c>
      <c r="AD36" s="404">
        <v>538376.61967507505</v>
      </c>
      <c r="AE36" s="200">
        <f>SUM(AC36:AD36)</f>
        <v>-175090.03016386821</v>
      </c>
      <c r="AF36" s="404">
        <v>704029.19670250802</v>
      </c>
      <c r="AG36" s="403">
        <f>AE36+AF36</f>
        <v>528939.16653863981</v>
      </c>
      <c r="AH36" s="405">
        <v>-428605</v>
      </c>
      <c r="AI36" s="416">
        <f>AG36+AH36</f>
        <v>100334.16653863981</v>
      </c>
      <c r="AJ36" s="403">
        <v>-7459.25</v>
      </c>
      <c r="AK36" s="403">
        <f>SUM(AI36:AJ36)</f>
        <v>92874.916538639809</v>
      </c>
      <c r="AL36" s="416">
        <f>AI36/Z36</f>
        <v>32.778231472930351</v>
      </c>
      <c r="AM36" s="403">
        <f>AK36/Z36</f>
        <v>30.341364436014313</v>
      </c>
      <c r="AN36" s="419">
        <v>12</v>
      </c>
      <c r="AO36" s="419">
        <v>12</v>
      </c>
    </row>
    <row r="37" spans="1:41">
      <c r="A37" s="401">
        <v>91</v>
      </c>
      <c r="B37" s="402" t="s">
        <v>63</v>
      </c>
      <c r="C37" s="404">
        <v>674500</v>
      </c>
      <c r="D37" s="417">
        <f>H37-G37-E37</f>
        <v>325640841.28639549</v>
      </c>
      <c r="E37" s="418">
        <v>7416661.9647043785</v>
      </c>
      <c r="F37" s="404">
        <v>333057503.25109988</v>
      </c>
      <c r="G37" s="404">
        <v>-61834810.623570271</v>
      </c>
      <c r="H37" s="408">
        <f>SUM(F37:G37)</f>
        <v>271222692.62752962</v>
      </c>
      <c r="I37" s="446">
        <v>66993057.015050992</v>
      </c>
      <c r="J37" s="403">
        <f>SUM(H37:I37)</f>
        <v>338215749.64258063</v>
      </c>
      <c r="K37" s="460">
        <v>37156987</v>
      </c>
      <c r="L37" s="416">
        <f>SUM(J37:K37)</f>
        <v>375372736.64258063</v>
      </c>
      <c r="M37" s="463">
        <v>-91691765.444099933</v>
      </c>
      <c r="N37" s="403">
        <f>SUM(L37:M37)</f>
        <v>283680971.19848073</v>
      </c>
      <c r="O37" s="416">
        <f>L37/C37</f>
        <v>556.51999502235822</v>
      </c>
      <c r="P37" s="403">
        <f>N37/C37</f>
        <v>420.5796459577179</v>
      </c>
      <c r="Q37" s="419">
        <v>1</v>
      </c>
      <c r="R37" s="420">
        <v>31</v>
      </c>
      <c r="S37" s="396"/>
      <c r="T37" s="442">
        <f>L37-AI37</f>
        <v>80528027.941044927</v>
      </c>
      <c r="U37" s="431">
        <f>T37/AI37</f>
        <v>0.27312013939704627</v>
      </c>
      <c r="V37" s="432">
        <f>O37-AL37</f>
        <v>112.49548295127732</v>
      </c>
      <c r="X37" s="401">
        <v>91</v>
      </c>
      <c r="Y37" s="402" t="s">
        <v>63</v>
      </c>
      <c r="Z37" s="404">
        <v>664028</v>
      </c>
      <c r="AA37" s="417">
        <f>AC37-AB37</f>
        <v>236879787.76760089</v>
      </c>
      <c r="AB37" s="418">
        <v>-10161298.447310377</v>
      </c>
      <c r="AC37" s="404">
        <v>226718489.32029051</v>
      </c>
      <c r="AD37" s="404">
        <v>-58174880.507060565</v>
      </c>
      <c r="AE37" s="200">
        <f>SUM(AC37:AD37)</f>
        <v>168543608.81322995</v>
      </c>
      <c r="AF37" s="404">
        <v>89144112.888305768</v>
      </c>
      <c r="AG37" s="403">
        <f>AE37+AF37</f>
        <v>257687721.7015357</v>
      </c>
      <c r="AH37" s="405">
        <v>37156987</v>
      </c>
      <c r="AI37" s="416">
        <f>AG37+AH37</f>
        <v>294844708.7015357</v>
      </c>
      <c r="AJ37" s="403">
        <v>-91691765.444099933</v>
      </c>
      <c r="AK37" s="403">
        <f>SUM(AI37:AJ37)</f>
        <v>203152943.25743577</v>
      </c>
      <c r="AL37" s="416">
        <f>AI37/Z37</f>
        <v>444.02451207108089</v>
      </c>
      <c r="AM37" s="403">
        <f>AK37/Z37</f>
        <v>305.94032669922922</v>
      </c>
      <c r="AN37" s="419">
        <v>1</v>
      </c>
      <c r="AO37" s="420">
        <v>31</v>
      </c>
    </row>
    <row r="38" spans="1:41">
      <c r="A38" s="401">
        <v>92</v>
      </c>
      <c r="B38" s="402" t="s">
        <v>64</v>
      </c>
      <c r="C38" s="404">
        <v>247443</v>
      </c>
      <c r="D38" s="417">
        <f>H38-G38-E38</f>
        <v>207774653.88926053</v>
      </c>
      <c r="E38" s="418">
        <v>-37142881.43418406</v>
      </c>
      <c r="F38" s="404">
        <v>170631772.45507646</v>
      </c>
      <c r="G38" s="404">
        <v>-4444519.6858414346</v>
      </c>
      <c r="H38" s="408">
        <f>SUM(F38:G38)</f>
        <v>166187252.76923501</v>
      </c>
      <c r="I38" s="446">
        <v>18740417.852373134</v>
      </c>
      <c r="J38" s="403">
        <f>SUM(H38:I38)</f>
        <v>184927670.62160814</v>
      </c>
      <c r="K38" s="460">
        <v>19881856</v>
      </c>
      <c r="L38" s="416">
        <f>SUM(J38:K38)</f>
        <v>204809526.62160814</v>
      </c>
      <c r="M38" s="463">
        <v>-5847334.4201500099</v>
      </c>
      <c r="N38" s="403">
        <f>SUM(L38:M38)</f>
        <v>198962192.20145813</v>
      </c>
      <c r="O38" s="416">
        <f>L38/C38</f>
        <v>827.70386158270037</v>
      </c>
      <c r="P38" s="403">
        <f>N38/C38</f>
        <v>804.07282566675201</v>
      </c>
      <c r="Q38" s="419">
        <v>1</v>
      </c>
      <c r="R38" s="420">
        <v>32</v>
      </c>
      <c r="S38" s="396"/>
      <c r="T38" s="442">
        <f>L38-AI38</f>
        <v>28131781.67560479</v>
      </c>
      <c r="U38" s="431">
        <f>T38/AI38</f>
        <v>0.15922651539503455</v>
      </c>
      <c r="V38" s="432">
        <f>O38-AL38</f>
        <v>100.0929870382729</v>
      </c>
      <c r="X38" s="401">
        <v>92</v>
      </c>
      <c r="Y38" s="402" t="s">
        <v>64</v>
      </c>
      <c r="Z38" s="404">
        <v>242819</v>
      </c>
      <c r="AA38" s="417">
        <f>AC38-AB38</f>
        <v>170750707.79163212</v>
      </c>
      <c r="AB38" s="418">
        <v>-39919306.840996101</v>
      </c>
      <c r="AC38" s="404">
        <v>130831400.950636</v>
      </c>
      <c r="AD38" s="404">
        <v>-4333789.5023266869</v>
      </c>
      <c r="AE38" s="200">
        <f>SUM(AC38:AD38)</f>
        <v>126497611.44830932</v>
      </c>
      <c r="AF38" s="404">
        <v>30298277.497694023</v>
      </c>
      <c r="AG38" s="403">
        <f>AE38+AF38</f>
        <v>156795888.94600335</v>
      </c>
      <c r="AH38" s="405">
        <v>19881856</v>
      </c>
      <c r="AI38" s="416">
        <f>AG38+AH38</f>
        <v>176677744.94600335</v>
      </c>
      <c r="AJ38" s="403">
        <v>-5847334.4201500099</v>
      </c>
      <c r="AK38" s="403">
        <f>SUM(AI38:AJ38)</f>
        <v>170830410.52585334</v>
      </c>
      <c r="AL38" s="416">
        <f>AI38/Z38</f>
        <v>727.61087454442747</v>
      </c>
      <c r="AM38" s="403">
        <f>AK38/Z38</f>
        <v>703.52983302728921</v>
      </c>
      <c r="AN38" s="419">
        <v>1</v>
      </c>
      <c r="AO38" s="420">
        <v>32</v>
      </c>
    </row>
    <row r="39" spans="1:41">
      <c r="A39" s="401">
        <v>97</v>
      </c>
      <c r="B39" s="402" t="s">
        <v>65</v>
      </c>
      <c r="C39" s="404">
        <v>2062</v>
      </c>
      <c r="D39" s="417">
        <f>H39-G39-E39</f>
        <v>467696.89059465838</v>
      </c>
      <c r="E39" s="418">
        <v>-356897.45372454537</v>
      </c>
      <c r="F39" s="404">
        <v>110799.43687011296</v>
      </c>
      <c r="G39" s="404">
        <v>435695.72939208639</v>
      </c>
      <c r="H39" s="408">
        <f>SUM(F39:G39)</f>
        <v>546495.1662621994</v>
      </c>
      <c r="I39" s="446">
        <v>363745.73214982572</v>
      </c>
      <c r="J39" s="403">
        <f>SUM(H39:I39)</f>
        <v>910240.89841202507</v>
      </c>
      <c r="K39" s="460">
        <v>-603206</v>
      </c>
      <c r="L39" s="416">
        <f>SUM(J39:K39)</f>
        <v>307034.89841202507</v>
      </c>
      <c r="M39" s="463">
        <v>-23153.512000000002</v>
      </c>
      <c r="N39" s="403">
        <f>SUM(L39:M39)</f>
        <v>283881.38641202508</v>
      </c>
      <c r="O39" s="416">
        <f>L39/C39</f>
        <v>148.90150262464843</v>
      </c>
      <c r="P39" s="403">
        <f>N39/C39</f>
        <v>137.67283531136036</v>
      </c>
      <c r="Q39" s="419">
        <v>10</v>
      </c>
      <c r="R39" s="419">
        <v>10</v>
      </c>
      <c r="S39" s="364"/>
      <c r="T39" s="442">
        <f>L39-AI39</f>
        <v>254084.99068595399</v>
      </c>
      <c r="U39" s="431">
        <f>T39/AI39</f>
        <v>4.7985917558237698</v>
      </c>
      <c r="V39" s="432">
        <f>O39-AL39</f>
        <v>123.57873470208933</v>
      </c>
      <c r="X39" s="401">
        <v>97</v>
      </c>
      <c r="Y39" s="402" t="s">
        <v>65</v>
      </c>
      <c r="Z39" s="404">
        <v>2091</v>
      </c>
      <c r="AA39" s="417">
        <f>AC39-AB39</f>
        <v>262626.29268553108</v>
      </c>
      <c r="AB39" s="418">
        <v>-350231.49968068907</v>
      </c>
      <c r="AC39" s="404">
        <v>-87605.206995157991</v>
      </c>
      <c r="AD39" s="404">
        <v>295078.15947681328</v>
      </c>
      <c r="AE39" s="200">
        <f>SUM(AC39:AD39)</f>
        <v>207472.95248165529</v>
      </c>
      <c r="AF39" s="404">
        <v>448682.95524441573</v>
      </c>
      <c r="AG39" s="403">
        <f>AE39+AF39</f>
        <v>656155.90772607108</v>
      </c>
      <c r="AH39" s="405">
        <v>-603206</v>
      </c>
      <c r="AI39" s="416">
        <f>AG39+AH39</f>
        <v>52949.907726071076</v>
      </c>
      <c r="AJ39" s="403">
        <v>-23153.512000000002</v>
      </c>
      <c r="AK39" s="403">
        <f>SUM(AI39:AJ39)</f>
        <v>29796.395726071074</v>
      </c>
      <c r="AL39" s="416">
        <f>AI39/Z39</f>
        <v>25.322767922559098</v>
      </c>
      <c r="AM39" s="403">
        <f>AK39/Z39</f>
        <v>14.249830572009122</v>
      </c>
      <c r="AN39" s="419">
        <v>10</v>
      </c>
      <c r="AO39" s="419">
        <v>10</v>
      </c>
    </row>
    <row r="40" spans="1:41">
      <c r="A40" s="401">
        <v>98</v>
      </c>
      <c r="B40" s="402" t="s">
        <v>66</v>
      </c>
      <c r="C40" s="404">
        <v>22885</v>
      </c>
      <c r="D40" s="417">
        <f>H40-G40-E40</f>
        <v>9115952.1631853655</v>
      </c>
      <c r="E40" s="418">
        <v>5831090.3957932172</v>
      </c>
      <c r="F40" s="404">
        <v>14947042.558978582</v>
      </c>
      <c r="G40" s="404">
        <v>6736775.3549311589</v>
      </c>
      <c r="H40" s="408">
        <f>SUM(F40:G40)</f>
        <v>21683817.913909741</v>
      </c>
      <c r="I40" s="446">
        <v>2001525.4379302121</v>
      </c>
      <c r="J40" s="403">
        <f>SUM(H40:I40)</f>
        <v>23685343.351839952</v>
      </c>
      <c r="K40" s="460">
        <v>-5461771</v>
      </c>
      <c r="L40" s="416">
        <f>SUM(J40:K40)</f>
        <v>18223572.351839952</v>
      </c>
      <c r="M40" s="463">
        <v>-1892208.8334000004</v>
      </c>
      <c r="N40" s="403">
        <f>SUM(L40:M40)</f>
        <v>16331363.518439952</v>
      </c>
      <c r="O40" s="416">
        <f>L40/C40</f>
        <v>796.31078662180255</v>
      </c>
      <c r="P40" s="403">
        <f>N40/C40</f>
        <v>713.62742051299767</v>
      </c>
      <c r="Q40" s="419">
        <v>7</v>
      </c>
      <c r="R40" s="419">
        <v>7</v>
      </c>
      <c r="S40" s="364"/>
      <c r="T40" s="442">
        <f>L40-AI40</f>
        <v>954263.8822728321</v>
      </c>
      <c r="U40" s="431">
        <f>T40/AI40</f>
        <v>5.5257793556382752E-2</v>
      </c>
      <c r="V40" s="432">
        <f>O40-AL40</f>
        <v>43.605888850494466</v>
      </c>
      <c r="X40" s="401">
        <v>98</v>
      </c>
      <c r="Y40" s="402" t="s">
        <v>66</v>
      </c>
      <c r="Z40" s="404">
        <v>22943</v>
      </c>
      <c r="AA40" s="417">
        <f>AC40-AB40</f>
        <v>7552560.2724531814</v>
      </c>
      <c r="AB40" s="418">
        <v>5907218.8951148428</v>
      </c>
      <c r="AC40" s="404">
        <v>13459779.167568024</v>
      </c>
      <c r="AD40" s="404">
        <v>5853940.8935225541</v>
      </c>
      <c r="AE40" s="200">
        <f>SUM(AC40:AD40)</f>
        <v>19313720.061090577</v>
      </c>
      <c r="AF40" s="404">
        <v>3417359.4084765422</v>
      </c>
      <c r="AG40" s="403">
        <f>AE40+AF40</f>
        <v>22731079.46956712</v>
      </c>
      <c r="AH40" s="405">
        <v>-5461771</v>
      </c>
      <c r="AI40" s="416">
        <f>AG40+AH40</f>
        <v>17269308.46956712</v>
      </c>
      <c r="AJ40" s="403">
        <v>-1892208.8334000004</v>
      </c>
      <c r="AK40" s="403">
        <f>SUM(AI40:AJ40)</f>
        <v>15377099.63616712</v>
      </c>
      <c r="AL40" s="416">
        <f>AI40/Z40</f>
        <v>752.70489777130808</v>
      </c>
      <c r="AM40" s="403">
        <f>AK40/Z40</f>
        <v>670.23055555799681</v>
      </c>
      <c r="AN40" s="419">
        <v>7</v>
      </c>
      <c r="AO40" s="419">
        <v>7</v>
      </c>
    </row>
    <row r="41" spans="1:41">
      <c r="A41" s="401">
        <v>102</v>
      </c>
      <c r="B41" s="402" t="s">
        <v>67</v>
      </c>
      <c r="C41" s="404">
        <v>9646</v>
      </c>
      <c r="D41" s="417">
        <f>H41-G41-E41</f>
        <v>2094426.6940876737</v>
      </c>
      <c r="E41" s="418">
        <v>-115064.01637097383</v>
      </c>
      <c r="F41" s="404">
        <v>1979362.6777167001</v>
      </c>
      <c r="G41" s="404">
        <v>4000513.5826442218</v>
      </c>
      <c r="H41" s="408">
        <f>SUM(F41:G41)</f>
        <v>5979876.2603609217</v>
      </c>
      <c r="I41" s="446">
        <v>1440321.8621548116</v>
      </c>
      <c r="J41" s="403">
        <f>SUM(H41:I41)</f>
        <v>7420198.1225157334</v>
      </c>
      <c r="K41" s="460">
        <v>1063126</v>
      </c>
      <c r="L41" s="416">
        <f>SUM(J41:K41)</f>
        <v>8483324.1225157343</v>
      </c>
      <c r="M41" s="463">
        <v>201772.71249999999</v>
      </c>
      <c r="N41" s="403">
        <f>SUM(L41:M41)</f>
        <v>8685096.8350157347</v>
      </c>
      <c r="O41" s="416">
        <f>L41/C41</f>
        <v>879.46549061950384</v>
      </c>
      <c r="P41" s="403">
        <f>N41/C41</f>
        <v>900.38325057181578</v>
      </c>
      <c r="Q41" s="419">
        <v>4</v>
      </c>
      <c r="R41" s="419">
        <v>4</v>
      </c>
      <c r="S41" s="364"/>
      <c r="T41" s="442">
        <f>L41-AI41</f>
        <v>435677.17901614401</v>
      </c>
      <c r="U41" s="431">
        <f>T41/AI41</f>
        <v>5.413721328419583E-2</v>
      </c>
      <c r="V41" s="432">
        <f>O41-AL41</f>
        <v>53.642305037195911</v>
      </c>
      <c r="X41" s="401">
        <v>102</v>
      </c>
      <c r="Y41" s="402" t="s">
        <v>67</v>
      </c>
      <c r="Z41" s="404">
        <v>9745</v>
      </c>
      <c r="AA41" s="417">
        <f>AC41-AB41</f>
        <v>1171695.0521470527</v>
      </c>
      <c r="AB41" s="418">
        <v>-229757.5176478689</v>
      </c>
      <c r="AC41" s="404">
        <v>941937.53449918376</v>
      </c>
      <c r="AD41" s="404">
        <v>3902026.9960696246</v>
      </c>
      <c r="AE41" s="200">
        <f>SUM(AC41:AD41)</f>
        <v>4843964.5305688083</v>
      </c>
      <c r="AF41" s="404">
        <v>2140556.412930782</v>
      </c>
      <c r="AG41" s="403">
        <f>AE41+AF41</f>
        <v>6984520.9434995903</v>
      </c>
      <c r="AH41" s="405">
        <v>1063126</v>
      </c>
      <c r="AI41" s="416">
        <f>AG41+AH41</f>
        <v>8047646.9434995903</v>
      </c>
      <c r="AJ41" s="403">
        <v>201772.71249999999</v>
      </c>
      <c r="AK41" s="403">
        <f>SUM(AI41:AJ41)</f>
        <v>8249419.6559995906</v>
      </c>
      <c r="AL41" s="416">
        <f>AI41/Z41</f>
        <v>825.82318558230793</v>
      </c>
      <c r="AM41" s="403">
        <f>AK41/Z41</f>
        <v>846.5284408414152</v>
      </c>
      <c r="AN41" s="419">
        <v>4</v>
      </c>
      <c r="AO41" s="419">
        <v>4</v>
      </c>
    </row>
    <row r="42" spans="1:41">
      <c r="A42" s="401">
        <v>103</v>
      </c>
      <c r="B42" s="402" t="s">
        <v>68</v>
      </c>
      <c r="C42" s="404">
        <v>2125</v>
      </c>
      <c r="D42" s="417">
        <f>H42-G42-E42</f>
        <v>314427.62358543248</v>
      </c>
      <c r="E42" s="418">
        <v>54548.982552383153</v>
      </c>
      <c r="F42" s="404">
        <v>368976.60613781563</v>
      </c>
      <c r="G42" s="404">
        <v>1152652.6137815986</v>
      </c>
      <c r="H42" s="408">
        <f>SUM(F42:G42)</f>
        <v>1521629.2199194143</v>
      </c>
      <c r="I42" s="446">
        <v>338113.43130093627</v>
      </c>
      <c r="J42" s="403">
        <f>SUM(H42:I42)</f>
        <v>1859742.6512203505</v>
      </c>
      <c r="K42" s="460">
        <v>-579004</v>
      </c>
      <c r="L42" s="416">
        <f>SUM(J42:K42)</f>
        <v>1280738.6512203505</v>
      </c>
      <c r="M42" s="463">
        <v>-28345.149999999994</v>
      </c>
      <c r="N42" s="403">
        <f>SUM(L42:M42)</f>
        <v>1252393.5012203506</v>
      </c>
      <c r="O42" s="416">
        <f>L42/C42</f>
        <v>602.70054175075325</v>
      </c>
      <c r="P42" s="403">
        <f>N42/C42</f>
        <v>589.36164763310614</v>
      </c>
      <c r="Q42" s="419">
        <v>5</v>
      </c>
      <c r="R42" s="419">
        <v>5</v>
      </c>
      <c r="S42" s="364"/>
      <c r="T42" s="442">
        <f>L42-AI42</f>
        <v>7152.4616111014038</v>
      </c>
      <c r="U42" s="431">
        <f>T42/AI42</f>
        <v>5.6160012329403959E-3</v>
      </c>
      <c r="V42" s="432">
        <f>O42-AL42</f>
        <v>13.350153222641666</v>
      </c>
      <c r="X42" s="401">
        <v>103</v>
      </c>
      <c r="Y42" s="402" t="s">
        <v>68</v>
      </c>
      <c r="Z42" s="404">
        <v>2161</v>
      </c>
      <c r="AA42" s="417">
        <f>AC42-AB42</f>
        <v>177253.65275991967</v>
      </c>
      <c r="AB42" s="418">
        <v>61368.856634013326</v>
      </c>
      <c r="AC42" s="404">
        <v>238622.509393933</v>
      </c>
      <c r="AD42" s="404">
        <v>1125081.326062046</v>
      </c>
      <c r="AE42" s="200">
        <f>SUM(AC42:AD42)</f>
        <v>1363703.835455979</v>
      </c>
      <c r="AF42" s="404">
        <v>488886.35415327025</v>
      </c>
      <c r="AG42" s="403">
        <f>AE42+AF42</f>
        <v>1852590.1896092491</v>
      </c>
      <c r="AH42" s="405">
        <v>-579004</v>
      </c>
      <c r="AI42" s="416">
        <f>AG42+AH42</f>
        <v>1273586.1896092491</v>
      </c>
      <c r="AJ42" s="403">
        <v>-28345.149999999994</v>
      </c>
      <c r="AK42" s="403">
        <f>SUM(AI42:AJ42)</f>
        <v>1245241.0396092492</v>
      </c>
      <c r="AL42" s="416">
        <f>AI42/Z42</f>
        <v>589.35038852811158</v>
      </c>
      <c r="AM42" s="403">
        <f>AK42/Z42</f>
        <v>576.23370643648741</v>
      </c>
      <c r="AN42" s="419">
        <v>5</v>
      </c>
      <c r="AO42" s="419">
        <v>5</v>
      </c>
    </row>
    <row r="43" spans="1:41">
      <c r="A43" s="401">
        <v>105</v>
      </c>
      <c r="B43" s="402" t="s">
        <v>69</v>
      </c>
      <c r="C43" s="404">
        <v>2063</v>
      </c>
      <c r="D43" s="417">
        <f>H43-G43-E43</f>
        <v>1390440.6793703344</v>
      </c>
      <c r="E43" s="418">
        <v>657639.22114560765</v>
      </c>
      <c r="F43" s="404">
        <v>2048079.9005159424</v>
      </c>
      <c r="G43" s="404">
        <v>1129153.6760794658</v>
      </c>
      <c r="H43" s="408">
        <f>SUM(F43:G43)</f>
        <v>3177233.5765954079</v>
      </c>
      <c r="I43" s="446">
        <v>388623.6514767537</v>
      </c>
      <c r="J43" s="403">
        <f>SUM(H43:I43)</f>
        <v>3565857.2280721618</v>
      </c>
      <c r="K43" s="460">
        <v>-494661</v>
      </c>
      <c r="L43" s="416">
        <f>SUM(J43:K43)</f>
        <v>3071196.2280721618</v>
      </c>
      <c r="M43" s="463">
        <v>13426.650000000001</v>
      </c>
      <c r="N43" s="403">
        <f>SUM(L43:M43)</f>
        <v>3084622.8780721617</v>
      </c>
      <c r="O43" s="416">
        <f>L43/C43</f>
        <v>1488.7039399283383</v>
      </c>
      <c r="P43" s="403">
        <f>N43/C43</f>
        <v>1495.2122530645477</v>
      </c>
      <c r="Q43" s="419">
        <v>18</v>
      </c>
      <c r="R43" s="419">
        <v>18</v>
      </c>
      <c r="S43" s="364"/>
      <c r="T43" s="442">
        <f>L43-AI43</f>
        <v>404288.33146770345</v>
      </c>
      <c r="U43" s="431">
        <f>T43/AI43</f>
        <v>0.15159441088402362</v>
      </c>
      <c r="V43" s="432">
        <f>O43-AL43</f>
        <v>215.1089558765434</v>
      </c>
      <c r="X43" s="401">
        <v>105</v>
      </c>
      <c r="Y43" s="402" t="s">
        <v>69</v>
      </c>
      <c r="Z43" s="404">
        <v>2094</v>
      </c>
      <c r="AA43" s="417">
        <f>AC43-AB43</f>
        <v>1080740.8913664808</v>
      </c>
      <c r="AB43" s="418">
        <v>664292.2501496817</v>
      </c>
      <c r="AC43" s="404">
        <v>1745033.1415161625</v>
      </c>
      <c r="AD43" s="404">
        <v>916111.99700052931</v>
      </c>
      <c r="AE43" s="200">
        <f>SUM(AC43:AD43)</f>
        <v>2661145.138516692</v>
      </c>
      <c r="AF43" s="404">
        <v>500423.75808776653</v>
      </c>
      <c r="AG43" s="403">
        <f>AE43+AF43</f>
        <v>3161568.8966044583</v>
      </c>
      <c r="AH43" s="405">
        <v>-494661</v>
      </c>
      <c r="AI43" s="416">
        <f>AG43+AH43</f>
        <v>2666907.8966044583</v>
      </c>
      <c r="AJ43" s="403">
        <v>13426.650000000001</v>
      </c>
      <c r="AK43" s="403">
        <f>SUM(AI43:AJ43)</f>
        <v>2680334.5466044582</v>
      </c>
      <c r="AL43" s="416">
        <f>AI43/Z43</f>
        <v>1273.5949840517949</v>
      </c>
      <c r="AM43" s="403">
        <f>AK43/Z43</f>
        <v>1280.006946802511</v>
      </c>
      <c r="AN43" s="419">
        <v>18</v>
      </c>
      <c r="AO43" s="419">
        <v>18</v>
      </c>
    </row>
    <row r="44" spans="1:41">
      <c r="A44" s="401">
        <v>106</v>
      </c>
      <c r="B44" s="402" t="s">
        <v>70</v>
      </c>
      <c r="C44" s="404">
        <v>46901</v>
      </c>
      <c r="D44" s="417">
        <f>H44-G44-E44</f>
        <v>14927070.522688054</v>
      </c>
      <c r="E44" s="418">
        <v>-3395420.6957730129</v>
      </c>
      <c r="F44" s="404">
        <v>11531649.826915041</v>
      </c>
      <c r="G44" s="404">
        <v>-108384.40665429989</v>
      </c>
      <c r="H44" s="408">
        <f>SUM(F44:G44)</f>
        <v>11423265.42026074</v>
      </c>
      <c r="I44" s="446">
        <v>3983519.1458626278</v>
      </c>
      <c r="J44" s="403">
        <f>SUM(H44:I44)</f>
        <v>15406784.566123368</v>
      </c>
      <c r="K44" s="460">
        <v>-1947075</v>
      </c>
      <c r="L44" s="416">
        <f>SUM(J44:K44)</f>
        <v>13459709.566123368</v>
      </c>
      <c r="M44" s="463">
        <v>-134296.33700000006</v>
      </c>
      <c r="N44" s="403">
        <f>SUM(L44:M44)</f>
        <v>13325413.229123369</v>
      </c>
      <c r="O44" s="416">
        <f>L44/C44</f>
        <v>286.98129178745376</v>
      </c>
      <c r="P44" s="403">
        <f>N44/C44</f>
        <v>284.11789149748125</v>
      </c>
      <c r="Q44" s="419">
        <v>1</v>
      </c>
      <c r="R44" s="420">
        <v>35</v>
      </c>
      <c r="S44" s="396"/>
      <c r="T44" s="442">
        <f>L44-AI44</f>
        <v>1965141.7376137152</v>
      </c>
      <c r="U44" s="431">
        <f>T44/AI44</f>
        <v>0.17096264661117833</v>
      </c>
      <c r="V44" s="432">
        <f>O44-AL44</f>
        <v>41.355122834109466</v>
      </c>
      <c r="X44" s="401">
        <v>106</v>
      </c>
      <c r="Y44" s="402" t="s">
        <v>70</v>
      </c>
      <c r="Z44" s="404">
        <v>46797</v>
      </c>
      <c r="AA44" s="417">
        <f>AC44-AB44</f>
        <v>10398110.134279059</v>
      </c>
      <c r="AB44" s="418">
        <v>-3244135.8172526024</v>
      </c>
      <c r="AC44" s="404">
        <v>7153974.3170264568</v>
      </c>
      <c r="AD44" s="404">
        <v>-323426.846373117</v>
      </c>
      <c r="AE44" s="200">
        <f>SUM(AC44:AD44)</f>
        <v>6830547.4706533402</v>
      </c>
      <c r="AF44" s="404">
        <v>6611095.3578563128</v>
      </c>
      <c r="AG44" s="403">
        <f>AE44+AF44</f>
        <v>13441642.828509653</v>
      </c>
      <c r="AH44" s="405">
        <v>-1947075</v>
      </c>
      <c r="AI44" s="416">
        <f>AG44+AH44</f>
        <v>11494567.828509653</v>
      </c>
      <c r="AJ44" s="403">
        <v>-134296.33700000006</v>
      </c>
      <c r="AK44" s="403">
        <f>SUM(AI44:AJ44)</f>
        <v>11360271.491509654</v>
      </c>
      <c r="AL44" s="416">
        <f>AI44/Z44</f>
        <v>245.62616895334429</v>
      </c>
      <c r="AM44" s="403">
        <f>AK44/Z44</f>
        <v>242.7564051436984</v>
      </c>
      <c r="AN44" s="419">
        <v>1</v>
      </c>
      <c r="AO44" s="420">
        <v>35</v>
      </c>
    </row>
    <row r="45" spans="1:41">
      <c r="A45" s="401">
        <v>108</v>
      </c>
      <c r="B45" s="402" t="s">
        <v>71</v>
      </c>
      <c r="C45" s="404">
        <v>10319</v>
      </c>
      <c r="D45" s="417">
        <f>H45-G45-E45</f>
        <v>4357109.5506255776</v>
      </c>
      <c r="E45" s="418">
        <v>425116.17611914937</v>
      </c>
      <c r="F45" s="404">
        <v>4782225.7267447263</v>
      </c>
      <c r="G45" s="404">
        <v>3997186.4248397043</v>
      </c>
      <c r="H45" s="408">
        <f>SUM(F45:G45)</f>
        <v>8779412.1515844315</v>
      </c>
      <c r="I45" s="446">
        <v>976108.64904044406</v>
      </c>
      <c r="J45" s="403">
        <f>SUM(H45:I45)</f>
        <v>9755520.8006248754</v>
      </c>
      <c r="K45" s="460">
        <v>-1266189</v>
      </c>
      <c r="L45" s="416">
        <f>SUM(J45:K45)</f>
        <v>8489331.8006248754</v>
      </c>
      <c r="M45" s="463">
        <v>-99312.454499999905</v>
      </c>
      <c r="N45" s="403">
        <f>SUM(L45:M45)</f>
        <v>8390019.3461248763</v>
      </c>
      <c r="O45" s="416">
        <f>L45/C45</f>
        <v>822.6893885671941</v>
      </c>
      <c r="P45" s="403">
        <f>N45/C45</f>
        <v>813.0651561318806</v>
      </c>
      <c r="Q45" s="419">
        <v>6</v>
      </c>
      <c r="R45" s="419">
        <v>6</v>
      </c>
      <c r="S45" s="364"/>
      <c r="T45" s="442">
        <f>L45-AI45</f>
        <v>439191.89471949823</v>
      </c>
      <c r="U45" s="431">
        <f>T45/AI45</f>
        <v>5.4557051163460935E-2</v>
      </c>
      <c r="V45" s="432">
        <f>O45-AL45</f>
        <v>37.845876243378484</v>
      </c>
      <c r="X45" s="401">
        <v>108</v>
      </c>
      <c r="Y45" s="402" t="s">
        <v>71</v>
      </c>
      <c r="Z45" s="404">
        <v>10257</v>
      </c>
      <c r="AA45" s="417">
        <f>AC45-AB45</f>
        <v>3236584.1824108167</v>
      </c>
      <c r="AB45" s="418">
        <v>356482.20408417727</v>
      </c>
      <c r="AC45" s="404">
        <v>3593066.3864949942</v>
      </c>
      <c r="AD45" s="404">
        <v>4009707.1234771875</v>
      </c>
      <c r="AE45" s="200">
        <f>SUM(AC45:AD45)</f>
        <v>7602773.5099721812</v>
      </c>
      <c r="AF45" s="404">
        <v>1713555.3959331969</v>
      </c>
      <c r="AG45" s="403">
        <f>AE45+AF45</f>
        <v>9316328.9059053771</v>
      </c>
      <c r="AH45" s="405">
        <v>-1266189</v>
      </c>
      <c r="AI45" s="416">
        <f>AG45+AH45</f>
        <v>8050139.9059053771</v>
      </c>
      <c r="AJ45" s="403">
        <v>-99312.454499999905</v>
      </c>
      <c r="AK45" s="403">
        <f>SUM(AI45:AJ45)</f>
        <v>7950827.4514053771</v>
      </c>
      <c r="AL45" s="416">
        <f>AI45/Z45</f>
        <v>784.84351232381562</v>
      </c>
      <c r="AM45" s="403">
        <f>AK45/Z45</f>
        <v>775.1611047485012</v>
      </c>
      <c r="AN45" s="419">
        <v>6</v>
      </c>
      <c r="AO45" s="419">
        <v>6</v>
      </c>
    </row>
    <row r="46" spans="1:41">
      <c r="A46" s="401">
        <v>109</v>
      </c>
      <c r="B46" s="402" t="s">
        <v>72</v>
      </c>
      <c r="C46" s="404">
        <v>68319</v>
      </c>
      <c r="D46" s="417">
        <f>H46-G46-E46</f>
        <v>16969271.777227726</v>
      </c>
      <c r="E46" s="418">
        <v>-1045282.798275875</v>
      </c>
      <c r="F46" s="404">
        <v>15923988.978951847</v>
      </c>
      <c r="G46" s="404">
        <v>7605247.0380784953</v>
      </c>
      <c r="H46" s="408">
        <f>SUM(F46:G46)</f>
        <v>23529236.017030343</v>
      </c>
      <c r="I46" s="446">
        <v>6257264.5936600827</v>
      </c>
      <c r="J46" s="403">
        <f>SUM(H46:I46)</f>
        <v>29786500.610690426</v>
      </c>
      <c r="K46" s="460">
        <v>-13733671</v>
      </c>
      <c r="L46" s="416">
        <f>SUM(J46:K46)</f>
        <v>16052829.610690426</v>
      </c>
      <c r="M46" s="463">
        <v>-245946.39100000041</v>
      </c>
      <c r="N46" s="403">
        <f>SUM(L46:M46)</f>
        <v>15806883.219690425</v>
      </c>
      <c r="O46" s="416">
        <f>L46/C46</f>
        <v>234.96874384417842</v>
      </c>
      <c r="P46" s="403">
        <f>N46/C46</f>
        <v>231.36877325034655</v>
      </c>
      <c r="Q46" s="419">
        <v>5</v>
      </c>
      <c r="R46" s="419">
        <v>5</v>
      </c>
      <c r="S46" s="364"/>
      <c r="T46" s="442">
        <f>L46-AI46</f>
        <v>2070832.7210478894</v>
      </c>
      <c r="U46" s="431">
        <f>T46/AI46</f>
        <v>0.14810707922427754</v>
      </c>
      <c r="V46" s="432">
        <f>O46-AL46</f>
        <v>29.481083252456472</v>
      </c>
      <c r="X46" s="401">
        <v>109</v>
      </c>
      <c r="Y46" s="402" t="s">
        <v>72</v>
      </c>
      <c r="Z46" s="404">
        <v>68043</v>
      </c>
      <c r="AA46" s="417">
        <f>AC46-AB46</f>
        <v>10125018.912250042</v>
      </c>
      <c r="AB46" s="418">
        <v>-814360.70421121828</v>
      </c>
      <c r="AC46" s="404">
        <v>9310658.2080388237</v>
      </c>
      <c r="AD46" s="404">
        <v>8001987.8800818073</v>
      </c>
      <c r="AE46" s="200">
        <f>SUM(AC46:AD46)</f>
        <v>17312646.088120632</v>
      </c>
      <c r="AF46" s="404">
        <v>10403021.801521907</v>
      </c>
      <c r="AG46" s="403">
        <f>AE46+AF46</f>
        <v>27715667.889642537</v>
      </c>
      <c r="AH46" s="405">
        <v>-13733671</v>
      </c>
      <c r="AI46" s="416">
        <f>AG46+AH46</f>
        <v>13981996.889642537</v>
      </c>
      <c r="AJ46" s="403">
        <v>-245946.39100000041</v>
      </c>
      <c r="AK46" s="403">
        <f>SUM(AI46:AJ46)</f>
        <v>13736050.498642536</v>
      </c>
      <c r="AL46" s="416">
        <f>AI46/Z46</f>
        <v>205.48766059172195</v>
      </c>
      <c r="AM46" s="403">
        <f>AK46/Z46</f>
        <v>201.87308758641646</v>
      </c>
      <c r="AN46" s="419">
        <v>5</v>
      </c>
      <c r="AO46" s="419">
        <v>5</v>
      </c>
    </row>
    <row r="47" spans="1:41">
      <c r="A47" s="401">
        <v>111</v>
      </c>
      <c r="B47" s="402" t="s">
        <v>73</v>
      </c>
      <c r="C47" s="404">
        <v>17953</v>
      </c>
      <c r="D47" s="417">
        <f>H47-G47-E47</f>
        <v>-810009.38794194721</v>
      </c>
      <c r="E47" s="418">
        <v>5752412.2458914742</v>
      </c>
      <c r="F47" s="404">
        <v>4942402.857949527</v>
      </c>
      <c r="G47" s="404">
        <v>5672907.4096205197</v>
      </c>
      <c r="H47" s="408">
        <f>SUM(F47:G47)</f>
        <v>10615310.267570047</v>
      </c>
      <c r="I47" s="446">
        <v>2099007.1525767767</v>
      </c>
      <c r="J47" s="403">
        <f>SUM(H47:I47)</f>
        <v>12714317.420146823</v>
      </c>
      <c r="K47" s="460">
        <v>-2686211</v>
      </c>
      <c r="L47" s="416">
        <f>SUM(J47:K47)</f>
        <v>10028106.420146823</v>
      </c>
      <c r="M47" s="463">
        <v>107562.38499999998</v>
      </c>
      <c r="N47" s="403">
        <f>SUM(L47:M47)</f>
        <v>10135668.805146823</v>
      </c>
      <c r="O47" s="416">
        <f>L47/C47</f>
        <v>558.57552610409527</v>
      </c>
      <c r="P47" s="403">
        <f>N47/C47</f>
        <v>564.56685819343966</v>
      </c>
      <c r="Q47" s="419">
        <v>7</v>
      </c>
      <c r="R47" s="419">
        <v>7</v>
      </c>
      <c r="S47" s="364"/>
      <c r="T47" s="442">
        <f>L47-AI47</f>
        <v>817248.32808993384</v>
      </c>
      <c r="U47" s="431">
        <f>T47/AI47</f>
        <v>8.8726622419109821E-2</v>
      </c>
      <c r="V47" s="432">
        <f>O47-AL47</f>
        <v>50.558423238456896</v>
      </c>
      <c r="X47" s="401">
        <v>111</v>
      </c>
      <c r="Y47" s="402" t="s">
        <v>73</v>
      </c>
      <c r="Z47" s="404">
        <v>18131</v>
      </c>
      <c r="AA47" s="417">
        <f>AC47-AB47</f>
        <v>-2627565.9697972606</v>
      </c>
      <c r="AB47" s="418">
        <v>5811056.08108427</v>
      </c>
      <c r="AC47" s="404">
        <v>3183490.1112870094</v>
      </c>
      <c r="AD47" s="404">
        <v>5640682.2281440506</v>
      </c>
      <c r="AE47" s="200">
        <f>SUM(AC47:AD47)</f>
        <v>8824172.3394310605</v>
      </c>
      <c r="AF47" s="404">
        <v>3072896.7526258295</v>
      </c>
      <c r="AG47" s="403">
        <f>AE47+AF47</f>
        <v>11897069.092056889</v>
      </c>
      <c r="AH47" s="405">
        <v>-2686211</v>
      </c>
      <c r="AI47" s="416">
        <f>AG47+AH47</f>
        <v>9210858.0920568891</v>
      </c>
      <c r="AJ47" s="403">
        <v>107562.38499999998</v>
      </c>
      <c r="AK47" s="403">
        <f>SUM(AI47:AJ47)</f>
        <v>9318420.4770568889</v>
      </c>
      <c r="AL47" s="416">
        <f>AI47/Z47</f>
        <v>508.01710286563838</v>
      </c>
      <c r="AM47" s="403">
        <f>AK47/Z47</f>
        <v>513.94961541320879</v>
      </c>
      <c r="AN47" s="419">
        <v>7</v>
      </c>
      <c r="AO47" s="419">
        <v>7</v>
      </c>
    </row>
    <row r="48" spans="1:41">
      <c r="A48" s="401">
        <v>139</v>
      </c>
      <c r="B48" s="402" t="s">
        <v>74</v>
      </c>
      <c r="C48" s="404">
        <v>9766</v>
      </c>
      <c r="D48" s="417">
        <f>H48-G48-E48</f>
        <v>9631020.1845418103</v>
      </c>
      <c r="E48" s="418">
        <v>-2297011.644608547</v>
      </c>
      <c r="F48" s="404">
        <v>7334008.5399332643</v>
      </c>
      <c r="G48" s="404">
        <v>5538144.9504489433</v>
      </c>
      <c r="H48" s="408">
        <f>SUM(F48:G48)</f>
        <v>12872153.490382208</v>
      </c>
      <c r="I48" s="446">
        <v>806480.76651258965</v>
      </c>
      <c r="J48" s="403">
        <f>SUM(H48:I48)</f>
        <v>13678634.256894797</v>
      </c>
      <c r="K48" s="460">
        <v>-65204</v>
      </c>
      <c r="L48" s="416">
        <f>SUM(J48:K48)</f>
        <v>13613430.256894797</v>
      </c>
      <c r="M48" s="463">
        <v>260745.54299999995</v>
      </c>
      <c r="N48" s="403">
        <f>SUM(L48:M48)</f>
        <v>13874175.799894797</v>
      </c>
      <c r="O48" s="416">
        <f>L48/C48</f>
        <v>1393.9617301755884</v>
      </c>
      <c r="P48" s="403">
        <f>N48/C48</f>
        <v>1420.6610485249639</v>
      </c>
      <c r="Q48" s="419">
        <v>17</v>
      </c>
      <c r="R48" s="419">
        <v>17</v>
      </c>
      <c r="S48" s="364"/>
      <c r="T48" s="442">
        <f>L48-AI48</f>
        <v>650106.34423767403</v>
      </c>
      <c r="U48" s="431">
        <f>T48/AI48</f>
        <v>5.0149664439297359E-2</v>
      </c>
      <c r="V48" s="432">
        <f>O48-AL48</f>
        <v>78.288949026991759</v>
      </c>
      <c r="X48" s="401">
        <v>139</v>
      </c>
      <c r="Y48" s="402" t="s">
        <v>74</v>
      </c>
      <c r="Z48" s="404">
        <v>9853</v>
      </c>
      <c r="AA48" s="417">
        <f>AC48-AB48</f>
        <v>8728674.8294990249</v>
      </c>
      <c r="AB48" s="418">
        <v>-2560620.8499777829</v>
      </c>
      <c r="AC48" s="404">
        <v>6168053.979521242</v>
      </c>
      <c r="AD48" s="404">
        <v>5411277.0790536571</v>
      </c>
      <c r="AE48" s="200">
        <f>SUM(AC48:AD48)</f>
        <v>11579331.0585749</v>
      </c>
      <c r="AF48" s="404">
        <v>1449196.8540822233</v>
      </c>
      <c r="AG48" s="403">
        <f>AE48+AF48</f>
        <v>13028527.912657123</v>
      </c>
      <c r="AH48" s="405">
        <v>-65204</v>
      </c>
      <c r="AI48" s="416">
        <f>AG48+AH48</f>
        <v>12963323.912657123</v>
      </c>
      <c r="AJ48" s="403">
        <v>260745.54299999995</v>
      </c>
      <c r="AK48" s="403">
        <f>SUM(AI48:AJ48)</f>
        <v>13224069.455657123</v>
      </c>
      <c r="AL48" s="416">
        <f>AI48/Z48</f>
        <v>1315.6727811485966</v>
      </c>
      <c r="AM48" s="403">
        <f>AK48/Z48</f>
        <v>1342.1363499093802</v>
      </c>
      <c r="AN48" s="419">
        <v>17</v>
      </c>
      <c r="AO48" s="419">
        <v>17</v>
      </c>
    </row>
    <row r="49" spans="1:41">
      <c r="A49" s="401">
        <v>140</v>
      </c>
      <c r="B49" s="402" t="s">
        <v>75</v>
      </c>
      <c r="C49" s="404">
        <v>20618</v>
      </c>
      <c r="D49" s="417">
        <f>H49-G49-E49</f>
        <v>6591466.877880685</v>
      </c>
      <c r="E49" s="418">
        <v>7416995.7715564482</v>
      </c>
      <c r="F49" s="404">
        <v>14008462.649437133</v>
      </c>
      <c r="G49" s="404">
        <v>7409696.5193674462</v>
      </c>
      <c r="H49" s="408">
        <f>SUM(F49:G49)</f>
        <v>21418159.168804578</v>
      </c>
      <c r="I49" s="446">
        <v>2440172.6397569058</v>
      </c>
      <c r="J49" s="403">
        <f>SUM(H49:I49)</f>
        <v>23858331.808561485</v>
      </c>
      <c r="K49" s="460">
        <v>-1410626</v>
      </c>
      <c r="L49" s="416">
        <f>SUM(J49:K49)</f>
        <v>22447705.808561485</v>
      </c>
      <c r="M49" s="463">
        <v>-146111.78900000005</v>
      </c>
      <c r="N49" s="403">
        <f>SUM(L49:M49)</f>
        <v>22301594.019561484</v>
      </c>
      <c r="O49" s="416">
        <f>L49/C49</f>
        <v>1088.743127779682</v>
      </c>
      <c r="P49" s="403">
        <f>N49/C49</f>
        <v>1081.6565146746282</v>
      </c>
      <c r="Q49" s="419">
        <v>11</v>
      </c>
      <c r="R49" s="419">
        <v>11</v>
      </c>
      <c r="S49" s="364"/>
      <c r="T49" s="442">
        <f>L49-AI49</f>
        <v>1057897.1817337945</v>
      </c>
      <c r="U49" s="431">
        <f>T49/AI49</f>
        <v>4.9458001246769009E-2</v>
      </c>
      <c r="V49" s="432">
        <f>O49-AL49</f>
        <v>60.436381621916098</v>
      </c>
      <c r="X49" s="401">
        <v>140</v>
      </c>
      <c r="Y49" s="402" t="s">
        <v>75</v>
      </c>
      <c r="Z49" s="404">
        <v>20801</v>
      </c>
      <c r="AA49" s="417">
        <f>AC49-AB49</f>
        <v>4249505.6753473505</v>
      </c>
      <c r="AB49" s="418">
        <v>7484519.1817975827</v>
      </c>
      <c r="AC49" s="404">
        <v>11734024.857144933</v>
      </c>
      <c r="AD49" s="404">
        <v>7386993.1066183681</v>
      </c>
      <c r="AE49" s="200">
        <f>SUM(AC49:AD49)</f>
        <v>19121017.9637633</v>
      </c>
      <c r="AF49" s="404">
        <v>3679416.6630643914</v>
      </c>
      <c r="AG49" s="403">
        <f>AE49+AF49</f>
        <v>22800434.626827691</v>
      </c>
      <c r="AH49" s="405">
        <v>-1410626</v>
      </c>
      <c r="AI49" s="416">
        <f>AG49+AH49</f>
        <v>21389808.626827691</v>
      </c>
      <c r="AJ49" s="403">
        <v>-146111.78900000005</v>
      </c>
      <c r="AK49" s="403">
        <f>SUM(AI49:AJ49)</f>
        <v>21243696.83782769</v>
      </c>
      <c r="AL49" s="416">
        <f>AI49/Z49</f>
        <v>1028.3067461577659</v>
      </c>
      <c r="AM49" s="403">
        <f>AK49/Z49</f>
        <v>1021.2824786225514</v>
      </c>
      <c r="AN49" s="419">
        <v>11</v>
      </c>
      <c r="AO49" s="419">
        <v>11</v>
      </c>
    </row>
    <row r="50" spans="1:41">
      <c r="A50" s="401">
        <v>142</v>
      </c>
      <c r="B50" s="402" t="s">
        <v>76</v>
      </c>
      <c r="C50" s="404">
        <v>6444</v>
      </c>
      <c r="D50" s="417">
        <f>H50-G50-E50</f>
        <v>1172661.0947850272</v>
      </c>
      <c r="E50" s="418">
        <v>182725.86921749637</v>
      </c>
      <c r="F50" s="404">
        <v>1355386.9640025236</v>
      </c>
      <c r="G50" s="404">
        <v>2852238.7973180367</v>
      </c>
      <c r="H50" s="408">
        <f>SUM(F50:G50)</f>
        <v>4207625.7613205602</v>
      </c>
      <c r="I50" s="446">
        <v>781655.16086139728</v>
      </c>
      <c r="J50" s="403">
        <f>SUM(H50:I50)</f>
        <v>4989280.9221819574</v>
      </c>
      <c r="K50" s="460">
        <v>-665609</v>
      </c>
      <c r="L50" s="416">
        <f>SUM(J50:K50)</f>
        <v>4323671.9221819574</v>
      </c>
      <c r="M50" s="463">
        <v>517895.72750000004</v>
      </c>
      <c r="N50" s="403">
        <f>SUM(L50:M50)</f>
        <v>4841567.6496819574</v>
      </c>
      <c r="O50" s="416">
        <f>L50/C50</f>
        <v>670.96088177870229</v>
      </c>
      <c r="P50" s="403">
        <f>N50/C50</f>
        <v>751.32955457510207</v>
      </c>
      <c r="Q50" s="419">
        <v>7</v>
      </c>
      <c r="R50" s="419">
        <v>7</v>
      </c>
      <c r="S50" s="364"/>
      <c r="T50" s="442">
        <f>L50-AI50</f>
        <v>285680.90583903901</v>
      </c>
      <c r="U50" s="431">
        <f>T50/AI50</f>
        <v>7.0748276725432449E-2</v>
      </c>
      <c r="V50" s="432">
        <f>O50-AL50</f>
        <v>50.113554542706197</v>
      </c>
      <c r="X50" s="401">
        <v>142</v>
      </c>
      <c r="Y50" s="402" t="s">
        <v>76</v>
      </c>
      <c r="Z50" s="404">
        <v>6504</v>
      </c>
      <c r="AA50" s="417">
        <f>AC50-AB50</f>
        <v>811095.54378394783</v>
      </c>
      <c r="AB50" s="418">
        <v>203806.98088711238</v>
      </c>
      <c r="AC50" s="404">
        <v>1014902.5246710603</v>
      </c>
      <c r="AD50" s="404">
        <v>2519733.1918312232</v>
      </c>
      <c r="AE50" s="200">
        <f>SUM(AC50:AD50)</f>
        <v>3534635.7165022837</v>
      </c>
      <c r="AF50" s="404">
        <v>1168964.2998406347</v>
      </c>
      <c r="AG50" s="403">
        <f>AE50+AF50</f>
        <v>4703600.0163429184</v>
      </c>
      <c r="AH50" s="405">
        <v>-665609</v>
      </c>
      <c r="AI50" s="416">
        <f>AG50+AH50</f>
        <v>4037991.0163429184</v>
      </c>
      <c r="AJ50" s="403">
        <v>517895.72750000004</v>
      </c>
      <c r="AK50" s="403">
        <f>SUM(AI50:AJ50)</f>
        <v>4555886.7438429184</v>
      </c>
      <c r="AL50" s="416">
        <f>AI50/Z50</f>
        <v>620.84732723599609</v>
      </c>
      <c r="AM50" s="403">
        <f>AK50/Z50</f>
        <v>700.47459161176482</v>
      </c>
      <c r="AN50" s="419">
        <v>7</v>
      </c>
      <c r="AO50" s="419">
        <v>7</v>
      </c>
    </row>
    <row r="51" spans="1:41">
      <c r="A51" s="401">
        <v>143</v>
      </c>
      <c r="B51" s="402" t="s">
        <v>77</v>
      </c>
      <c r="C51" s="404">
        <v>6850</v>
      </c>
      <c r="D51" s="417">
        <f>H51-G51-E51</f>
        <v>1718345.7803991977</v>
      </c>
      <c r="E51" s="418">
        <v>-867537.31894724176</v>
      </c>
      <c r="F51" s="404">
        <v>850808.46145195584</v>
      </c>
      <c r="G51" s="404">
        <v>2735236.121914844</v>
      </c>
      <c r="H51" s="408">
        <f>SUM(F51:G51)</f>
        <v>3586044.5833668001</v>
      </c>
      <c r="I51" s="446">
        <v>928720.39389936696</v>
      </c>
      <c r="J51" s="403">
        <f>SUM(H51:I51)</f>
        <v>4514764.9772661673</v>
      </c>
      <c r="K51" s="460">
        <v>-943498</v>
      </c>
      <c r="L51" s="416">
        <f>SUM(J51:K51)</f>
        <v>3571266.9772661673</v>
      </c>
      <c r="M51" s="463">
        <v>198341.45749999996</v>
      </c>
      <c r="N51" s="403">
        <f>SUM(L51:M51)</f>
        <v>3769608.4347661673</v>
      </c>
      <c r="O51" s="416">
        <f>L51/C51</f>
        <v>521.35284339652083</v>
      </c>
      <c r="P51" s="403">
        <f>N51/C51</f>
        <v>550.30780069579089</v>
      </c>
      <c r="Q51" s="419">
        <v>6</v>
      </c>
      <c r="R51" s="419">
        <v>6</v>
      </c>
      <c r="S51" s="364"/>
      <c r="T51" s="442">
        <f>L51-AI51</f>
        <v>650228.61507260334</v>
      </c>
      <c r="U51" s="431">
        <f>T51/AI51</f>
        <v>0.22260187455542757</v>
      </c>
      <c r="V51" s="432">
        <f>O51-AL51</f>
        <v>92.040914796643676</v>
      </c>
      <c r="X51" s="401">
        <v>143</v>
      </c>
      <c r="Y51" s="402" t="s">
        <v>77</v>
      </c>
      <c r="Z51" s="404">
        <v>6804</v>
      </c>
      <c r="AA51" s="417">
        <f>AC51-AB51</f>
        <v>614949.63326009153</v>
      </c>
      <c r="AB51" s="418">
        <v>-946294.8209465032</v>
      </c>
      <c r="AC51" s="404">
        <v>-331345.18768641166</v>
      </c>
      <c r="AD51" s="404">
        <v>2841861.3356856569</v>
      </c>
      <c r="AE51" s="200">
        <f>SUM(AC51:AD51)</f>
        <v>2510516.1479992452</v>
      </c>
      <c r="AF51" s="404">
        <v>1354020.2141943185</v>
      </c>
      <c r="AG51" s="403">
        <f>AE51+AF51</f>
        <v>3864536.362193564</v>
      </c>
      <c r="AH51" s="405">
        <v>-943498</v>
      </c>
      <c r="AI51" s="416">
        <f>AG51+AH51</f>
        <v>2921038.362193564</v>
      </c>
      <c r="AJ51" s="403">
        <v>198341.45749999996</v>
      </c>
      <c r="AK51" s="403">
        <f>SUM(AI51:AJ51)</f>
        <v>3119379.819693564</v>
      </c>
      <c r="AL51" s="416">
        <f>AI51/Z51</f>
        <v>429.31192859987715</v>
      </c>
      <c r="AM51" s="403">
        <f>AK51/Z51</f>
        <v>458.46264251816046</v>
      </c>
      <c r="AN51" s="419">
        <v>6</v>
      </c>
      <c r="AO51" s="419">
        <v>6</v>
      </c>
    </row>
    <row r="52" spans="1:41">
      <c r="A52" s="401">
        <v>145</v>
      </c>
      <c r="B52" s="402" t="s">
        <v>78</v>
      </c>
      <c r="C52" s="404">
        <v>12343</v>
      </c>
      <c r="D52" s="417">
        <f>H52-G52-E52</f>
        <v>7230856.3363139965</v>
      </c>
      <c r="E52" s="418">
        <v>269220.43866035948</v>
      </c>
      <c r="F52" s="404">
        <v>7500076.7749743555</v>
      </c>
      <c r="G52" s="404">
        <v>5888823.6286288472</v>
      </c>
      <c r="H52" s="408">
        <f>SUM(F52:G52)</f>
        <v>13388900.403603204</v>
      </c>
      <c r="I52" s="446">
        <v>1312091.2345264507</v>
      </c>
      <c r="J52" s="403">
        <f>SUM(H52:I52)</f>
        <v>14700991.638129655</v>
      </c>
      <c r="K52" s="460">
        <v>-570315</v>
      </c>
      <c r="L52" s="416">
        <f>SUM(J52:K52)</f>
        <v>14130676.638129655</v>
      </c>
      <c r="M52" s="463">
        <v>67327.190500000026</v>
      </c>
      <c r="N52" s="403">
        <f>SUM(L52:M52)</f>
        <v>14198003.828629656</v>
      </c>
      <c r="O52" s="416">
        <f>L52/C52</f>
        <v>1144.8332365008227</v>
      </c>
      <c r="P52" s="403">
        <f>N52/C52</f>
        <v>1150.287922598206</v>
      </c>
      <c r="Q52" s="419">
        <v>14</v>
      </c>
      <c r="R52" s="419">
        <v>14</v>
      </c>
      <c r="S52" s="364"/>
      <c r="T52" s="442">
        <f>L52-AI52</f>
        <v>382779.25366516598</v>
      </c>
      <c r="U52" s="431">
        <f>T52/AI52</f>
        <v>2.7842748819009756E-2</v>
      </c>
      <c r="V52" s="432">
        <f>O52-AL52</f>
        <v>33.353134272308807</v>
      </c>
      <c r="X52" s="401">
        <v>145</v>
      </c>
      <c r="Y52" s="402" t="s">
        <v>78</v>
      </c>
      <c r="Z52" s="404">
        <v>12369</v>
      </c>
      <c r="AA52" s="417">
        <f>AC52-AB52</f>
        <v>6670305.1895188587</v>
      </c>
      <c r="AB52" s="418">
        <v>-60746.760679412517</v>
      </c>
      <c r="AC52" s="404">
        <v>6609558.428839446</v>
      </c>
      <c r="AD52" s="404">
        <v>5529781.0414514346</v>
      </c>
      <c r="AE52" s="200">
        <f>SUM(AC52:AD52)</f>
        <v>12139339.470290881</v>
      </c>
      <c r="AF52" s="404">
        <v>2178872.9141736086</v>
      </c>
      <c r="AG52" s="403">
        <f>AE52+AF52</f>
        <v>14318212.384464489</v>
      </c>
      <c r="AH52" s="405">
        <v>-570315</v>
      </c>
      <c r="AI52" s="416">
        <f>AG52+AH52</f>
        <v>13747897.384464489</v>
      </c>
      <c r="AJ52" s="403">
        <v>67327.190500000026</v>
      </c>
      <c r="AK52" s="403">
        <f>SUM(AI52:AJ52)</f>
        <v>13815224.57496449</v>
      </c>
      <c r="AL52" s="416">
        <f>AI52/Z52</f>
        <v>1111.4801022285139</v>
      </c>
      <c r="AM52" s="403">
        <f>AK52/Z52</f>
        <v>1116.9233224160796</v>
      </c>
      <c r="AN52" s="419">
        <v>14</v>
      </c>
      <c r="AO52" s="419">
        <v>14</v>
      </c>
    </row>
    <row r="53" spans="1:41">
      <c r="A53" s="401">
        <v>146</v>
      </c>
      <c r="B53" s="402" t="s">
        <v>79</v>
      </c>
      <c r="C53" s="404">
        <v>4406</v>
      </c>
      <c r="D53" s="417">
        <f>H53-G53-E53</f>
        <v>2424955.5018446748</v>
      </c>
      <c r="E53" s="418">
        <v>108771.23307873175</v>
      </c>
      <c r="F53" s="404">
        <v>2533726.7349234065</v>
      </c>
      <c r="G53" s="404">
        <v>1433813.1953453957</v>
      </c>
      <c r="H53" s="408">
        <f>SUM(F53:G53)</f>
        <v>3967539.9302688022</v>
      </c>
      <c r="I53" s="446">
        <v>805548.78035769064</v>
      </c>
      <c r="J53" s="403">
        <f>SUM(H53:I53)</f>
        <v>4773088.7106264932</v>
      </c>
      <c r="K53" s="460">
        <v>-326175</v>
      </c>
      <c r="L53" s="416">
        <f>SUM(J53:K53)</f>
        <v>4446913.7106264932</v>
      </c>
      <c r="M53" s="463">
        <v>26853.300000000003</v>
      </c>
      <c r="N53" s="403">
        <f>SUM(L53:M53)</f>
        <v>4473767.010626493</v>
      </c>
      <c r="O53" s="416">
        <f>L53/C53</f>
        <v>1009.2859079951188</v>
      </c>
      <c r="P53" s="403">
        <f>N53/C53</f>
        <v>1015.3806197518142</v>
      </c>
      <c r="Q53" s="419">
        <v>12</v>
      </c>
      <c r="R53" s="419">
        <v>12</v>
      </c>
      <c r="S53" s="364"/>
      <c r="T53" s="442">
        <f>L53-AI53</f>
        <v>703883.67789409216</v>
      </c>
      <c r="U53" s="431">
        <f>T53/AI53</f>
        <v>0.1880518381468233</v>
      </c>
      <c r="V53" s="432">
        <f>O53-AL53</f>
        <v>176.02009483118263</v>
      </c>
      <c r="X53" s="401">
        <v>146</v>
      </c>
      <c r="Y53" s="402" t="s">
        <v>79</v>
      </c>
      <c r="Z53" s="404">
        <v>4492</v>
      </c>
      <c r="AA53" s="417">
        <f>AC53-AB53</f>
        <v>1851639.9465882366</v>
      </c>
      <c r="AB53" s="418">
        <v>48340.656838022958</v>
      </c>
      <c r="AC53" s="404">
        <v>1899980.6034262595</v>
      </c>
      <c r="AD53" s="404">
        <v>1142265.6476107622</v>
      </c>
      <c r="AE53" s="200">
        <f>SUM(AC53:AD53)</f>
        <v>3042246.2510370216</v>
      </c>
      <c r="AF53" s="404">
        <v>1026958.7816953794</v>
      </c>
      <c r="AG53" s="403">
        <f>AE53+AF53</f>
        <v>4069205.032732401</v>
      </c>
      <c r="AH53" s="405">
        <v>-326175</v>
      </c>
      <c r="AI53" s="416">
        <f>AG53+AH53</f>
        <v>3743030.032732401</v>
      </c>
      <c r="AJ53" s="403">
        <v>26853.300000000003</v>
      </c>
      <c r="AK53" s="403">
        <f>SUM(AI53:AJ53)</f>
        <v>3769883.3327324009</v>
      </c>
      <c r="AL53" s="416">
        <f>AI53/Z53</f>
        <v>833.26581316393617</v>
      </c>
      <c r="AM53" s="403">
        <f>AK53/Z53</f>
        <v>839.24384076856654</v>
      </c>
      <c r="AN53" s="419">
        <v>12</v>
      </c>
      <c r="AO53" s="419">
        <v>12</v>
      </c>
    </row>
    <row r="54" spans="1:41">
      <c r="A54" s="401">
        <v>148</v>
      </c>
      <c r="B54" s="402" t="s">
        <v>80</v>
      </c>
      <c r="C54" s="404">
        <v>7127</v>
      </c>
      <c r="D54" s="417">
        <f>H54-G54-E54</f>
        <v>9223464.287380591</v>
      </c>
      <c r="E54" s="418">
        <v>2790716.7494894159</v>
      </c>
      <c r="F54" s="404">
        <v>12014181.036870006</v>
      </c>
      <c r="G54" s="404">
        <v>-13307.25072157399</v>
      </c>
      <c r="H54" s="408">
        <f>SUM(F54:G54)</f>
        <v>12000873.786148433</v>
      </c>
      <c r="I54" s="446">
        <v>798966.47472739499</v>
      </c>
      <c r="J54" s="403">
        <f>SUM(H54:I54)</f>
        <v>12799840.260875829</v>
      </c>
      <c r="K54" s="460">
        <v>-903615</v>
      </c>
      <c r="L54" s="416">
        <f>SUM(J54:K54)</f>
        <v>11896225.260875829</v>
      </c>
      <c r="M54" s="463">
        <v>-2342.2045000000071</v>
      </c>
      <c r="N54" s="403">
        <f>SUM(L54:M54)</f>
        <v>11893883.056375828</v>
      </c>
      <c r="O54" s="416">
        <f>L54/C54</f>
        <v>1669.1771097061637</v>
      </c>
      <c r="P54" s="403">
        <f>N54/C54</f>
        <v>1668.8484714993444</v>
      </c>
      <c r="Q54" s="419">
        <v>19</v>
      </c>
      <c r="R54" s="419">
        <v>19</v>
      </c>
      <c r="S54" s="364"/>
      <c r="T54" s="442">
        <f>L54-AI54</f>
        <v>603918.89658974856</v>
      </c>
      <c r="U54" s="431">
        <f>T54/AI54</f>
        <v>5.3480562527044882E-2</v>
      </c>
      <c r="V54" s="432">
        <f>O54-AL54</f>
        <v>66.749642090713223</v>
      </c>
      <c r="X54" s="401">
        <v>148</v>
      </c>
      <c r="Y54" s="402" t="s">
        <v>80</v>
      </c>
      <c r="Z54" s="404">
        <v>7047</v>
      </c>
      <c r="AA54" s="417">
        <f>AC54-AB54</f>
        <v>8235834.771235818</v>
      </c>
      <c r="AB54" s="418">
        <v>2815223.0463940408</v>
      </c>
      <c r="AC54" s="404">
        <v>11051057.817629859</v>
      </c>
      <c r="AD54" s="404">
        <v>-18030.551669187938</v>
      </c>
      <c r="AE54" s="200">
        <f>SUM(AC54:AD54)</f>
        <v>11033027.265960671</v>
      </c>
      <c r="AF54" s="404">
        <v>1162894.0983254092</v>
      </c>
      <c r="AG54" s="403">
        <f>AE54+AF54</f>
        <v>12195921.36428608</v>
      </c>
      <c r="AH54" s="405">
        <v>-903615</v>
      </c>
      <c r="AI54" s="416">
        <f>AG54+AH54</f>
        <v>11292306.36428608</v>
      </c>
      <c r="AJ54" s="403">
        <v>-2342.2045000000071</v>
      </c>
      <c r="AK54" s="403">
        <f>SUM(AI54:AJ54)</f>
        <v>11289964.159786079</v>
      </c>
      <c r="AL54" s="416">
        <f>AI54/Z54</f>
        <v>1602.4274676154505</v>
      </c>
      <c r="AM54" s="403">
        <f>AK54/Z54</f>
        <v>1602.0950985931715</v>
      </c>
      <c r="AN54" s="419">
        <v>19</v>
      </c>
      <c r="AO54" s="419">
        <v>19</v>
      </c>
    </row>
    <row r="55" spans="1:41">
      <c r="A55" s="401">
        <v>149</v>
      </c>
      <c r="B55" s="402" t="s">
        <v>81</v>
      </c>
      <c r="C55" s="404">
        <v>5379</v>
      </c>
      <c r="D55" s="417">
        <f>H55-G55-E55</f>
        <v>2445686.2132146237</v>
      </c>
      <c r="E55" s="418">
        <v>742962.42127310939</v>
      </c>
      <c r="F55" s="404">
        <v>3188648.6344877332</v>
      </c>
      <c r="G55" s="404">
        <v>-54541.177890456958</v>
      </c>
      <c r="H55" s="408">
        <f>SUM(F55:G55)</f>
        <v>3134107.4565972765</v>
      </c>
      <c r="I55" s="446">
        <v>557059.59251294157</v>
      </c>
      <c r="J55" s="403">
        <f>SUM(H55:I55)</f>
        <v>3691167.049110218</v>
      </c>
      <c r="K55" s="460">
        <v>-1403898</v>
      </c>
      <c r="L55" s="416">
        <f>SUM(J55:K55)</f>
        <v>2287269.049110218</v>
      </c>
      <c r="M55" s="463">
        <v>-2403489.6979999999</v>
      </c>
      <c r="N55" s="403">
        <f>SUM(L55:M55)</f>
        <v>-116220.64888978191</v>
      </c>
      <c r="O55" s="416">
        <f>L55/C55</f>
        <v>425.22198347466406</v>
      </c>
      <c r="P55" s="403">
        <f>N55/C55</f>
        <v>-21.60636714812826</v>
      </c>
      <c r="Q55" s="419">
        <v>1</v>
      </c>
      <c r="R55" s="420">
        <v>33</v>
      </c>
      <c r="S55" s="396"/>
      <c r="T55" s="442">
        <f>L55-AI55</f>
        <v>-69730.443048967049</v>
      </c>
      <c r="U55" s="431">
        <f>T55/AI55</f>
        <v>-2.9584411571123771E-2</v>
      </c>
      <c r="V55" s="432">
        <f>O55-AL55</f>
        <v>-12.55652547020685</v>
      </c>
      <c r="X55" s="401">
        <v>149</v>
      </c>
      <c r="Y55" s="402" t="s">
        <v>81</v>
      </c>
      <c r="Z55" s="404">
        <v>5384</v>
      </c>
      <c r="AA55" s="417">
        <f>AC55-AB55</f>
        <v>2204334.2343112235</v>
      </c>
      <c r="AB55" s="418">
        <v>760926.26414346544</v>
      </c>
      <c r="AC55" s="404">
        <v>2965260.498454689</v>
      </c>
      <c r="AD55" s="404">
        <v>-66793.833499252563</v>
      </c>
      <c r="AE55" s="200">
        <f>SUM(AC55:AD55)</f>
        <v>2898466.6649554363</v>
      </c>
      <c r="AF55" s="404">
        <v>862430.82720374875</v>
      </c>
      <c r="AG55" s="403">
        <f>AE55+AF55</f>
        <v>3760897.492159185</v>
      </c>
      <c r="AH55" s="405">
        <v>-1403898</v>
      </c>
      <c r="AI55" s="416">
        <f>AG55+AH55</f>
        <v>2356999.492159185</v>
      </c>
      <c r="AJ55" s="403">
        <v>-2403489.6979999999</v>
      </c>
      <c r="AK55" s="403">
        <f>SUM(AI55:AJ55)</f>
        <v>-46490.205840814859</v>
      </c>
      <c r="AL55" s="416">
        <f>AI55/Z55</f>
        <v>437.77850894487091</v>
      </c>
      <c r="AM55" s="403">
        <f>AK55/Z55</f>
        <v>-8.6348822141186581</v>
      </c>
      <c r="AN55" s="419">
        <v>1</v>
      </c>
      <c r="AO55" s="420">
        <v>33</v>
      </c>
    </row>
    <row r="56" spans="1:41">
      <c r="A56" s="401">
        <v>151</v>
      </c>
      <c r="B56" s="402" t="s">
        <v>82</v>
      </c>
      <c r="C56" s="404">
        <v>1814</v>
      </c>
      <c r="D56" s="417">
        <f>H56-G56-E56</f>
        <v>538261.54323697253</v>
      </c>
      <c r="E56" s="418">
        <v>-536551.45725880121</v>
      </c>
      <c r="F56" s="404">
        <v>1710.0859781713225</v>
      </c>
      <c r="G56" s="404">
        <v>639316.20892159303</v>
      </c>
      <c r="H56" s="408">
        <f>SUM(F56:G56)</f>
        <v>641026.29489976435</v>
      </c>
      <c r="I56" s="446">
        <v>368091.75961563422</v>
      </c>
      <c r="J56" s="403">
        <f>SUM(H56:I56)</f>
        <v>1009118.0545153986</v>
      </c>
      <c r="K56" s="460">
        <v>-492395</v>
      </c>
      <c r="L56" s="416">
        <f>SUM(J56:K56)</f>
        <v>516723.05451539857</v>
      </c>
      <c r="M56" s="463">
        <v>0</v>
      </c>
      <c r="N56" s="403">
        <f>SUM(L56:M56)</f>
        <v>516723.05451539857</v>
      </c>
      <c r="O56" s="416">
        <f>L56/C56</f>
        <v>284.8528415189628</v>
      </c>
      <c r="P56" s="403">
        <f>N56/C56</f>
        <v>284.8528415189628</v>
      </c>
      <c r="Q56" s="419">
        <v>14</v>
      </c>
      <c r="R56" s="419">
        <v>14</v>
      </c>
      <c r="S56" s="364"/>
      <c r="T56" s="442">
        <f>L56-AI56</f>
        <v>56241.101343677961</v>
      </c>
      <c r="U56" s="431">
        <f>T56/AI56</f>
        <v>0.1221352996709185</v>
      </c>
      <c r="V56" s="432">
        <f>O56-AL56</f>
        <v>36.212478035312358</v>
      </c>
      <c r="X56" s="401">
        <v>151</v>
      </c>
      <c r="Y56" s="402" t="s">
        <v>82</v>
      </c>
      <c r="Z56" s="404">
        <v>1852</v>
      </c>
      <c r="AA56" s="417">
        <f>AC56-AB56</f>
        <v>282946.4698182944</v>
      </c>
      <c r="AB56" s="418">
        <v>-586348.83082582161</v>
      </c>
      <c r="AC56" s="404">
        <v>-303402.36100752722</v>
      </c>
      <c r="AD56" s="404">
        <v>756842.32569668361</v>
      </c>
      <c r="AE56" s="200">
        <f>SUM(AC56:AD56)</f>
        <v>453439.96468915639</v>
      </c>
      <c r="AF56" s="404">
        <v>499436.98848256422</v>
      </c>
      <c r="AG56" s="403">
        <f>AE56+AF56</f>
        <v>952876.95317172061</v>
      </c>
      <c r="AH56" s="405">
        <v>-492395</v>
      </c>
      <c r="AI56" s="416">
        <f>AG56+AH56</f>
        <v>460481.95317172061</v>
      </c>
      <c r="AJ56" s="403">
        <v>0</v>
      </c>
      <c r="AK56" s="403">
        <f>SUM(AI56:AJ56)</f>
        <v>460481.95317172061</v>
      </c>
      <c r="AL56" s="416">
        <f>AI56/Z56</f>
        <v>248.64036348365045</v>
      </c>
      <c r="AM56" s="403">
        <f>AK56/Z56</f>
        <v>248.64036348365045</v>
      </c>
      <c r="AN56" s="419">
        <v>14</v>
      </c>
      <c r="AO56" s="419">
        <v>14</v>
      </c>
    </row>
    <row r="57" spans="1:41">
      <c r="A57" s="401">
        <v>152</v>
      </c>
      <c r="B57" s="402" t="s">
        <v>83</v>
      </c>
      <c r="C57" s="404">
        <v>4357</v>
      </c>
      <c r="D57" s="417">
        <f>H57-G57-E57</f>
        <v>1427030.8437977037</v>
      </c>
      <c r="E57" s="418">
        <v>-78684.520691785059</v>
      </c>
      <c r="F57" s="404">
        <v>1348346.3231059187</v>
      </c>
      <c r="G57" s="404">
        <v>2152006.1771872649</v>
      </c>
      <c r="H57" s="408">
        <f>SUM(F57:G57)</f>
        <v>3500352.5002931836</v>
      </c>
      <c r="I57" s="446">
        <v>604321.08359500067</v>
      </c>
      <c r="J57" s="403">
        <f>SUM(H57:I57)</f>
        <v>4104673.5838881843</v>
      </c>
      <c r="K57" s="460">
        <v>-60547</v>
      </c>
      <c r="L57" s="416">
        <f>SUM(J57:K57)</f>
        <v>4044126.5838881843</v>
      </c>
      <c r="M57" s="463">
        <v>266146.04000000004</v>
      </c>
      <c r="N57" s="403">
        <f>SUM(L57:M57)</f>
        <v>4310272.6238881843</v>
      </c>
      <c r="O57" s="416">
        <f>L57/C57</f>
        <v>928.19063206063447</v>
      </c>
      <c r="P57" s="403">
        <f>N57/C57</f>
        <v>989.27533254261743</v>
      </c>
      <c r="Q57" s="419">
        <v>14</v>
      </c>
      <c r="R57" s="419">
        <v>14</v>
      </c>
      <c r="S57" s="364"/>
      <c r="T57" s="442">
        <f>L57-AI57</f>
        <v>108182.24165980704</v>
      </c>
      <c r="U57" s="431">
        <f>T57/AI57</f>
        <v>2.7485714292026422E-2</v>
      </c>
      <c r="V57" s="432">
        <f>O57-AL57</f>
        <v>34.875983347884357</v>
      </c>
      <c r="X57" s="401">
        <v>152</v>
      </c>
      <c r="Y57" s="402" t="s">
        <v>83</v>
      </c>
      <c r="Z57" s="404">
        <v>4406</v>
      </c>
      <c r="AA57" s="417">
        <f>AC57-AB57</f>
        <v>1136213.0570566317</v>
      </c>
      <c r="AB57" s="418">
        <v>-196679.4928109296</v>
      </c>
      <c r="AC57" s="404">
        <v>939533.564245702</v>
      </c>
      <c r="AD57" s="404">
        <v>2129321.2772719357</v>
      </c>
      <c r="AE57" s="200">
        <f>SUM(AC57:AD57)</f>
        <v>3068854.8415176375</v>
      </c>
      <c r="AF57" s="404">
        <v>927636.50071073952</v>
      </c>
      <c r="AG57" s="403">
        <f>AE57+AF57</f>
        <v>3996491.3422283772</v>
      </c>
      <c r="AH57" s="405">
        <v>-60547</v>
      </c>
      <c r="AI57" s="416">
        <f>AG57+AH57</f>
        <v>3935944.3422283772</v>
      </c>
      <c r="AJ57" s="403">
        <v>266146.04000000004</v>
      </c>
      <c r="AK57" s="403">
        <f>SUM(AI57:AJ57)</f>
        <v>4202090.3822283773</v>
      </c>
      <c r="AL57" s="416">
        <f>AI57/Z57</f>
        <v>893.31464871275011</v>
      </c>
      <c r="AM57" s="403">
        <f>AK57/Z57</f>
        <v>953.7200141235536</v>
      </c>
      <c r="AN57" s="419">
        <v>14</v>
      </c>
      <c r="AO57" s="419">
        <v>14</v>
      </c>
    </row>
    <row r="58" spans="1:41">
      <c r="A58" s="401">
        <v>153</v>
      </c>
      <c r="B58" s="402" t="s">
        <v>84</v>
      </c>
      <c r="C58" s="404">
        <v>24919</v>
      </c>
      <c r="D58" s="417">
        <f>H58-G58-E58</f>
        <v>3947845.6793460185</v>
      </c>
      <c r="E58" s="418">
        <v>8226433.5083696833</v>
      </c>
      <c r="F58" s="404">
        <v>12174279.187715702</v>
      </c>
      <c r="G58" s="404">
        <v>8220074.788324967</v>
      </c>
      <c r="H58" s="408">
        <f>SUM(F58:G58)</f>
        <v>20394353.976040669</v>
      </c>
      <c r="I58" s="446">
        <v>2363632.9472177485</v>
      </c>
      <c r="J58" s="403">
        <f>SUM(H58:I58)</f>
        <v>22757986.923258416</v>
      </c>
      <c r="K58" s="460">
        <v>-782955</v>
      </c>
      <c r="L58" s="416">
        <f>SUM(J58:K58)</f>
        <v>21975031.923258416</v>
      </c>
      <c r="M58" s="463">
        <v>-968119.64715000032</v>
      </c>
      <c r="N58" s="403">
        <f>SUM(L58:M58)</f>
        <v>21006912.276108418</v>
      </c>
      <c r="O58" s="416">
        <f>L58/C58</f>
        <v>881.85849846536439</v>
      </c>
      <c r="P58" s="403">
        <f>N58/C58</f>
        <v>843.0078364343841</v>
      </c>
      <c r="Q58" s="419">
        <v>9</v>
      </c>
      <c r="R58" s="419">
        <v>9</v>
      </c>
      <c r="S58" s="364"/>
      <c r="T58" s="442">
        <f>L58-AI58</f>
        <v>3901514.6982033774</v>
      </c>
      <c r="U58" s="431">
        <f>T58/AI58</f>
        <v>0.21586914431878082</v>
      </c>
      <c r="V58" s="432">
        <f>O58-AL58</f>
        <v>164.88304523404736</v>
      </c>
      <c r="X58" s="401">
        <v>153</v>
      </c>
      <c r="Y58" s="402" t="s">
        <v>84</v>
      </c>
      <c r="Z58" s="404">
        <v>25208</v>
      </c>
      <c r="AA58" s="417">
        <f>AC58-AB58</f>
        <v>-1042340.43249478</v>
      </c>
      <c r="AB58" s="418">
        <v>8307490.7454846464</v>
      </c>
      <c r="AC58" s="404">
        <v>7265150.3129898664</v>
      </c>
      <c r="AD58" s="404">
        <v>7725364.667784147</v>
      </c>
      <c r="AE58" s="200">
        <f>SUM(AC58:AD58)</f>
        <v>14990514.980774013</v>
      </c>
      <c r="AF58" s="404">
        <v>3865957.2442810275</v>
      </c>
      <c r="AG58" s="403">
        <f>AE58+AF58</f>
        <v>18856472.225055039</v>
      </c>
      <c r="AH58" s="405">
        <v>-782955</v>
      </c>
      <c r="AI58" s="416">
        <f>AG58+AH58</f>
        <v>18073517.225055039</v>
      </c>
      <c r="AJ58" s="403">
        <v>-968119.64715000032</v>
      </c>
      <c r="AK58" s="403">
        <f>SUM(AI58:AJ58)</f>
        <v>17105397.57790504</v>
      </c>
      <c r="AL58" s="416">
        <f>AI58/Z58</f>
        <v>716.97545323131703</v>
      </c>
      <c r="AM58" s="403">
        <f>AK58/Z58</f>
        <v>678.57019906002222</v>
      </c>
      <c r="AN58" s="419">
        <v>9</v>
      </c>
      <c r="AO58" s="419">
        <v>9</v>
      </c>
    </row>
    <row r="59" spans="1:41">
      <c r="A59" s="401">
        <v>165</v>
      </c>
      <c r="B59" s="402" t="s">
        <v>85</v>
      </c>
      <c r="C59" s="404">
        <v>16123</v>
      </c>
      <c r="D59" s="417">
        <f>H59-G59-E59</f>
        <v>5631110.2946781544</v>
      </c>
      <c r="E59" s="418">
        <v>-13934.155116589536</v>
      </c>
      <c r="F59" s="404">
        <v>5617176.1395615647</v>
      </c>
      <c r="G59" s="404">
        <v>3939339.6004781509</v>
      </c>
      <c r="H59" s="408">
        <f>SUM(F59:G59)</f>
        <v>9556515.7400397155</v>
      </c>
      <c r="I59" s="446">
        <v>1442742.5626683075</v>
      </c>
      <c r="J59" s="403">
        <f>SUM(H59:I59)</f>
        <v>10999258.302708022</v>
      </c>
      <c r="K59" s="460">
        <v>-2119492</v>
      </c>
      <c r="L59" s="416">
        <f>SUM(J59:K59)</f>
        <v>8879766.3027080223</v>
      </c>
      <c r="M59" s="463">
        <v>287345.22850000038</v>
      </c>
      <c r="N59" s="403">
        <f>SUM(L59:M59)</f>
        <v>9167111.5312080234</v>
      </c>
      <c r="O59" s="416">
        <f>L59/C59</f>
        <v>550.75149182584028</v>
      </c>
      <c r="P59" s="403">
        <f>N59/C59</f>
        <v>568.57356144687856</v>
      </c>
      <c r="Q59" s="419">
        <v>5</v>
      </c>
      <c r="R59" s="419">
        <v>5</v>
      </c>
      <c r="S59" s="364"/>
      <c r="T59" s="442">
        <f>L59-AI59</f>
        <v>-753766.18502313085</v>
      </c>
      <c r="U59" s="431">
        <f>T59/AI59</f>
        <v>-7.824400716799311E-2</v>
      </c>
      <c r="V59" s="432">
        <f>O59-AL59</f>
        <v>-40.988832973370563</v>
      </c>
      <c r="X59" s="401">
        <v>165</v>
      </c>
      <c r="Y59" s="402" t="s">
        <v>85</v>
      </c>
      <c r="Z59" s="404">
        <v>16280</v>
      </c>
      <c r="AA59" s="417">
        <f>AC59-AB59</f>
        <v>4797996.9970094711</v>
      </c>
      <c r="AB59" s="418">
        <v>-205444.81529722223</v>
      </c>
      <c r="AC59" s="404">
        <v>4592552.1817122484</v>
      </c>
      <c r="AD59" s="404">
        <v>4647722.9933844553</v>
      </c>
      <c r="AE59" s="200">
        <f>SUM(AC59:AD59)</f>
        <v>9240275.1750967037</v>
      </c>
      <c r="AF59" s="404">
        <v>2512749.312634449</v>
      </c>
      <c r="AG59" s="403">
        <f>AE59+AF59</f>
        <v>11753024.487731153</v>
      </c>
      <c r="AH59" s="405">
        <v>-2119492</v>
      </c>
      <c r="AI59" s="416">
        <f>AG59+AH59</f>
        <v>9633532.4877311531</v>
      </c>
      <c r="AJ59" s="403">
        <v>287345.22850000038</v>
      </c>
      <c r="AK59" s="403">
        <f>SUM(AI59:AJ59)</f>
        <v>9920877.7162311543</v>
      </c>
      <c r="AL59" s="416">
        <f>AI59/Z59</f>
        <v>591.74032479921084</v>
      </c>
      <c r="AM59" s="403">
        <f>AK59/Z59</f>
        <v>609.39052311002172</v>
      </c>
      <c r="AN59" s="419">
        <v>5</v>
      </c>
      <c r="AO59" s="419">
        <v>5</v>
      </c>
    </row>
    <row r="60" spans="1:41">
      <c r="A60" s="401">
        <v>167</v>
      </c>
      <c r="B60" s="402" t="s">
        <v>86</v>
      </c>
      <c r="C60" s="404">
        <v>78062</v>
      </c>
      <c r="D60" s="417">
        <f>H60-G60-E60</f>
        <v>17843853.132111453</v>
      </c>
      <c r="E60" s="418">
        <v>-2107841.5078943083</v>
      </c>
      <c r="F60" s="404">
        <v>15736011.624217141</v>
      </c>
      <c r="G60" s="404">
        <v>23307134.870543115</v>
      </c>
      <c r="H60" s="408">
        <f>SUM(F60:G60)</f>
        <v>39043146.49476026</v>
      </c>
      <c r="I60" s="446">
        <v>8178197.8319230787</v>
      </c>
      <c r="J60" s="403">
        <f>SUM(H60:I60)</f>
        <v>47221344.326683342</v>
      </c>
      <c r="K60" s="460">
        <v>-497497</v>
      </c>
      <c r="L60" s="416">
        <f>SUM(J60:K60)</f>
        <v>46723847.326683342</v>
      </c>
      <c r="M60" s="463">
        <v>-10350798.4255</v>
      </c>
      <c r="N60" s="403">
        <f>SUM(L60:M60)</f>
        <v>36373048.901183344</v>
      </c>
      <c r="O60" s="416">
        <f>L60/C60</f>
        <v>598.54791482005771</v>
      </c>
      <c r="P60" s="403">
        <f>N60/C60</f>
        <v>465.95076863497405</v>
      </c>
      <c r="Q60" s="419">
        <v>12</v>
      </c>
      <c r="R60" s="419">
        <v>12</v>
      </c>
      <c r="S60" s="364"/>
      <c r="T60" s="442">
        <f>L60-AI60</f>
        <v>7626564.7426502854</v>
      </c>
      <c r="U60" s="431">
        <f>T60/AI60</f>
        <v>0.19506636365988511</v>
      </c>
      <c r="V60" s="432">
        <f>O60-AL60</f>
        <v>94.151457657606784</v>
      </c>
      <c r="X60" s="401">
        <v>167</v>
      </c>
      <c r="Y60" s="402" t="s">
        <v>86</v>
      </c>
      <c r="Z60" s="404">
        <v>77513</v>
      </c>
      <c r="AA60" s="417">
        <f>AC60-AB60</f>
        <v>5346177.802599404</v>
      </c>
      <c r="AB60" s="418">
        <v>-1842086.6035457947</v>
      </c>
      <c r="AC60" s="404">
        <v>3504091.1990536097</v>
      </c>
      <c r="AD60" s="404">
        <v>23417808.912617035</v>
      </c>
      <c r="AE60" s="200">
        <f>SUM(AC60:AD60)</f>
        <v>26921900.111670643</v>
      </c>
      <c r="AF60" s="404">
        <v>12672879.472362412</v>
      </c>
      <c r="AG60" s="403">
        <f>AE60+AF60</f>
        <v>39594779.584033057</v>
      </c>
      <c r="AH60" s="405">
        <v>-497497</v>
      </c>
      <c r="AI60" s="416">
        <f>AG60+AH60</f>
        <v>39097282.584033057</v>
      </c>
      <c r="AJ60" s="403">
        <v>-10350798.4255</v>
      </c>
      <c r="AK60" s="403">
        <f>SUM(AI60:AJ60)</f>
        <v>28746484.158533059</v>
      </c>
      <c r="AL60" s="416">
        <f>AI60/Z60</f>
        <v>504.39645716245093</v>
      </c>
      <c r="AM60" s="403">
        <f>AK60/Z60</f>
        <v>370.8601674368565</v>
      </c>
      <c r="AN60" s="419">
        <v>12</v>
      </c>
      <c r="AO60" s="419">
        <v>12</v>
      </c>
    </row>
    <row r="61" spans="1:41">
      <c r="A61" s="401">
        <v>169</v>
      </c>
      <c r="B61" s="402" t="s">
        <v>87</v>
      </c>
      <c r="C61" s="404">
        <v>4916</v>
      </c>
      <c r="D61" s="417">
        <f>H61-G61-E61</f>
        <v>1286288.2317009959</v>
      </c>
      <c r="E61" s="418">
        <v>236475.96744103957</v>
      </c>
      <c r="F61" s="404">
        <v>1522764.1991420353</v>
      </c>
      <c r="G61" s="404">
        <v>1984125.2527584783</v>
      </c>
      <c r="H61" s="408">
        <f>SUM(F61:G61)</f>
        <v>3506889.4519005138</v>
      </c>
      <c r="I61" s="446">
        <v>541154.77081354591</v>
      </c>
      <c r="J61" s="403">
        <f>SUM(H61:I61)</f>
        <v>4048044.22271406</v>
      </c>
      <c r="K61" s="460">
        <v>-1294298</v>
      </c>
      <c r="L61" s="416">
        <f>SUM(J61:K61)</f>
        <v>2753746.22271406</v>
      </c>
      <c r="M61" s="463">
        <v>76084.349999999977</v>
      </c>
      <c r="N61" s="403">
        <f>SUM(L61:M61)</f>
        <v>2829830.5727140601</v>
      </c>
      <c r="O61" s="416">
        <f>L61/C61</f>
        <v>560.15993139016678</v>
      </c>
      <c r="P61" s="403">
        <f>N61/C61</f>
        <v>575.63681300123278</v>
      </c>
      <c r="Q61" s="419">
        <v>5</v>
      </c>
      <c r="R61" s="419">
        <v>5</v>
      </c>
      <c r="S61" s="364"/>
      <c r="T61" s="442">
        <f>L61-AI61</f>
        <v>227818.92373755621</v>
      </c>
      <c r="U61" s="431">
        <f>T61/AI61</f>
        <v>9.0192193508446414E-2</v>
      </c>
      <c r="V61" s="432">
        <f>O61-AL61</f>
        <v>53.962075883853402</v>
      </c>
      <c r="X61" s="401">
        <v>169</v>
      </c>
      <c r="Y61" s="402" t="s">
        <v>87</v>
      </c>
      <c r="Z61" s="404">
        <v>4990</v>
      </c>
      <c r="AA61" s="417">
        <f>AC61-AB61</f>
        <v>762143.52391583798</v>
      </c>
      <c r="AB61" s="418">
        <v>252328.67048406097</v>
      </c>
      <c r="AC61" s="404">
        <v>1014472.194399899</v>
      </c>
      <c r="AD61" s="404">
        <v>1902219.8190324954</v>
      </c>
      <c r="AE61" s="200">
        <f>SUM(AC61:AD61)</f>
        <v>2916692.0134323942</v>
      </c>
      <c r="AF61" s="404">
        <v>903533.28554410953</v>
      </c>
      <c r="AG61" s="403">
        <f>AE61+AF61</f>
        <v>3820225.2989765038</v>
      </c>
      <c r="AH61" s="405">
        <v>-1294298</v>
      </c>
      <c r="AI61" s="416">
        <f>AG61+AH61</f>
        <v>2525927.2989765038</v>
      </c>
      <c r="AJ61" s="403">
        <v>76084.349999999977</v>
      </c>
      <c r="AK61" s="403">
        <f>SUM(AI61:AJ61)</f>
        <v>2602011.6489765039</v>
      </c>
      <c r="AL61" s="416">
        <f>AI61/Z61</f>
        <v>506.19785550631337</v>
      </c>
      <c r="AM61" s="403">
        <f>AK61/Z61</f>
        <v>521.44522023577235</v>
      </c>
      <c r="AN61" s="419">
        <v>5</v>
      </c>
      <c r="AO61" s="419">
        <v>5</v>
      </c>
    </row>
    <row r="62" spans="1:41">
      <c r="A62" s="401">
        <v>171</v>
      </c>
      <c r="B62" s="402" t="s">
        <v>88</v>
      </c>
      <c r="C62" s="404">
        <v>4590</v>
      </c>
      <c r="D62" s="417">
        <f>H62-G62-E62</f>
        <v>1386626.5795604195</v>
      </c>
      <c r="E62" s="418">
        <v>-283246.18037681771</v>
      </c>
      <c r="F62" s="404">
        <v>1103380.3991836021</v>
      </c>
      <c r="G62" s="404">
        <v>1567009.2135594843</v>
      </c>
      <c r="H62" s="408">
        <f>SUM(F62:G62)</f>
        <v>2670389.6127430862</v>
      </c>
      <c r="I62" s="446">
        <v>660500.4935014525</v>
      </c>
      <c r="J62" s="403">
        <f>SUM(H62:I62)</f>
        <v>3330890.1062445389</v>
      </c>
      <c r="K62" s="460">
        <v>-94570</v>
      </c>
      <c r="L62" s="416">
        <f>SUM(J62:K62)</f>
        <v>3236320.1062445389</v>
      </c>
      <c r="M62" s="463">
        <v>7608.4350000000013</v>
      </c>
      <c r="N62" s="403">
        <f>SUM(L62:M62)</f>
        <v>3243928.541244539</v>
      </c>
      <c r="O62" s="416">
        <f>L62/C62</f>
        <v>705.08063316874484</v>
      </c>
      <c r="P62" s="403">
        <f>N62/C62</f>
        <v>706.73824427985596</v>
      </c>
      <c r="Q62" s="419">
        <v>11</v>
      </c>
      <c r="R62" s="419">
        <v>11</v>
      </c>
      <c r="S62" s="364"/>
      <c r="T62" s="442">
        <f>L62-AI62</f>
        <v>793050.06559896097</v>
      </c>
      <c r="U62" s="431">
        <f>T62/AI62</f>
        <v>0.32458551547966252</v>
      </c>
      <c r="V62" s="432">
        <f>O62-AL62</f>
        <v>166.91542597808893</v>
      </c>
      <c r="X62" s="401">
        <v>171</v>
      </c>
      <c r="Y62" s="402" t="s">
        <v>88</v>
      </c>
      <c r="Z62" s="404">
        <v>4540</v>
      </c>
      <c r="AA62" s="417">
        <f>AC62-AB62</f>
        <v>529208.6673733287</v>
      </c>
      <c r="AB62" s="418">
        <v>-403675.78245941503</v>
      </c>
      <c r="AC62" s="404">
        <v>125532.88491391367</v>
      </c>
      <c r="AD62" s="404">
        <v>1473035.6550756306</v>
      </c>
      <c r="AE62" s="200">
        <f>SUM(AC62:AD62)</f>
        <v>1598568.5399895443</v>
      </c>
      <c r="AF62" s="404">
        <v>939271.50065603375</v>
      </c>
      <c r="AG62" s="403">
        <f>AE62+AF62</f>
        <v>2537840.0406455779</v>
      </c>
      <c r="AH62" s="405">
        <v>-94570</v>
      </c>
      <c r="AI62" s="416">
        <f>AG62+AH62</f>
        <v>2443270.0406455779</v>
      </c>
      <c r="AJ62" s="403">
        <v>7608.4350000000013</v>
      </c>
      <c r="AK62" s="403">
        <f>SUM(AI62:AJ62)</f>
        <v>2450878.475645578</v>
      </c>
      <c r="AL62" s="416">
        <f>AI62/Z62</f>
        <v>538.16520719065591</v>
      </c>
      <c r="AM62" s="403">
        <f>AK62/Z62</f>
        <v>539.84107393074407</v>
      </c>
      <c r="AN62" s="419">
        <v>11</v>
      </c>
      <c r="AO62" s="419">
        <v>11</v>
      </c>
    </row>
    <row r="63" spans="1:41">
      <c r="A63" s="401">
        <v>172</v>
      </c>
      <c r="B63" s="402" t="s">
        <v>89</v>
      </c>
      <c r="C63" s="404">
        <v>4079</v>
      </c>
      <c r="D63" s="417">
        <f>H63-G63-E63</f>
        <v>805184.40212159394</v>
      </c>
      <c r="E63" s="418">
        <v>-158045.23675587977</v>
      </c>
      <c r="F63" s="404">
        <v>647139.165365714</v>
      </c>
      <c r="G63" s="404">
        <v>1809951.7351774191</v>
      </c>
      <c r="H63" s="408">
        <f>SUM(F63:G63)</f>
        <v>2457090.9005431333</v>
      </c>
      <c r="I63" s="446">
        <v>707964.21234266763</v>
      </c>
      <c r="J63" s="403">
        <f>SUM(H63:I63)</f>
        <v>3165055.1128858011</v>
      </c>
      <c r="K63" s="460">
        <v>571884</v>
      </c>
      <c r="L63" s="416">
        <f>SUM(J63:K63)</f>
        <v>3736939.1128858011</v>
      </c>
      <c r="M63" s="463">
        <v>-55228.287000000011</v>
      </c>
      <c r="N63" s="403">
        <f>SUM(L63:M63)</f>
        <v>3681710.8258858011</v>
      </c>
      <c r="O63" s="416">
        <f>L63/C63</f>
        <v>916.14099359789191</v>
      </c>
      <c r="P63" s="403">
        <f>N63/C63</f>
        <v>902.60133020000023</v>
      </c>
      <c r="Q63" s="419">
        <v>13</v>
      </c>
      <c r="R63" s="419">
        <v>13</v>
      </c>
      <c r="S63" s="364"/>
      <c r="T63" s="442">
        <f>L63-AI63</f>
        <v>475450.57834428828</v>
      </c>
      <c r="U63" s="431">
        <f>T63/AI63</f>
        <v>0.14577717300211979</v>
      </c>
      <c r="V63" s="432">
        <f>O63-AL63</f>
        <v>134.19696709549135</v>
      </c>
      <c r="X63" s="401">
        <v>172</v>
      </c>
      <c r="Y63" s="402" t="s">
        <v>89</v>
      </c>
      <c r="Z63" s="404">
        <v>4171</v>
      </c>
      <c r="AA63" s="417">
        <f>AC63-AB63</f>
        <v>393907.57851863955</v>
      </c>
      <c r="AB63" s="418">
        <v>-270270.57999109977</v>
      </c>
      <c r="AC63" s="404">
        <v>123636.99852753978</v>
      </c>
      <c r="AD63" s="404">
        <v>1635985.5329674939</v>
      </c>
      <c r="AE63" s="200">
        <f>SUM(AC63:AD63)</f>
        <v>1759622.5314950338</v>
      </c>
      <c r="AF63" s="404">
        <v>929982.00304647884</v>
      </c>
      <c r="AG63" s="403">
        <f>AE63+AF63</f>
        <v>2689604.5345415128</v>
      </c>
      <c r="AH63" s="405">
        <v>571884</v>
      </c>
      <c r="AI63" s="416">
        <f>AG63+AH63</f>
        <v>3261488.5345415128</v>
      </c>
      <c r="AJ63" s="403">
        <v>-55228.287000000011</v>
      </c>
      <c r="AK63" s="403">
        <f>SUM(AI63:AJ63)</f>
        <v>3206260.2475415128</v>
      </c>
      <c r="AL63" s="416">
        <f>AI63/Z63</f>
        <v>781.94402650240056</v>
      </c>
      <c r="AM63" s="403">
        <f>AK63/Z63</f>
        <v>768.70300828135044</v>
      </c>
      <c r="AN63" s="419">
        <v>13</v>
      </c>
      <c r="AO63" s="419">
        <v>13</v>
      </c>
    </row>
    <row r="64" spans="1:41">
      <c r="A64" s="401">
        <v>176</v>
      </c>
      <c r="B64" s="402" t="s">
        <v>90</v>
      </c>
      <c r="C64" s="404">
        <v>4259</v>
      </c>
      <c r="D64" s="417">
        <f>H64-G64-E64</f>
        <v>1833058.7676866562</v>
      </c>
      <c r="E64" s="418">
        <v>-2204266.8858582261</v>
      </c>
      <c r="F64" s="404">
        <v>-371208.11817156989</v>
      </c>
      <c r="G64" s="404">
        <v>2408269.524865963</v>
      </c>
      <c r="H64" s="408">
        <f>SUM(F64:G64)</f>
        <v>2037061.4066943931</v>
      </c>
      <c r="I64" s="446">
        <v>771682.12187272147</v>
      </c>
      <c r="J64" s="403">
        <f>SUM(H64:I64)</f>
        <v>2808743.5285671148</v>
      </c>
      <c r="K64" s="460">
        <v>-4643</v>
      </c>
      <c r="L64" s="416">
        <f>SUM(J64:K64)</f>
        <v>2804100.5285671148</v>
      </c>
      <c r="M64" s="463">
        <v>-261222.935</v>
      </c>
      <c r="N64" s="403">
        <f>SUM(L64:M64)</f>
        <v>2542877.5935671148</v>
      </c>
      <c r="O64" s="416">
        <f>L64/C64</f>
        <v>658.39411330526298</v>
      </c>
      <c r="P64" s="403">
        <f>N64/C64</f>
        <v>597.0597777804918</v>
      </c>
      <c r="Q64" s="419">
        <v>12</v>
      </c>
      <c r="R64" s="419">
        <v>12</v>
      </c>
      <c r="S64" s="364"/>
      <c r="T64" s="442">
        <f>L64-AI64</f>
        <v>680683.78281882033</v>
      </c>
      <c r="U64" s="431">
        <f>T64/AI64</f>
        <v>0.32056061730781282</v>
      </c>
      <c r="V64" s="432">
        <f>O64-AL64</f>
        <v>170.47666253589381</v>
      </c>
      <c r="X64" s="401">
        <v>176</v>
      </c>
      <c r="Y64" s="402" t="s">
        <v>90</v>
      </c>
      <c r="Z64" s="404">
        <v>4352</v>
      </c>
      <c r="AA64" s="417">
        <f>AC64-AB64</f>
        <v>1315334.031952648</v>
      </c>
      <c r="AB64" s="418">
        <v>-2321327.8713944531</v>
      </c>
      <c r="AC64" s="404">
        <v>-1005993.8394418051</v>
      </c>
      <c r="AD64" s="404">
        <v>2137343.916281173</v>
      </c>
      <c r="AE64" s="200">
        <f>SUM(AC64:AD64)</f>
        <v>1131350.0768393679</v>
      </c>
      <c r="AF64" s="404">
        <v>996709.66890892666</v>
      </c>
      <c r="AG64" s="403">
        <f>AE64+AF64</f>
        <v>2128059.7457482945</v>
      </c>
      <c r="AH64" s="405">
        <v>-4643</v>
      </c>
      <c r="AI64" s="416">
        <f>AG64+AH64</f>
        <v>2123416.7457482945</v>
      </c>
      <c r="AJ64" s="403">
        <v>-261222.935</v>
      </c>
      <c r="AK64" s="403">
        <f>SUM(AI64:AJ64)</f>
        <v>1862193.8107482945</v>
      </c>
      <c r="AL64" s="416">
        <f>AI64/Z64</f>
        <v>487.91745076936917</v>
      </c>
      <c r="AM64" s="403">
        <f>AK64/Z64</f>
        <v>427.89379842561914</v>
      </c>
      <c r="AN64" s="419">
        <v>12</v>
      </c>
      <c r="AO64" s="419">
        <v>12</v>
      </c>
    </row>
    <row r="65" spans="1:41">
      <c r="A65" s="401">
        <v>177</v>
      </c>
      <c r="B65" s="402" t="s">
        <v>91</v>
      </c>
      <c r="C65" s="404">
        <v>1708</v>
      </c>
      <c r="D65" s="417">
        <f>H65-G65-E65</f>
        <v>519050.22688423388</v>
      </c>
      <c r="E65" s="418">
        <v>587248.42586196179</v>
      </c>
      <c r="F65" s="404">
        <v>1106298.6527461957</v>
      </c>
      <c r="G65" s="404">
        <v>207194.32640322833</v>
      </c>
      <c r="H65" s="408">
        <f>SUM(F65:G65)</f>
        <v>1313492.979149424</v>
      </c>
      <c r="I65" s="446">
        <v>272751.56610402418</v>
      </c>
      <c r="J65" s="403">
        <f>SUM(H65:I65)</f>
        <v>1586244.5452534482</v>
      </c>
      <c r="K65" s="460">
        <v>-512187</v>
      </c>
      <c r="L65" s="416">
        <f>SUM(J65:K65)</f>
        <v>1074057.5452534482</v>
      </c>
      <c r="M65" s="463">
        <v>96134.813999999969</v>
      </c>
      <c r="N65" s="403">
        <f>SUM(L65:M65)</f>
        <v>1170192.3592534482</v>
      </c>
      <c r="O65" s="416">
        <f>L65/C65</f>
        <v>628.83931220927877</v>
      </c>
      <c r="P65" s="403">
        <f>N65/C65</f>
        <v>685.12433211560199</v>
      </c>
      <c r="Q65" s="419">
        <v>6</v>
      </c>
      <c r="R65" s="419">
        <v>6</v>
      </c>
      <c r="S65" s="364"/>
      <c r="T65" s="442">
        <f>L65-AI65</f>
        <v>-47325.443578175502</v>
      </c>
      <c r="U65" s="431">
        <f>T65/AI65</f>
        <v>-4.2202747901039762E-2</v>
      </c>
      <c r="V65" s="432">
        <f>O65-AL65</f>
        <v>-5.4270841886984726</v>
      </c>
      <c r="X65" s="401">
        <v>177</v>
      </c>
      <c r="Y65" s="402" t="s">
        <v>91</v>
      </c>
      <c r="Z65" s="404">
        <v>1768</v>
      </c>
      <c r="AA65" s="417">
        <f>AC65-AB65</f>
        <v>346693.87458117516</v>
      </c>
      <c r="AB65" s="418">
        <v>592477.25587901054</v>
      </c>
      <c r="AC65" s="404">
        <v>939171.1304601857</v>
      </c>
      <c r="AD65" s="404">
        <v>321711.32751182676</v>
      </c>
      <c r="AE65" s="200">
        <f>SUM(AC65:AD65)</f>
        <v>1260882.4579720125</v>
      </c>
      <c r="AF65" s="404">
        <v>372687.53085961123</v>
      </c>
      <c r="AG65" s="403">
        <f>AE65+AF65</f>
        <v>1633569.9888316237</v>
      </c>
      <c r="AH65" s="405">
        <v>-512187</v>
      </c>
      <c r="AI65" s="416">
        <f>AG65+AH65</f>
        <v>1121382.9888316237</v>
      </c>
      <c r="AJ65" s="403">
        <v>96134.813999999969</v>
      </c>
      <c r="AK65" s="403">
        <f>SUM(AI65:AJ65)</f>
        <v>1217517.8028316237</v>
      </c>
      <c r="AL65" s="416">
        <f>AI65/Z65</f>
        <v>634.26639639797725</v>
      </c>
      <c r="AM65" s="403">
        <f>AK65/Z65</f>
        <v>688.64129119435734</v>
      </c>
      <c r="AN65" s="419">
        <v>6</v>
      </c>
      <c r="AO65" s="419">
        <v>6</v>
      </c>
    </row>
    <row r="66" spans="1:41">
      <c r="A66" s="401">
        <v>178</v>
      </c>
      <c r="B66" s="402" t="s">
        <v>92</v>
      </c>
      <c r="C66" s="404">
        <v>5734</v>
      </c>
      <c r="D66" s="417">
        <f>H66-G66-E66</f>
        <v>644554.58286514657</v>
      </c>
      <c r="E66" s="418">
        <v>311331.0052961529</v>
      </c>
      <c r="F66" s="404">
        <v>955885.58816129924</v>
      </c>
      <c r="G66" s="404">
        <v>2567090.8422550554</v>
      </c>
      <c r="H66" s="408">
        <f>SUM(F66:G66)</f>
        <v>3522976.4304163549</v>
      </c>
      <c r="I66" s="446">
        <v>1039996.2107316088</v>
      </c>
      <c r="J66" s="403">
        <f>SUM(H66:I66)</f>
        <v>4562972.6411479637</v>
      </c>
      <c r="K66" s="460">
        <v>-142111</v>
      </c>
      <c r="L66" s="416">
        <f>SUM(J66:K66)</f>
        <v>4420861.6411479637</v>
      </c>
      <c r="M66" s="463">
        <v>17350.215500000006</v>
      </c>
      <c r="N66" s="403">
        <f>SUM(L66:M66)</f>
        <v>4438211.8566479636</v>
      </c>
      <c r="O66" s="416">
        <f>L66/C66</f>
        <v>770.99086870386532</v>
      </c>
      <c r="P66" s="403">
        <f>N66/C66</f>
        <v>774.01671723891934</v>
      </c>
      <c r="Q66" s="419">
        <v>10</v>
      </c>
      <c r="R66" s="419">
        <v>10</v>
      </c>
      <c r="S66" s="364"/>
      <c r="T66" s="442">
        <f>L66-AI66</f>
        <v>331174.94675430376</v>
      </c>
      <c r="U66" s="431">
        <f>T66/AI66</f>
        <v>8.0978072772247903E-2</v>
      </c>
      <c r="V66" s="432">
        <f>O66-AL66</f>
        <v>62.08348538029793</v>
      </c>
      <c r="X66" s="401">
        <v>178</v>
      </c>
      <c r="Y66" s="402" t="s">
        <v>92</v>
      </c>
      <c r="Z66" s="404">
        <v>5769</v>
      </c>
      <c r="AA66" s="417">
        <f>AC66-AB66</f>
        <v>297550.43307276035</v>
      </c>
      <c r="AB66" s="418">
        <v>314058.83619745448</v>
      </c>
      <c r="AC66" s="404">
        <v>611609.26927021483</v>
      </c>
      <c r="AD66" s="404">
        <v>2276173.6148583498</v>
      </c>
      <c r="AE66" s="200">
        <f>SUM(AC66:AD66)</f>
        <v>2887782.8841285645</v>
      </c>
      <c r="AF66" s="404">
        <v>1344014.8102650952</v>
      </c>
      <c r="AG66" s="403">
        <f>AE66+AF66</f>
        <v>4231797.6943936599</v>
      </c>
      <c r="AH66" s="405">
        <v>-142111</v>
      </c>
      <c r="AI66" s="416">
        <f>AG66+AH66</f>
        <v>4089686.6943936599</v>
      </c>
      <c r="AJ66" s="403">
        <v>17350.215500000006</v>
      </c>
      <c r="AK66" s="403">
        <f>SUM(AI66:AJ66)</f>
        <v>4107036.9098936599</v>
      </c>
      <c r="AL66" s="416">
        <f>AI66/Z66</f>
        <v>708.90738332356739</v>
      </c>
      <c r="AM66" s="403">
        <f>AK66/Z66</f>
        <v>711.91487430987343</v>
      </c>
      <c r="AN66" s="419">
        <v>10</v>
      </c>
      <c r="AO66" s="419">
        <v>10</v>
      </c>
    </row>
    <row r="67" spans="1:41">
      <c r="A67" s="401">
        <v>179</v>
      </c>
      <c r="B67" s="402" t="s">
        <v>93</v>
      </c>
      <c r="C67" s="404">
        <v>147746</v>
      </c>
      <c r="D67" s="417">
        <f>H67-G67-E67</f>
        <v>47322452.338755116</v>
      </c>
      <c r="E67" s="418">
        <v>-25102206.896781411</v>
      </c>
      <c r="F67" s="404">
        <v>22220245.441973701</v>
      </c>
      <c r="G67" s="404">
        <v>36918085.234132886</v>
      </c>
      <c r="H67" s="408">
        <f>SUM(F67:G67)</f>
        <v>59138330.676106587</v>
      </c>
      <c r="I67" s="446">
        <v>12474196.504651826</v>
      </c>
      <c r="J67" s="403">
        <f>SUM(H67:I67)</f>
        <v>71612527.180758417</v>
      </c>
      <c r="K67" s="460">
        <v>-23645732</v>
      </c>
      <c r="L67" s="416">
        <f>SUM(J67:K67)</f>
        <v>47966795.180758417</v>
      </c>
      <c r="M67" s="463">
        <v>-10775374.459950004</v>
      </c>
      <c r="N67" s="403">
        <f>SUM(L67:M67)</f>
        <v>37191420.720808417</v>
      </c>
      <c r="O67" s="416">
        <f>L67/C67</f>
        <v>324.65714930189932</v>
      </c>
      <c r="P67" s="403">
        <f>N67/C67</f>
        <v>251.72539845957533</v>
      </c>
      <c r="Q67" s="419">
        <v>13</v>
      </c>
      <c r="R67" s="419">
        <v>13</v>
      </c>
      <c r="S67" s="364"/>
      <c r="T67" s="442">
        <f>L67-AI67</f>
        <v>18811453.665300861</v>
      </c>
      <c r="U67" s="431">
        <f>T67/AI67</f>
        <v>0.64521465664627597</v>
      </c>
      <c r="V67" s="432">
        <f>O67-AL67</f>
        <v>124.80835183908525</v>
      </c>
      <c r="X67" s="401">
        <v>179</v>
      </c>
      <c r="Y67" s="402" t="s">
        <v>93</v>
      </c>
      <c r="Z67" s="404">
        <v>145887</v>
      </c>
      <c r="AA67" s="417">
        <f>AC67-AB67</f>
        <v>24709520.06817887</v>
      </c>
      <c r="AB67" s="418">
        <v>-28969158.245269112</v>
      </c>
      <c r="AC67" s="404">
        <v>-4259638.1770902425</v>
      </c>
      <c r="AD67" s="404">
        <v>35839222.613212943</v>
      </c>
      <c r="AE67" s="200">
        <f>SUM(AC67:AD67)</f>
        <v>31579584.436122701</v>
      </c>
      <c r="AF67" s="404">
        <v>21221489.079334859</v>
      </c>
      <c r="AG67" s="403">
        <f>AE67+AF67</f>
        <v>52801073.515457556</v>
      </c>
      <c r="AH67" s="405">
        <v>-23645732</v>
      </c>
      <c r="AI67" s="416">
        <f>AG67+AH67</f>
        <v>29155341.515457556</v>
      </c>
      <c r="AJ67" s="403">
        <v>-10775374.459950004</v>
      </c>
      <c r="AK67" s="403">
        <f>SUM(AI67:AJ67)</f>
        <v>18379967.055507552</v>
      </c>
      <c r="AL67" s="416">
        <f>AI67/Z67</f>
        <v>199.84879746281408</v>
      </c>
      <c r="AM67" s="403">
        <f>AK67/Z67</f>
        <v>125.98769633694265</v>
      </c>
      <c r="AN67" s="419">
        <v>13</v>
      </c>
      <c r="AO67" s="419">
        <v>13</v>
      </c>
    </row>
    <row r="68" spans="1:41">
      <c r="A68" s="401">
        <v>181</v>
      </c>
      <c r="B68" s="402" t="s">
        <v>94</v>
      </c>
      <c r="C68" s="404">
        <v>1682</v>
      </c>
      <c r="D68" s="417">
        <f>H68-G68-E68</f>
        <v>556190.48842186853</v>
      </c>
      <c r="E68" s="418">
        <v>540251.57568682078</v>
      </c>
      <c r="F68" s="404">
        <v>1096442.0641086895</v>
      </c>
      <c r="G68" s="404">
        <v>931043.20429856598</v>
      </c>
      <c r="H68" s="408">
        <f>SUM(F68:G68)</f>
        <v>2027485.2684072554</v>
      </c>
      <c r="I68" s="446">
        <v>297580.53447451466</v>
      </c>
      <c r="J68" s="403">
        <f>SUM(H68:I68)</f>
        <v>2325065.8028817698</v>
      </c>
      <c r="K68" s="460">
        <v>-402301</v>
      </c>
      <c r="L68" s="416">
        <f>SUM(J68:K68)</f>
        <v>1922764.8028817698</v>
      </c>
      <c r="M68" s="463">
        <v>65641.400000000009</v>
      </c>
      <c r="N68" s="403">
        <f>SUM(L68:M68)</f>
        <v>1988406.2028817697</v>
      </c>
      <c r="O68" s="416">
        <f>L68/C68</f>
        <v>1143.1419755539655</v>
      </c>
      <c r="P68" s="403">
        <f>N68/C68</f>
        <v>1182.1677781698988</v>
      </c>
      <c r="Q68" s="419">
        <v>4</v>
      </c>
      <c r="R68" s="419">
        <v>4</v>
      </c>
      <c r="S68" s="364"/>
      <c r="T68" s="442">
        <f>L68-AI68</f>
        <v>121031.63337938068</v>
      </c>
      <c r="U68" s="431">
        <f>T68/AI68</f>
        <v>6.7175115287913437E-2</v>
      </c>
      <c r="V68" s="432">
        <f>O68-AL68</f>
        <v>72.593449408755077</v>
      </c>
      <c r="X68" s="401">
        <v>181</v>
      </c>
      <c r="Y68" s="402" t="s">
        <v>94</v>
      </c>
      <c r="Z68" s="404">
        <v>1683</v>
      </c>
      <c r="AA68" s="417">
        <f>AC68-AB68</f>
        <v>306512.28678834764</v>
      </c>
      <c r="AB68" s="418">
        <v>545873.40953491768</v>
      </c>
      <c r="AC68" s="404">
        <v>852385.69632326532</v>
      </c>
      <c r="AD68" s="404">
        <v>925287.16759762645</v>
      </c>
      <c r="AE68" s="200">
        <f>SUM(AC68:AD68)</f>
        <v>1777672.8639208917</v>
      </c>
      <c r="AF68" s="404">
        <v>426361.30558149749</v>
      </c>
      <c r="AG68" s="403">
        <f>AE68+AF68</f>
        <v>2204034.1695023892</v>
      </c>
      <c r="AH68" s="405">
        <v>-402301</v>
      </c>
      <c r="AI68" s="416">
        <f>AG68+AH68</f>
        <v>1801733.1695023892</v>
      </c>
      <c r="AJ68" s="403">
        <v>65641.400000000009</v>
      </c>
      <c r="AK68" s="403">
        <f>SUM(AI68:AJ68)</f>
        <v>1867374.5695023891</v>
      </c>
      <c r="AL68" s="416">
        <f>AI68/Z68</f>
        <v>1070.5485261452104</v>
      </c>
      <c r="AM68" s="403">
        <f>AK68/Z68</f>
        <v>1109.5511405242953</v>
      </c>
      <c r="AN68" s="419">
        <v>4</v>
      </c>
      <c r="AO68" s="419">
        <v>4</v>
      </c>
    </row>
    <row r="69" spans="1:41">
      <c r="A69" s="401">
        <v>182</v>
      </c>
      <c r="B69" s="402" t="s">
        <v>95</v>
      </c>
      <c r="C69" s="404">
        <v>19182</v>
      </c>
      <c r="D69" s="417">
        <f>H69-G69-E69</f>
        <v>2843766.3203664618</v>
      </c>
      <c r="E69" s="418">
        <v>-2543720.844964148</v>
      </c>
      <c r="F69" s="404">
        <v>300045.47540231375</v>
      </c>
      <c r="G69" s="404">
        <v>3150162.0059419577</v>
      </c>
      <c r="H69" s="408">
        <f>SUM(F69:G69)</f>
        <v>3450207.4813442715</v>
      </c>
      <c r="I69" s="446">
        <v>1997713.3010734983</v>
      </c>
      <c r="J69" s="403">
        <f>SUM(H69:I69)</f>
        <v>5447920.7824177695</v>
      </c>
      <c r="K69" s="460">
        <v>-1453363</v>
      </c>
      <c r="L69" s="416">
        <f>SUM(J69:K69)</f>
        <v>3994557.7824177695</v>
      </c>
      <c r="M69" s="463">
        <v>-249855.038</v>
      </c>
      <c r="N69" s="403">
        <f>SUM(L69:M69)</f>
        <v>3744702.7444177694</v>
      </c>
      <c r="O69" s="416">
        <f>L69/C69</f>
        <v>208.24511429557759</v>
      </c>
      <c r="P69" s="403">
        <f>N69/C69</f>
        <v>195.21961966519495</v>
      </c>
      <c r="Q69" s="419">
        <v>13</v>
      </c>
      <c r="R69" s="419">
        <v>13</v>
      </c>
      <c r="S69" s="364"/>
      <c r="T69" s="442">
        <f>L69-AI69</f>
        <v>2335166.8987108455</v>
      </c>
      <c r="U69" s="431">
        <f>T69/AI69</f>
        <v>1.4072434178343207</v>
      </c>
      <c r="V69" s="432">
        <f>O69-AL69</f>
        <v>122.47518181473177</v>
      </c>
      <c r="X69" s="401">
        <v>182</v>
      </c>
      <c r="Y69" s="402" t="s">
        <v>95</v>
      </c>
      <c r="Z69" s="404">
        <v>19347</v>
      </c>
      <c r="AA69" s="417">
        <f>AC69-AB69</f>
        <v>96368.53048876673</v>
      </c>
      <c r="AB69" s="418">
        <v>-2791220.9393070163</v>
      </c>
      <c r="AC69" s="404">
        <v>-2694852.4088182496</v>
      </c>
      <c r="AD69" s="404">
        <v>2532216.7046914492</v>
      </c>
      <c r="AE69" s="200">
        <f>SUM(AC69:AD69)</f>
        <v>-162635.70412680041</v>
      </c>
      <c r="AF69" s="404">
        <v>3275389.5878337245</v>
      </c>
      <c r="AG69" s="403">
        <f>AE69+AF69</f>
        <v>3112753.883706924</v>
      </c>
      <c r="AH69" s="405">
        <v>-1453363</v>
      </c>
      <c r="AI69" s="416">
        <f>AG69+AH69</f>
        <v>1659390.883706924</v>
      </c>
      <c r="AJ69" s="403">
        <v>-249855.038</v>
      </c>
      <c r="AK69" s="403">
        <f>SUM(AI69:AJ69)</f>
        <v>1409535.8457069241</v>
      </c>
      <c r="AL69" s="416">
        <f>AI69/Z69</f>
        <v>85.769932480845824</v>
      </c>
      <c r="AM69" s="403">
        <f>AK69/Z69</f>
        <v>72.855525182556676</v>
      </c>
      <c r="AN69" s="419">
        <v>13</v>
      </c>
      <c r="AO69" s="419">
        <v>13</v>
      </c>
    </row>
    <row r="70" spans="1:41">
      <c r="A70" s="401">
        <v>186</v>
      </c>
      <c r="B70" s="402" t="s">
        <v>96</v>
      </c>
      <c r="C70" s="404">
        <v>46490</v>
      </c>
      <c r="D70" s="417">
        <f>H70-G70-E70</f>
        <v>20585731.289082784</v>
      </c>
      <c r="E70" s="418">
        <v>-8666536.8101644125</v>
      </c>
      <c r="F70" s="404">
        <v>11919194.478918372</v>
      </c>
      <c r="G70" s="404">
        <v>799775.84668358567</v>
      </c>
      <c r="H70" s="408">
        <f>SUM(F70:G70)</f>
        <v>12718970.325601958</v>
      </c>
      <c r="I70" s="446">
        <v>2790868.7919819523</v>
      </c>
      <c r="J70" s="403">
        <f>SUM(H70:I70)</f>
        <v>15509839.11758391</v>
      </c>
      <c r="K70" s="460">
        <v>-128115</v>
      </c>
      <c r="L70" s="416">
        <f>SUM(J70:K70)</f>
        <v>15381724.11758391</v>
      </c>
      <c r="M70" s="463">
        <v>-2565030.1997000002</v>
      </c>
      <c r="N70" s="403">
        <f>SUM(L70:M70)</f>
        <v>12816693.91788391</v>
      </c>
      <c r="O70" s="416">
        <f>L70/C70</f>
        <v>330.86091885532181</v>
      </c>
      <c r="P70" s="403">
        <f>N70/C70</f>
        <v>275.68711374239427</v>
      </c>
      <c r="Q70" s="419">
        <v>1</v>
      </c>
      <c r="R70" s="420">
        <v>35</v>
      </c>
      <c r="S70" s="396"/>
      <c r="T70" s="442">
        <f>L70-AI70</f>
        <v>3497114.9076768253</v>
      </c>
      <c r="U70" s="431">
        <f>T70/AI70</f>
        <v>0.2942557761816525</v>
      </c>
      <c r="V70" s="432">
        <f>O70-AL70</f>
        <v>70.404876560623507</v>
      </c>
      <c r="X70" s="401">
        <v>186</v>
      </c>
      <c r="Y70" s="402" t="s">
        <v>96</v>
      </c>
      <c r="Z70" s="404">
        <v>45630</v>
      </c>
      <c r="AA70" s="417">
        <f>AC70-AB70</f>
        <v>15470210.258500811</v>
      </c>
      <c r="AB70" s="418">
        <v>-9872828.9891858958</v>
      </c>
      <c r="AC70" s="404">
        <v>5597381.2693149149</v>
      </c>
      <c r="AD70" s="404">
        <v>1016478.1334061795</v>
      </c>
      <c r="AE70" s="200">
        <f>SUM(AC70:AD70)</f>
        <v>6613859.402721094</v>
      </c>
      <c r="AF70" s="404">
        <v>5398864.8071859898</v>
      </c>
      <c r="AG70" s="403">
        <f>AE70+AF70</f>
        <v>12012724.209907085</v>
      </c>
      <c r="AH70" s="405">
        <v>-128115</v>
      </c>
      <c r="AI70" s="416">
        <f>AG70+AH70</f>
        <v>11884609.209907085</v>
      </c>
      <c r="AJ70" s="403">
        <v>-2565030.1997000002</v>
      </c>
      <c r="AK70" s="403">
        <f>SUM(AI70:AJ70)</f>
        <v>9319579.0102070849</v>
      </c>
      <c r="AL70" s="416">
        <f>AI70/Z70</f>
        <v>260.45604229469831</v>
      </c>
      <c r="AM70" s="403">
        <f>AK70/Z70</f>
        <v>204.24236270451644</v>
      </c>
      <c r="AN70" s="419">
        <v>1</v>
      </c>
      <c r="AO70" s="420">
        <v>35</v>
      </c>
    </row>
    <row r="71" spans="1:41">
      <c r="A71" s="401">
        <v>202</v>
      </c>
      <c r="B71" s="402" t="s">
        <v>97</v>
      </c>
      <c r="C71" s="404">
        <v>36339</v>
      </c>
      <c r="D71" s="417">
        <f>H71-G71-E71</f>
        <v>21777091.512169629</v>
      </c>
      <c r="E71" s="418">
        <v>5965278.5787209803</v>
      </c>
      <c r="F71" s="404">
        <v>27742370.090890609</v>
      </c>
      <c r="G71" s="404">
        <v>469348.44643642299</v>
      </c>
      <c r="H71" s="408">
        <f>SUM(F71:G71)</f>
        <v>28211718.537327033</v>
      </c>
      <c r="I71" s="446">
        <v>1714766.632498268</v>
      </c>
      <c r="J71" s="403">
        <f>SUM(H71:I71)</f>
        <v>29926485.169825301</v>
      </c>
      <c r="K71" s="460">
        <v>-4023135</v>
      </c>
      <c r="L71" s="416">
        <f>SUM(J71:K71)</f>
        <v>25903350.169825301</v>
      </c>
      <c r="M71" s="463">
        <v>-2393264.5580999991</v>
      </c>
      <c r="N71" s="403">
        <f>SUM(L71:M71)</f>
        <v>23510085.611725301</v>
      </c>
      <c r="O71" s="416">
        <f>L71/C71</f>
        <v>712.82506865420896</v>
      </c>
      <c r="P71" s="403">
        <f>N71/C71</f>
        <v>646.96567356628691</v>
      </c>
      <c r="Q71" s="419">
        <v>2</v>
      </c>
      <c r="R71" s="419">
        <v>2</v>
      </c>
      <c r="S71" s="364"/>
      <c r="T71" s="442">
        <f>L71-AI71</f>
        <v>968878.81917507946</v>
      </c>
      <c r="U71" s="431">
        <f>T71/AI71</f>
        <v>3.885700264304235E-2</v>
      </c>
      <c r="V71" s="432">
        <f>O71-AL71</f>
        <v>17.26405128503302</v>
      </c>
      <c r="X71" s="401">
        <v>202</v>
      </c>
      <c r="Y71" s="402" t="s">
        <v>97</v>
      </c>
      <c r="Z71" s="404">
        <v>35848</v>
      </c>
      <c r="AA71" s="417">
        <f>AC71-AB71</f>
        <v>18469445.049673058</v>
      </c>
      <c r="AB71" s="418">
        <v>6090906.8698469754</v>
      </c>
      <c r="AC71" s="404">
        <v>24560351.919520035</v>
      </c>
      <c r="AD71" s="404">
        <v>658340.52202976041</v>
      </c>
      <c r="AE71" s="200">
        <f>SUM(AC71:AD71)</f>
        <v>25218692.441549797</v>
      </c>
      <c r="AF71" s="404">
        <v>3738913.909100424</v>
      </c>
      <c r="AG71" s="403">
        <f>AE71+AF71</f>
        <v>28957606.350650221</v>
      </c>
      <c r="AH71" s="405">
        <v>-4023135</v>
      </c>
      <c r="AI71" s="416">
        <f>AG71+AH71</f>
        <v>24934471.350650221</v>
      </c>
      <c r="AJ71" s="403">
        <v>-2393264.5580999991</v>
      </c>
      <c r="AK71" s="403">
        <f>SUM(AI71:AJ71)</f>
        <v>22541206.792550221</v>
      </c>
      <c r="AL71" s="416">
        <f>AI71/Z71</f>
        <v>695.56101736917594</v>
      </c>
      <c r="AM71" s="403">
        <f>AK71/Z71</f>
        <v>628.79956462146345</v>
      </c>
      <c r="AN71" s="419">
        <v>2</v>
      </c>
      <c r="AO71" s="419">
        <v>2</v>
      </c>
    </row>
    <row r="72" spans="1:41">
      <c r="A72" s="401">
        <v>204</v>
      </c>
      <c r="B72" s="402" t="s">
        <v>98</v>
      </c>
      <c r="C72" s="404">
        <v>2628</v>
      </c>
      <c r="D72" s="417">
        <f>H72-G72-E72</f>
        <v>370140.60096946615</v>
      </c>
      <c r="E72" s="418">
        <v>-1763489.919738611</v>
      </c>
      <c r="F72" s="404">
        <v>-1393349.3187691448</v>
      </c>
      <c r="G72" s="404">
        <v>1251345.0744934788</v>
      </c>
      <c r="H72" s="408">
        <f>SUM(F72:G72)</f>
        <v>-142004.24427566607</v>
      </c>
      <c r="I72" s="446">
        <v>449533.2811149247</v>
      </c>
      <c r="J72" s="403">
        <f>SUM(H72:I72)</f>
        <v>307529.03683925862</v>
      </c>
      <c r="K72" s="460">
        <v>-613746</v>
      </c>
      <c r="L72" s="416">
        <f>SUM(J72:K72)</f>
        <v>-306216.96316074138</v>
      </c>
      <c r="M72" s="463">
        <v>-830896.3004500001</v>
      </c>
      <c r="N72" s="403">
        <f>SUM(L72:M72)</f>
        <v>-1137113.2636107416</v>
      </c>
      <c r="O72" s="416">
        <f>L72/C72</f>
        <v>-116.52091444472656</v>
      </c>
      <c r="P72" s="403">
        <f>N72/C72</f>
        <v>-432.69150061291538</v>
      </c>
      <c r="Q72" s="419">
        <v>11</v>
      </c>
      <c r="R72" s="419">
        <v>11</v>
      </c>
      <c r="S72" s="364"/>
      <c r="T72" s="442">
        <f>L72-AI72</f>
        <v>243972.3219620228</v>
      </c>
      <c r="U72" s="431">
        <f>T72/AI72</f>
        <v>-0.44343343020136256</v>
      </c>
      <c r="V72" s="432">
        <f>O72-AL72</f>
        <v>88.086480543285418</v>
      </c>
      <c r="X72" s="401">
        <v>204</v>
      </c>
      <c r="Y72" s="402" t="s">
        <v>98</v>
      </c>
      <c r="Z72" s="404">
        <v>2689</v>
      </c>
      <c r="AA72" s="417">
        <f>AC72-AB72</f>
        <v>151127.08435854502</v>
      </c>
      <c r="AB72" s="418">
        <v>-1835859.8130143553</v>
      </c>
      <c r="AC72" s="404">
        <v>-1684732.7286558102</v>
      </c>
      <c r="AD72" s="404">
        <v>1129991.0250743905</v>
      </c>
      <c r="AE72" s="200">
        <f>SUM(AC72:AD72)</f>
        <v>-554741.70358141977</v>
      </c>
      <c r="AF72" s="404">
        <v>618298.41845865559</v>
      </c>
      <c r="AG72" s="403">
        <f>AE72+AF72</f>
        <v>63556.71487723582</v>
      </c>
      <c r="AH72" s="405">
        <v>-613746</v>
      </c>
      <c r="AI72" s="416">
        <f>AG72+AH72</f>
        <v>-550189.28512276418</v>
      </c>
      <c r="AJ72" s="403">
        <v>-830896.3004500001</v>
      </c>
      <c r="AK72" s="403">
        <f>SUM(AI72:AJ72)</f>
        <v>-1381085.5855727643</v>
      </c>
      <c r="AL72" s="416">
        <f>AI72/Z72</f>
        <v>-204.60739498801198</v>
      </c>
      <c r="AM72" s="403">
        <f>AK72/Z72</f>
        <v>-513.60564729370185</v>
      </c>
      <c r="AN72" s="419">
        <v>11</v>
      </c>
      <c r="AO72" s="419">
        <v>11</v>
      </c>
    </row>
    <row r="73" spans="1:41">
      <c r="A73" s="401">
        <v>205</v>
      </c>
      <c r="B73" s="402" t="s">
        <v>99</v>
      </c>
      <c r="C73" s="404">
        <v>36513</v>
      </c>
      <c r="D73" s="417">
        <f>H73-G73-E73</f>
        <v>16355376.165251719</v>
      </c>
      <c r="E73" s="418">
        <v>-9579724.9682275299</v>
      </c>
      <c r="F73" s="404">
        <v>6775651.1970241889</v>
      </c>
      <c r="G73" s="404">
        <v>13314941.561149251</v>
      </c>
      <c r="H73" s="408">
        <f>SUM(F73:G73)</f>
        <v>20090592.75817344</v>
      </c>
      <c r="I73" s="446">
        <v>3293957.0640806407</v>
      </c>
      <c r="J73" s="403">
        <f>SUM(H73:I73)</f>
        <v>23384549.82225408</v>
      </c>
      <c r="K73" s="460">
        <v>32465711</v>
      </c>
      <c r="L73" s="416">
        <f>SUM(J73:K73)</f>
        <v>55850260.822254077</v>
      </c>
      <c r="M73" s="463">
        <v>-286121.91149999993</v>
      </c>
      <c r="N73" s="403">
        <f>SUM(L73:M73)</f>
        <v>55564138.910754077</v>
      </c>
      <c r="O73" s="416">
        <f>L73/C73</f>
        <v>1529.599343309344</v>
      </c>
      <c r="P73" s="403">
        <f>N73/C73</f>
        <v>1521.7631777929525</v>
      </c>
      <c r="Q73" s="419">
        <v>18</v>
      </c>
      <c r="R73" s="419">
        <v>18</v>
      </c>
      <c r="S73" s="364"/>
      <c r="T73" s="442">
        <f>L73-AI73</f>
        <v>6139527.262892656</v>
      </c>
      <c r="U73" s="431">
        <f>T73/AI73</f>
        <v>0.12350506265535631</v>
      </c>
      <c r="V73" s="432">
        <f>O73-AL73</f>
        <v>160.04446110526601</v>
      </c>
      <c r="X73" s="401">
        <v>205</v>
      </c>
      <c r="Y73" s="402" t="s">
        <v>99</v>
      </c>
      <c r="Z73" s="404">
        <v>36297</v>
      </c>
      <c r="AA73" s="417">
        <f>AC73-AB73</f>
        <v>9362356.8629933801</v>
      </c>
      <c r="AB73" s="418">
        <v>-10544661.697715111</v>
      </c>
      <c r="AC73" s="404">
        <v>-1182304.834721731</v>
      </c>
      <c r="AD73" s="404">
        <v>12709206.49113602</v>
      </c>
      <c r="AE73" s="200">
        <f>SUM(AC73:AD73)</f>
        <v>11526901.656414289</v>
      </c>
      <c r="AF73" s="404">
        <v>5718120.9029471334</v>
      </c>
      <c r="AG73" s="403">
        <f>AE73+AF73</f>
        <v>17245022.559361421</v>
      </c>
      <c r="AH73" s="405">
        <v>32465711</v>
      </c>
      <c r="AI73" s="416">
        <f>AG73+AH73</f>
        <v>49710733.559361421</v>
      </c>
      <c r="AJ73" s="403">
        <v>-286121.91149999993</v>
      </c>
      <c r="AK73" s="403">
        <f>SUM(AI73:AJ73)</f>
        <v>49424611.647861421</v>
      </c>
      <c r="AL73" s="416">
        <f>AI73/Z73</f>
        <v>1369.554882204078</v>
      </c>
      <c r="AM73" s="403">
        <f>AK73/Z73</f>
        <v>1361.672084410872</v>
      </c>
      <c r="AN73" s="419">
        <v>18</v>
      </c>
      <c r="AO73" s="419">
        <v>18</v>
      </c>
    </row>
    <row r="74" spans="1:41">
      <c r="A74" s="401">
        <v>208</v>
      </c>
      <c r="B74" s="402" t="s">
        <v>100</v>
      </c>
      <c r="C74" s="404">
        <v>12372</v>
      </c>
      <c r="D74" s="417">
        <f>H74-G74-E74</f>
        <v>7050760.7029354563</v>
      </c>
      <c r="E74" s="418">
        <v>550501.94480153348</v>
      </c>
      <c r="F74" s="404">
        <v>7601262.647736989</v>
      </c>
      <c r="G74" s="404">
        <v>5155651.0879217749</v>
      </c>
      <c r="H74" s="408">
        <f>SUM(F74:G74)</f>
        <v>12756913.735658765</v>
      </c>
      <c r="I74" s="446">
        <v>1646294.2613879489</v>
      </c>
      <c r="J74" s="403">
        <f>SUM(H74:I74)</f>
        <v>14403207.997046713</v>
      </c>
      <c r="K74" s="460">
        <v>-143385</v>
      </c>
      <c r="L74" s="416">
        <f>SUM(J74:K74)</f>
        <v>14259822.997046713</v>
      </c>
      <c r="M74" s="463">
        <v>-20647.203999999998</v>
      </c>
      <c r="N74" s="403">
        <f>SUM(L74:M74)</f>
        <v>14239175.793046713</v>
      </c>
      <c r="O74" s="416">
        <f>L74/C74</f>
        <v>1152.5883444105004</v>
      </c>
      <c r="P74" s="403">
        <f>N74/C74</f>
        <v>1150.9194789077524</v>
      </c>
      <c r="Q74" s="419">
        <v>17</v>
      </c>
      <c r="R74" s="419">
        <v>17</v>
      </c>
      <c r="S74" s="364"/>
      <c r="T74" s="442">
        <f>L74-AI74</f>
        <v>-913784.89977371506</v>
      </c>
      <c r="U74" s="431">
        <f>T74/AI74</f>
        <v>-6.0221992421802019E-2</v>
      </c>
      <c r="V74" s="432">
        <f>O74-AL74</f>
        <v>-77.537954480494818</v>
      </c>
      <c r="X74" s="401">
        <v>208</v>
      </c>
      <c r="Y74" s="402" t="s">
        <v>100</v>
      </c>
      <c r="Z74" s="404">
        <v>12335</v>
      </c>
      <c r="AA74" s="417">
        <f>AC74-AB74</f>
        <v>6571911.6690971237</v>
      </c>
      <c r="AB74" s="418">
        <v>545134.38147845771</v>
      </c>
      <c r="AC74" s="404">
        <v>7117046.0505755814</v>
      </c>
      <c r="AD74" s="404">
        <v>5776803.9278499866</v>
      </c>
      <c r="AE74" s="200">
        <f>SUM(AC74:AD74)</f>
        <v>12893849.978425568</v>
      </c>
      <c r="AF74" s="404">
        <v>2423142.9183948599</v>
      </c>
      <c r="AG74" s="403">
        <f>AE74+AF74</f>
        <v>15316992.896820428</v>
      </c>
      <c r="AH74" s="405">
        <v>-143385</v>
      </c>
      <c r="AI74" s="416">
        <f>AG74+AH74</f>
        <v>15173607.896820428</v>
      </c>
      <c r="AJ74" s="403">
        <v>-20647.203999999998</v>
      </c>
      <c r="AK74" s="403">
        <f>SUM(AI74:AJ74)</f>
        <v>15152960.692820428</v>
      </c>
      <c r="AL74" s="416">
        <f>AI74/Z74</f>
        <v>1230.1262988909953</v>
      </c>
      <c r="AM74" s="403">
        <f>AK74/Z74</f>
        <v>1228.4524274682146</v>
      </c>
      <c r="AN74" s="419">
        <v>17</v>
      </c>
      <c r="AO74" s="419">
        <v>17</v>
      </c>
    </row>
    <row r="75" spans="1:41">
      <c r="A75" s="401">
        <v>211</v>
      </c>
      <c r="B75" s="402" t="s">
        <v>101</v>
      </c>
      <c r="C75" s="404">
        <v>33473</v>
      </c>
      <c r="D75" s="417">
        <f>H75-G75-E75</f>
        <v>17161550.815409251</v>
      </c>
      <c r="E75" s="418">
        <v>-1220460.4493531566</v>
      </c>
      <c r="F75" s="404">
        <v>15941090.366056092</v>
      </c>
      <c r="G75" s="404">
        <v>4660255.536872129</v>
      </c>
      <c r="H75" s="408">
        <f>SUM(F75:G75)</f>
        <v>20601345.902928222</v>
      </c>
      <c r="I75" s="446">
        <v>1815844.283180587</v>
      </c>
      <c r="J75" s="403">
        <f>SUM(H75:I75)</f>
        <v>22417190.186108809</v>
      </c>
      <c r="K75" s="460">
        <v>-4423890</v>
      </c>
      <c r="L75" s="416">
        <f>SUM(J75:K75)</f>
        <v>17993300.186108809</v>
      </c>
      <c r="M75" s="463">
        <v>-1152386.9917500005</v>
      </c>
      <c r="N75" s="403">
        <f>SUM(L75:M75)</f>
        <v>16840913.194358807</v>
      </c>
      <c r="O75" s="416">
        <f>L75/C75</f>
        <v>537.54668497322643</v>
      </c>
      <c r="P75" s="403">
        <f>N75/C75</f>
        <v>503.11932585542996</v>
      </c>
      <c r="Q75" s="419">
        <v>6</v>
      </c>
      <c r="R75" s="419">
        <v>6</v>
      </c>
      <c r="S75" s="364"/>
      <c r="T75" s="442">
        <f>L75-AI75</f>
        <v>-1677393.4680981897</v>
      </c>
      <c r="U75" s="431">
        <f>T75/AI75</f>
        <v>-8.5273732466442195E-2</v>
      </c>
      <c r="V75" s="432">
        <f>O75-AL75</f>
        <v>-59.276448441227899</v>
      </c>
      <c r="X75" s="401">
        <v>211</v>
      </c>
      <c r="Y75" s="402" t="s">
        <v>101</v>
      </c>
      <c r="Z75" s="404">
        <v>32959</v>
      </c>
      <c r="AA75" s="417">
        <f>AC75-AB75</f>
        <v>16153960.787932554</v>
      </c>
      <c r="AB75" s="418">
        <v>-1598623.0679844564</v>
      </c>
      <c r="AC75" s="404">
        <v>14555337.719948098</v>
      </c>
      <c r="AD75" s="404">
        <v>5317115.4541388405</v>
      </c>
      <c r="AE75" s="200">
        <f>SUM(AC75:AD75)</f>
        <v>19872453.17408694</v>
      </c>
      <c r="AF75" s="404">
        <v>4222130.48012006</v>
      </c>
      <c r="AG75" s="403">
        <f>AE75+AF75</f>
        <v>24094583.654206999</v>
      </c>
      <c r="AH75" s="405">
        <v>-4423890</v>
      </c>
      <c r="AI75" s="416">
        <f>AG75+AH75</f>
        <v>19670693.654206999</v>
      </c>
      <c r="AJ75" s="403">
        <v>-1152386.9917500005</v>
      </c>
      <c r="AK75" s="403">
        <f>SUM(AI75:AJ75)</f>
        <v>18518306.662456997</v>
      </c>
      <c r="AL75" s="416">
        <f>AI75/Z75</f>
        <v>596.82313341445433</v>
      </c>
      <c r="AM75" s="403">
        <f>AK75/Z75</f>
        <v>561.85887504041375</v>
      </c>
      <c r="AN75" s="419">
        <v>6</v>
      </c>
      <c r="AO75" s="419">
        <v>6</v>
      </c>
    </row>
    <row r="76" spans="1:41">
      <c r="A76" s="401">
        <v>213</v>
      </c>
      <c r="B76" s="402" t="s">
        <v>102</v>
      </c>
      <c r="C76" s="404">
        <v>5114</v>
      </c>
      <c r="D76" s="417">
        <f>H76-G76-E76</f>
        <v>1090962.495185717</v>
      </c>
      <c r="E76" s="418">
        <v>-720079.62175618659</v>
      </c>
      <c r="F76" s="404">
        <v>370882.87342953042</v>
      </c>
      <c r="G76" s="404">
        <v>1682475.6072741617</v>
      </c>
      <c r="H76" s="408">
        <f>SUM(F76:G76)</f>
        <v>2053358.480703692</v>
      </c>
      <c r="I76" s="446">
        <v>798048.22597768996</v>
      </c>
      <c r="J76" s="403">
        <f>SUM(H76:I76)</f>
        <v>2851406.7066813819</v>
      </c>
      <c r="K76" s="460">
        <v>-242448</v>
      </c>
      <c r="L76" s="416">
        <f>SUM(J76:K76)</f>
        <v>2608958.7066813819</v>
      </c>
      <c r="M76" s="463">
        <v>-114902.28700000001</v>
      </c>
      <c r="N76" s="403">
        <f>SUM(L76:M76)</f>
        <v>2494056.4196813819</v>
      </c>
      <c r="O76" s="416">
        <f>L76/C76</f>
        <v>510.16009125564761</v>
      </c>
      <c r="P76" s="403">
        <f>N76/C76</f>
        <v>487.69190842420454</v>
      </c>
      <c r="Q76" s="419">
        <v>10</v>
      </c>
      <c r="R76" s="419">
        <v>10</v>
      </c>
      <c r="S76" s="364"/>
      <c r="T76" s="442">
        <f>L76-AI76</f>
        <v>987060.98781840922</v>
      </c>
      <c r="U76" s="431">
        <f>T76/AI76</f>
        <v>0.608583991665261</v>
      </c>
      <c r="V76" s="432">
        <f>O76-AL76</f>
        <v>195.47291258607589</v>
      </c>
      <c r="X76" s="401">
        <v>213</v>
      </c>
      <c r="Y76" s="402" t="s">
        <v>102</v>
      </c>
      <c r="Z76" s="404">
        <v>5154</v>
      </c>
      <c r="AA76" s="417">
        <f>AC76-AB76</f>
        <v>408145.98135366116</v>
      </c>
      <c r="AB76" s="418">
        <v>-857907.54764934513</v>
      </c>
      <c r="AC76" s="404">
        <v>-449761.56629568397</v>
      </c>
      <c r="AD76" s="404">
        <v>1203811.5481204316</v>
      </c>
      <c r="AE76" s="200">
        <f>SUM(AC76:AD76)</f>
        <v>754049.98182474764</v>
      </c>
      <c r="AF76" s="404">
        <v>1110295.7370382252</v>
      </c>
      <c r="AG76" s="403">
        <f>AE76+AF76</f>
        <v>1864345.7188629727</v>
      </c>
      <c r="AH76" s="405">
        <v>-242448</v>
      </c>
      <c r="AI76" s="416">
        <f>AG76+AH76</f>
        <v>1621897.7188629727</v>
      </c>
      <c r="AJ76" s="403">
        <v>-114902.28700000001</v>
      </c>
      <c r="AK76" s="403">
        <f>SUM(AI76:AJ76)</f>
        <v>1506995.4318629727</v>
      </c>
      <c r="AL76" s="416">
        <f>AI76/Z76</f>
        <v>314.68717866957172</v>
      </c>
      <c r="AM76" s="403">
        <f>AK76/Z76</f>
        <v>292.39337055936608</v>
      </c>
      <c r="AN76" s="419">
        <v>10</v>
      </c>
      <c r="AO76" s="419">
        <v>10</v>
      </c>
    </row>
    <row r="77" spans="1:41">
      <c r="A77" s="401">
        <v>214</v>
      </c>
      <c r="B77" s="402" t="s">
        <v>103</v>
      </c>
      <c r="C77" s="404">
        <v>12394</v>
      </c>
      <c r="D77" s="417">
        <f>H77-G77-E77</f>
        <v>4386497.2492935099</v>
      </c>
      <c r="E77" s="418">
        <v>-903291.6571081382</v>
      </c>
      <c r="F77" s="404">
        <v>3483205.5921853725</v>
      </c>
      <c r="G77" s="404">
        <v>5185113.5416171765</v>
      </c>
      <c r="H77" s="408">
        <f>SUM(F77:G77)</f>
        <v>8668319.1338025481</v>
      </c>
      <c r="I77" s="446">
        <v>1798950.5520576923</v>
      </c>
      <c r="J77" s="403">
        <f>SUM(H77:I77)</f>
        <v>10467269.685860241</v>
      </c>
      <c r="K77" s="460">
        <v>-223316</v>
      </c>
      <c r="L77" s="416">
        <f>SUM(J77:K77)</f>
        <v>10243953.685860241</v>
      </c>
      <c r="M77" s="463">
        <v>195506.94249999992</v>
      </c>
      <c r="N77" s="403">
        <f>SUM(L77:M77)</f>
        <v>10439460.628360242</v>
      </c>
      <c r="O77" s="416">
        <f>L77/C77</f>
        <v>826.52522880912056</v>
      </c>
      <c r="P77" s="403">
        <f>N77/C77</f>
        <v>842.29955045669203</v>
      </c>
      <c r="Q77" s="419">
        <v>4</v>
      </c>
      <c r="R77" s="419">
        <v>4</v>
      </c>
      <c r="S77" s="364"/>
      <c r="T77" s="442">
        <f>L77-AI77</f>
        <v>1021055.5995156933</v>
      </c>
      <c r="U77" s="431">
        <f>T77/AI77</f>
        <v>0.11070875878239091</v>
      </c>
      <c r="V77" s="432">
        <f>O77-AL77</f>
        <v>90.34243136782527</v>
      </c>
      <c r="X77" s="401">
        <v>214</v>
      </c>
      <c r="Y77" s="402" t="s">
        <v>103</v>
      </c>
      <c r="Z77" s="404">
        <v>12528</v>
      </c>
      <c r="AA77" s="417">
        <f>AC77-AB77</f>
        <v>2471329.3430502671</v>
      </c>
      <c r="AB77" s="418">
        <v>-862896.85015969956</v>
      </c>
      <c r="AC77" s="404">
        <v>1608432.4928905675</v>
      </c>
      <c r="AD77" s="404">
        <v>5190839.3998318166</v>
      </c>
      <c r="AE77" s="200">
        <f>SUM(AC77:AD77)</f>
        <v>6799271.8927223841</v>
      </c>
      <c r="AF77" s="404">
        <v>2646942.193622163</v>
      </c>
      <c r="AG77" s="403">
        <f>AE77+AF77</f>
        <v>9446214.0863445476</v>
      </c>
      <c r="AH77" s="405">
        <v>-223316</v>
      </c>
      <c r="AI77" s="416">
        <f>AG77+AH77</f>
        <v>9222898.0863445476</v>
      </c>
      <c r="AJ77" s="403">
        <v>195506.94249999992</v>
      </c>
      <c r="AK77" s="403">
        <f>SUM(AI77:AJ77)</f>
        <v>9418405.0288445484</v>
      </c>
      <c r="AL77" s="416">
        <f>AI77/Z77</f>
        <v>736.18279744129529</v>
      </c>
      <c r="AM77" s="403">
        <f>AK77/Z77</f>
        <v>751.78839629985225</v>
      </c>
      <c r="AN77" s="419">
        <v>4</v>
      </c>
      <c r="AO77" s="419">
        <v>4</v>
      </c>
    </row>
    <row r="78" spans="1:41">
      <c r="A78" s="401">
        <v>216</v>
      </c>
      <c r="B78" s="402" t="s">
        <v>104</v>
      </c>
      <c r="C78" s="404">
        <v>1217</v>
      </c>
      <c r="D78" s="417">
        <f>H78-G78-E78</f>
        <v>767794.27174900798</v>
      </c>
      <c r="E78" s="418">
        <v>27920.663393771654</v>
      </c>
      <c r="F78" s="404">
        <v>795714.93514277949</v>
      </c>
      <c r="G78" s="404">
        <v>580332.49936595804</v>
      </c>
      <c r="H78" s="408">
        <f>SUM(F78:G78)</f>
        <v>1376047.4345087376</v>
      </c>
      <c r="I78" s="446">
        <v>229623.37679993192</v>
      </c>
      <c r="J78" s="403">
        <f>SUM(H78:I78)</f>
        <v>1605670.8113086696</v>
      </c>
      <c r="K78" s="460">
        <v>-269315</v>
      </c>
      <c r="L78" s="416">
        <f>SUM(J78:K78)</f>
        <v>1336355.8113086696</v>
      </c>
      <c r="M78" s="463">
        <v>65641.399999999994</v>
      </c>
      <c r="N78" s="403">
        <f>SUM(L78:M78)</f>
        <v>1401997.2113086695</v>
      </c>
      <c r="O78" s="416">
        <f>L78/C78</f>
        <v>1098.0737972955378</v>
      </c>
      <c r="P78" s="403">
        <f>N78/C78</f>
        <v>1152.0108556357186</v>
      </c>
      <c r="Q78" s="419">
        <v>13</v>
      </c>
      <c r="R78" s="419">
        <v>13</v>
      </c>
      <c r="S78" s="364"/>
      <c r="T78" s="442">
        <f>L78-AI78</f>
        <v>235509.00454340898</v>
      </c>
      <c r="U78" s="431">
        <f>T78/AI78</f>
        <v>0.21393440313046919</v>
      </c>
      <c r="V78" s="432">
        <f>O78-AL78</f>
        <v>230.58222380045459</v>
      </c>
      <c r="X78" s="401">
        <v>216</v>
      </c>
      <c r="Y78" s="402" t="s">
        <v>104</v>
      </c>
      <c r="Z78" s="404">
        <v>1269</v>
      </c>
      <c r="AA78" s="417">
        <f>AC78-AB78</f>
        <v>561306.60782284685</v>
      </c>
      <c r="AB78" s="418">
        <v>-95.278898805037898</v>
      </c>
      <c r="AC78" s="404">
        <v>561211.32892404182</v>
      </c>
      <c r="AD78" s="404">
        <v>508158.78204722999</v>
      </c>
      <c r="AE78" s="200">
        <f>SUM(AC78:AD78)</f>
        <v>1069370.1109712718</v>
      </c>
      <c r="AF78" s="404">
        <v>300791.69579398894</v>
      </c>
      <c r="AG78" s="403">
        <f>AE78+AF78</f>
        <v>1370161.8067652606</v>
      </c>
      <c r="AH78" s="405">
        <v>-269315</v>
      </c>
      <c r="AI78" s="416">
        <f>AG78+AH78</f>
        <v>1100846.8067652606</v>
      </c>
      <c r="AJ78" s="403">
        <v>65641.399999999994</v>
      </c>
      <c r="AK78" s="403">
        <f>SUM(AI78:AJ78)</f>
        <v>1166488.2067652605</v>
      </c>
      <c r="AL78" s="416">
        <f>AI78/Z78</f>
        <v>867.49157349508323</v>
      </c>
      <c r="AM78" s="403">
        <f>AK78/Z78</f>
        <v>919.21844504748663</v>
      </c>
      <c r="AN78" s="419">
        <v>13</v>
      </c>
      <c r="AO78" s="419">
        <v>13</v>
      </c>
    </row>
    <row r="79" spans="1:41">
      <c r="A79" s="401">
        <v>217</v>
      </c>
      <c r="B79" s="402" t="s">
        <v>105</v>
      </c>
      <c r="C79" s="404">
        <v>5246</v>
      </c>
      <c r="D79" s="417">
        <f>H79-G79-E79</f>
        <v>3021998.5589357582</v>
      </c>
      <c r="E79" s="418">
        <v>-1702724.5870897709</v>
      </c>
      <c r="F79" s="404">
        <v>1319273.9718459873</v>
      </c>
      <c r="G79" s="404">
        <v>2809119.6676635365</v>
      </c>
      <c r="H79" s="408">
        <f>SUM(F79:G79)</f>
        <v>4128393.6395095238</v>
      </c>
      <c r="I79" s="446">
        <v>665322.61978268577</v>
      </c>
      <c r="J79" s="403">
        <f>SUM(H79:I79)</f>
        <v>4793716.2592922095</v>
      </c>
      <c r="K79" s="460">
        <v>89092</v>
      </c>
      <c r="L79" s="416">
        <f>SUM(J79:K79)</f>
        <v>4882808.2592922095</v>
      </c>
      <c r="M79" s="463">
        <v>-20960.4925</v>
      </c>
      <c r="N79" s="403">
        <f>SUM(L79:M79)</f>
        <v>4861847.7667922098</v>
      </c>
      <c r="O79" s="416">
        <f>L79/C79</f>
        <v>930.76787252996746</v>
      </c>
      <c r="P79" s="403">
        <f>N79/C79</f>
        <v>926.77235356313565</v>
      </c>
      <c r="Q79" s="419">
        <v>16</v>
      </c>
      <c r="R79" s="419">
        <v>16</v>
      </c>
      <c r="S79" s="364"/>
      <c r="T79" s="442">
        <f>L79-AI79</f>
        <v>330952.74651260115</v>
      </c>
      <c r="U79" s="431">
        <f>T79/AI79</f>
        <v>7.2707216998305721E-2</v>
      </c>
      <c r="V79" s="432">
        <f>O79-AL79</f>
        <v>80.271700485944962</v>
      </c>
      <c r="X79" s="401">
        <v>217</v>
      </c>
      <c r="Y79" s="402" t="s">
        <v>105</v>
      </c>
      <c r="Z79" s="404">
        <v>5352</v>
      </c>
      <c r="AA79" s="417">
        <f>AC79-AB79</f>
        <v>2534790.1214638883</v>
      </c>
      <c r="AB79" s="418">
        <v>-1846587.6676986993</v>
      </c>
      <c r="AC79" s="404">
        <v>688202.45376518928</v>
      </c>
      <c r="AD79" s="404">
        <v>2723056.9866396575</v>
      </c>
      <c r="AE79" s="200">
        <f>SUM(AC79:AD79)</f>
        <v>3411259.4404048468</v>
      </c>
      <c r="AF79" s="404">
        <v>1051504.0723747611</v>
      </c>
      <c r="AG79" s="403">
        <f>AE79+AF79</f>
        <v>4462763.5127796084</v>
      </c>
      <c r="AH79" s="405">
        <v>89092</v>
      </c>
      <c r="AI79" s="416">
        <f>AG79+AH79</f>
        <v>4551855.5127796084</v>
      </c>
      <c r="AJ79" s="403">
        <v>-20960.4925</v>
      </c>
      <c r="AK79" s="403">
        <f>SUM(AI79:AJ79)</f>
        <v>4530895.0202796087</v>
      </c>
      <c r="AL79" s="416">
        <f>AI79/Z79</f>
        <v>850.4961720440225</v>
      </c>
      <c r="AM79" s="403">
        <f>AK79/Z79</f>
        <v>846.57978704775951</v>
      </c>
      <c r="AN79" s="419">
        <v>16</v>
      </c>
      <c r="AO79" s="419">
        <v>16</v>
      </c>
    </row>
    <row r="80" spans="1:41">
      <c r="A80" s="401">
        <v>218</v>
      </c>
      <c r="B80" s="402" t="s">
        <v>106</v>
      </c>
      <c r="C80" s="404">
        <v>1188</v>
      </c>
      <c r="D80" s="417">
        <f>H80-G80-E80</f>
        <v>44115.136963957339</v>
      </c>
      <c r="E80" s="418">
        <v>418177.23467540601</v>
      </c>
      <c r="F80" s="404">
        <v>462292.37163936329</v>
      </c>
      <c r="G80" s="404">
        <v>690500.73350937513</v>
      </c>
      <c r="H80" s="408">
        <f>SUM(F80:G80)</f>
        <v>1152793.1051487385</v>
      </c>
      <c r="I80" s="446">
        <v>250718.55375674641</v>
      </c>
      <c r="J80" s="403">
        <f>SUM(H80:I80)</f>
        <v>1403511.6589054849</v>
      </c>
      <c r="K80" s="460">
        <v>-281292</v>
      </c>
      <c r="L80" s="416">
        <f>SUM(J80:K80)</f>
        <v>1122219.6589054849</v>
      </c>
      <c r="M80" s="463">
        <v>-325148.70749999996</v>
      </c>
      <c r="N80" s="403">
        <f>SUM(L80:M80)</f>
        <v>797070.95140548493</v>
      </c>
      <c r="O80" s="416">
        <f>L80/C80</f>
        <v>944.62934251303443</v>
      </c>
      <c r="P80" s="403">
        <f>N80/C80</f>
        <v>670.93514428071126</v>
      </c>
      <c r="Q80" s="419">
        <v>14</v>
      </c>
      <c r="R80" s="419">
        <v>14</v>
      </c>
      <c r="S80" s="364"/>
      <c r="T80" s="442">
        <f>L80-AI80</f>
        <v>149086.96835956327</v>
      </c>
      <c r="U80" s="431">
        <f>T80/AI80</f>
        <v>0.15320312410420245</v>
      </c>
      <c r="V80" s="432">
        <f>O80-AL80</f>
        <v>133.68543372476631</v>
      </c>
      <c r="X80" s="401">
        <v>218</v>
      </c>
      <c r="Y80" s="402" t="s">
        <v>106</v>
      </c>
      <c r="Z80" s="404">
        <v>1200</v>
      </c>
      <c r="AA80" s="417">
        <f>AC80-AB80</f>
        <v>-130209.27966783434</v>
      </c>
      <c r="AB80" s="418">
        <v>422056.06047415634</v>
      </c>
      <c r="AC80" s="404">
        <v>291846.780806322</v>
      </c>
      <c r="AD80" s="404">
        <v>625806.49527986499</v>
      </c>
      <c r="AE80" s="200">
        <f>SUM(AC80:AD80)</f>
        <v>917653.27608618699</v>
      </c>
      <c r="AF80" s="404">
        <v>336771.41445973481</v>
      </c>
      <c r="AG80" s="403">
        <f>AE80+AF80</f>
        <v>1254424.6905459217</v>
      </c>
      <c r="AH80" s="405">
        <v>-281292</v>
      </c>
      <c r="AI80" s="416">
        <f>AG80+AH80</f>
        <v>973132.69054592168</v>
      </c>
      <c r="AJ80" s="403">
        <v>-325148.70749999996</v>
      </c>
      <c r="AK80" s="403">
        <f>SUM(AI80:AJ80)</f>
        <v>647983.98304592166</v>
      </c>
      <c r="AL80" s="416">
        <f>AI80/Z80</f>
        <v>810.94390878826812</v>
      </c>
      <c r="AM80" s="403">
        <f>AK80/Z80</f>
        <v>539.986652538268</v>
      </c>
      <c r="AN80" s="419">
        <v>14</v>
      </c>
      <c r="AO80" s="419">
        <v>14</v>
      </c>
    </row>
    <row r="81" spans="1:41">
      <c r="A81" s="401">
        <v>224</v>
      </c>
      <c r="B81" s="402" t="s">
        <v>107</v>
      </c>
      <c r="C81" s="404">
        <v>8581</v>
      </c>
      <c r="D81" s="417">
        <f>H81-G81-E81</f>
        <v>3347280.3904290488</v>
      </c>
      <c r="E81" s="418">
        <v>-638198.63677481341</v>
      </c>
      <c r="F81" s="404">
        <v>2709081.753654235</v>
      </c>
      <c r="G81" s="404">
        <v>3798485.198377226</v>
      </c>
      <c r="H81" s="408">
        <f>SUM(F81:G81)</f>
        <v>6507566.9520314615</v>
      </c>
      <c r="I81" s="446">
        <v>869626.52316402539</v>
      </c>
      <c r="J81" s="403">
        <f>SUM(H81:I81)</f>
        <v>7377193.475195487</v>
      </c>
      <c r="K81" s="460">
        <v>-319768</v>
      </c>
      <c r="L81" s="416">
        <f>SUM(J81:K81)</f>
        <v>7057425.475195487</v>
      </c>
      <c r="M81" s="463">
        <v>321627.94149999996</v>
      </c>
      <c r="N81" s="403">
        <f>SUM(L81:M81)</f>
        <v>7379053.4166954868</v>
      </c>
      <c r="O81" s="416">
        <f>L81/C81</f>
        <v>822.44790527857913</v>
      </c>
      <c r="P81" s="403">
        <f>N81/C81</f>
        <v>859.92931088398632</v>
      </c>
      <c r="Q81" s="419">
        <v>1</v>
      </c>
      <c r="R81" s="420">
        <v>33</v>
      </c>
      <c r="S81" s="396"/>
      <c r="T81" s="442">
        <f>L81-AI81</f>
        <v>894823.96387783904</v>
      </c>
      <c r="U81" s="431">
        <f>T81/AI81</f>
        <v>0.14520230818664656</v>
      </c>
      <c r="V81" s="432">
        <f>O81-AL81</f>
        <v>106.11621734208632</v>
      </c>
      <c r="X81" s="401">
        <v>224</v>
      </c>
      <c r="Y81" s="402" t="s">
        <v>107</v>
      </c>
      <c r="Z81" s="404">
        <v>8603</v>
      </c>
      <c r="AA81" s="417">
        <f>AC81-AB81</f>
        <v>2177865.0969811226</v>
      </c>
      <c r="AB81" s="418">
        <v>-867745.41234702524</v>
      </c>
      <c r="AC81" s="404">
        <v>1310119.6846340974</v>
      </c>
      <c r="AD81" s="404">
        <v>3737573.1131356121</v>
      </c>
      <c r="AE81" s="200">
        <f>SUM(AC81:AD81)</f>
        <v>5047692.7977697095</v>
      </c>
      <c r="AF81" s="404">
        <v>1434676.713547938</v>
      </c>
      <c r="AG81" s="403">
        <f>AE81+AF81</f>
        <v>6482369.511317648</v>
      </c>
      <c r="AH81" s="405">
        <v>-319768</v>
      </c>
      <c r="AI81" s="416">
        <f>AG81+AH81</f>
        <v>6162601.511317648</v>
      </c>
      <c r="AJ81" s="403">
        <v>321627.94149999996</v>
      </c>
      <c r="AK81" s="403">
        <f>SUM(AI81:AJ81)</f>
        <v>6484229.4528176477</v>
      </c>
      <c r="AL81" s="416">
        <f>AI81/Z81</f>
        <v>716.33168793649281</v>
      </c>
      <c r="AM81" s="403">
        <f>AK81/Z81</f>
        <v>753.71724431217569</v>
      </c>
      <c r="AN81" s="419">
        <v>1</v>
      </c>
      <c r="AO81" s="420">
        <v>33</v>
      </c>
    </row>
    <row r="82" spans="1:41">
      <c r="A82" s="401">
        <v>226</v>
      </c>
      <c r="B82" s="402" t="s">
        <v>108</v>
      </c>
      <c r="C82" s="404">
        <v>3625</v>
      </c>
      <c r="D82" s="417">
        <f>H82-G82-E82</f>
        <v>1127149.8110945686</v>
      </c>
      <c r="E82" s="418">
        <v>377560.91290772078</v>
      </c>
      <c r="F82" s="404">
        <v>1504710.7240022894</v>
      </c>
      <c r="G82" s="404">
        <v>1933232.3878746883</v>
      </c>
      <c r="H82" s="408">
        <f>SUM(F82:G82)</f>
        <v>3437943.1118769776</v>
      </c>
      <c r="I82" s="446">
        <v>586938.56858092395</v>
      </c>
      <c r="J82" s="403">
        <f>SUM(H82:I82)</f>
        <v>4024881.6804579017</v>
      </c>
      <c r="K82" s="460">
        <v>89341</v>
      </c>
      <c r="L82" s="416">
        <f>SUM(J82:K82)</f>
        <v>4114222.6804579017</v>
      </c>
      <c r="M82" s="463">
        <v>31328.850000000006</v>
      </c>
      <c r="N82" s="403">
        <f>SUM(L82:M82)</f>
        <v>4145551.5304579018</v>
      </c>
      <c r="O82" s="416">
        <f>L82/C82</f>
        <v>1134.9579808159729</v>
      </c>
      <c r="P82" s="403">
        <f>N82/C82</f>
        <v>1143.6004221952833</v>
      </c>
      <c r="Q82" s="419">
        <v>13</v>
      </c>
      <c r="R82" s="419">
        <v>13</v>
      </c>
      <c r="S82" s="364"/>
      <c r="T82" s="442">
        <f>L82-AI82</f>
        <v>365517.77552111587</v>
      </c>
      <c r="U82" s="431">
        <f>T82/AI82</f>
        <v>9.7505081032053006E-2</v>
      </c>
      <c r="V82" s="432">
        <f>O82-AL82</f>
        <v>112.11898901875986</v>
      </c>
      <c r="X82" s="401">
        <v>226</v>
      </c>
      <c r="Y82" s="402" t="s">
        <v>108</v>
      </c>
      <c r="Z82" s="404">
        <v>3665</v>
      </c>
      <c r="AA82" s="417">
        <f>AC82-AB82</f>
        <v>822816.13094826287</v>
      </c>
      <c r="AB82" s="418">
        <v>389369.02430749463</v>
      </c>
      <c r="AC82" s="404">
        <v>1212185.1552557575</v>
      </c>
      <c r="AD82" s="404">
        <v>1643870.6161931041</v>
      </c>
      <c r="AE82" s="200">
        <f>SUM(AC82:AD82)</f>
        <v>2856055.7714488618</v>
      </c>
      <c r="AF82" s="404">
        <v>803308.13348792423</v>
      </c>
      <c r="AG82" s="403">
        <f>AE82+AF82</f>
        <v>3659363.9049367858</v>
      </c>
      <c r="AH82" s="405">
        <v>89341</v>
      </c>
      <c r="AI82" s="416">
        <f>AG82+AH82</f>
        <v>3748704.9049367858</v>
      </c>
      <c r="AJ82" s="403">
        <v>31328.850000000006</v>
      </c>
      <c r="AK82" s="403">
        <f>SUM(AI82:AJ82)</f>
        <v>3780033.7549367859</v>
      </c>
      <c r="AL82" s="416">
        <f>AI82/Z82</f>
        <v>1022.838991797213</v>
      </c>
      <c r="AM82" s="403">
        <f>AK82/Z82</f>
        <v>1031.3871091232704</v>
      </c>
      <c r="AN82" s="419">
        <v>13</v>
      </c>
      <c r="AO82" s="419">
        <v>13</v>
      </c>
    </row>
    <row r="83" spans="1:41">
      <c r="A83" s="401">
        <v>230</v>
      </c>
      <c r="B83" s="402" t="s">
        <v>109</v>
      </c>
      <c r="C83" s="404">
        <v>2216</v>
      </c>
      <c r="D83" s="417">
        <f>H83-G83-E83</f>
        <v>884305.53882079036</v>
      </c>
      <c r="E83" s="418">
        <v>-70041.68688296662</v>
      </c>
      <c r="F83" s="404">
        <v>814263.8519378237</v>
      </c>
      <c r="G83" s="404">
        <v>1445479.0426108821</v>
      </c>
      <c r="H83" s="408">
        <f>SUM(F83:G83)</f>
        <v>2259742.8945487058</v>
      </c>
      <c r="I83" s="446">
        <v>458472.2630332401</v>
      </c>
      <c r="J83" s="403">
        <f>SUM(H83:I83)</f>
        <v>2718215.1575819459</v>
      </c>
      <c r="K83" s="460">
        <v>-356583</v>
      </c>
      <c r="L83" s="416">
        <f>SUM(J83:K83)</f>
        <v>2361632.1575819459</v>
      </c>
      <c r="M83" s="463">
        <v>71012.060000000012</v>
      </c>
      <c r="N83" s="403">
        <f>SUM(L83:M83)</f>
        <v>2432644.2175819459</v>
      </c>
      <c r="O83" s="416">
        <f>L83/C83</f>
        <v>1065.7184826633329</v>
      </c>
      <c r="P83" s="403">
        <f>N83/C83</f>
        <v>1097.7636360929359</v>
      </c>
      <c r="Q83" s="419">
        <v>4</v>
      </c>
      <c r="R83" s="419">
        <v>4</v>
      </c>
      <c r="S83" s="364"/>
      <c r="T83" s="442">
        <f>L83-AI83</f>
        <v>312179.48606248153</v>
      </c>
      <c r="U83" s="431">
        <f>T83/AI83</f>
        <v>0.15232334486213417</v>
      </c>
      <c r="V83" s="432">
        <f>O83-AL83</f>
        <v>150.78425430642915</v>
      </c>
      <c r="X83" s="401">
        <v>230</v>
      </c>
      <c r="Y83" s="402" t="s">
        <v>109</v>
      </c>
      <c r="Z83" s="404">
        <v>2240</v>
      </c>
      <c r="AA83" s="417">
        <f>AC83-AB83</f>
        <v>576822.78070845071</v>
      </c>
      <c r="AB83" s="418">
        <v>-97110.542772084256</v>
      </c>
      <c r="AC83" s="404">
        <v>479712.23793636641</v>
      </c>
      <c r="AD83" s="404">
        <v>1331798.1766675536</v>
      </c>
      <c r="AE83" s="200">
        <f>SUM(AC83:AD83)</f>
        <v>1811510.41460392</v>
      </c>
      <c r="AF83" s="404">
        <v>594525.25691554428</v>
      </c>
      <c r="AG83" s="403">
        <f>AE83+AF83</f>
        <v>2406035.6715194643</v>
      </c>
      <c r="AH83" s="405">
        <v>-356583</v>
      </c>
      <c r="AI83" s="416">
        <f>AG83+AH83</f>
        <v>2049452.6715194643</v>
      </c>
      <c r="AJ83" s="403">
        <v>71012.060000000012</v>
      </c>
      <c r="AK83" s="403">
        <f>SUM(AI83:AJ83)</f>
        <v>2120464.7315194644</v>
      </c>
      <c r="AL83" s="416">
        <f>AI83/Z83</f>
        <v>914.93422835690376</v>
      </c>
      <c r="AM83" s="403">
        <f>AK83/Z83</f>
        <v>946.63604085690372</v>
      </c>
      <c r="AN83" s="419">
        <v>4</v>
      </c>
      <c r="AO83" s="419">
        <v>4</v>
      </c>
    </row>
    <row r="84" spans="1:41">
      <c r="A84" s="401">
        <v>231</v>
      </c>
      <c r="B84" s="402" t="s">
        <v>110</v>
      </c>
      <c r="C84" s="404">
        <v>1208</v>
      </c>
      <c r="D84" s="417">
        <f>H84-G84-E84</f>
        <v>443300.20047509833</v>
      </c>
      <c r="E84" s="418">
        <v>-1412288.8859392193</v>
      </c>
      <c r="F84" s="404">
        <v>-968988.68546412094</v>
      </c>
      <c r="G84" s="404">
        <v>-48305.815459843128</v>
      </c>
      <c r="H84" s="408">
        <f>SUM(F84:G84)</f>
        <v>-1017294.5009239641</v>
      </c>
      <c r="I84" s="446">
        <v>136065.32130331092</v>
      </c>
      <c r="J84" s="403">
        <f>SUM(H84:I84)</f>
        <v>-881229.17962065316</v>
      </c>
      <c r="K84" s="460">
        <v>-24650</v>
      </c>
      <c r="L84" s="416">
        <f>SUM(J84:K84)</f>
        <v>-905879.17962065316</v>
      </c>
      <c r="M84" s="463">
        <v>-199833.3075</v>
      </c>
      <c r="N84" s="403">
        <f>SUM(L84:M84)</f>
        <v>-1105712.487120653</v>
      </c>
      <c r="O84" s="416">
        <f>L84/C84</f>
        <v>-749.89998312967975</v>
      </c>
      <c r="P84" s="403">
        <f>N84/C84</f>
        <v>-915.32490655683193</v>
      </c>
      <c r="Q84" s="419">
        <v>15</v>
      </c>
      <c r="R84" s="419">
        <v>15</v>
      </c>
      <c r="S84" s="364"/>
      <c r="T84" s="442">
        <f>L84-AI84</f>
        <v>34326.184323831927</v>
      </c>
      <c r="U84" s="431">
        <f>T84/AI84</f>
        <v>-3.6509241108582668E-2</v>
      </c>
      <c r="V84" s="432">
        <f>O84-AL84</f>
        <v>-1.3288334923508955</v>
      </c>
      <c r="X84" s="401">
        <v>231</v>
      </c>
      <c r="Y84" s="402" t="s">
        <v>110</v>
      </c>
      <c r="Z84" s="404">
        <v>1256</v>
      </c>
      <c r="AA84" s="417">
        <f>AC84-AB84</f>
        <v>323082.05485251569</v>
      </c>
      <c r="AB84" s="418">
        <v>-1446316.0164808517</v>
      </c>
      <c r="AC84" s="404">
        <v>-1123233.961628336</v>
      </c>
      <c r="AD84" s="404">
        <v>-15346.034040523788</v>
      </c>
      <c r="AE84" s="200">
        <f>SUM(AC84:AD84)</f>
        <v>-1138579.9956688597</v>
      </c>
      <c r="AF84" s="404">
        <v>223024.6317243746</v>
      </c>
      <c r="AG84" s="403">
        <f>AE84+AF84</f>
        <v>-915555.36394448509</v>
      </c>
      <c r="AH84" s="405">
        <v>-24650</v>
      </c>
      <c r="AI84" s="416">
        <f>AG84+AH84</f>
        <v>-940205.36394448509</v>
      </c>
      <c r="AJ84" s="403">
        <v>-199833.3075</v>
      </c>
      <c r="AK84" s="403">
        <f>SUM(AI84:AJ84)</f>
        <v>-1140038.671444485</v>
      </c>
      <c r="AL84" s="416">
        <f>AI84/Z84</f>
        <v>-748.57114963732886</v>
      </c>
      <c r="AM84" s="403">
        <f>AK84/Z84</f>
        <v>-907.67410146853899</v>
      </c>
      <c r="AN84" s="419">
        <v>15</v>
      </c>
      <c r="AO84" s="419">
        <v>15</v>
      </c>
    </row>
    <row r="85" spans="1:41">
      <c r="A85" s="401">
        <v>232</v>
      </c>
      <c r="B85" s="402" t="s">
        <v>111</v>
      </c>
      <c r="C85" s="404">
        <v>12618</v>
      </c>
      <c r="D85" s="417">
        <f>H85-G85-E85</f>
        <v>4539118.9008096047</v>
      </c>
      <c r="E85" s="418">
        <v>-579354.34186312836</v>
      </c>
      <c r="F85" s="404">
        <v>3959764.5589464768</v>
      </c>
      <c r="G85" s="404">
        <v>5527742.5631260565</v>
      </c>
      <c r="H85" s="408">
        <f>SUM(F85:G85)</f>
        <v>9487507.1220725328</v>
      </c>
      <c r="I85" s="446">
        <v>1900359.0778562401</v>
      </c>
      <c r="J85" s="403">
        <f>SUM(H85:I85)</f>
        <v>11387866.199928774</v>
      </c>
      <c r="K85" s="460">
        <v>-601507</v>
      </c>
      <c r="L85" s="416">
        <f>SUM(J85:K85)</f>
        <v>10786359.199928774</v>
      </c>
      <c r="M85" s="463">
        <v>-56839.484999999986</v>
      </c>
      <c r="N85" s="403">
        <f>SUM(L85:M85)</f>
        <v>10729519.714928774</v>
      </c>
      <c r="O85" s="416">
        <f>L85/C85</f>
        <v>854.8390553121551</v>
      </c>
      <c r="P85" s="403">
        <f>N85/C85</f>
        <v>850.33442026698162</v>
      </c>
      <c r="Q85" s="419">
        <v>14</v>
      </c>
      <c r="R85" s="419">
        <v>14</v>
      </c>
      <c r="S85" s="364"/>
      <c r="T85" s="442">
        <f>L85-AI85</f>
        <v>1058179.2359895017</v>
      </c>
      <c r="U85" s="431">
        <f>T85/AI85</f>
        <v>0.10877463615105747</v>
      </c>
      <c r="V85" s="432">
        <f>O85-AL85</f>
        <v>91.844548336525918</v>
      </c>
      <c r="X85" s="401">
        <v>232</v>
      </c>
      <c r="Y85" s="402" t="s">
        <v>111</v>
      </c>
      <c r="Z85" s="404">
        <v>12750</v>
      </c>
      <c r="AA85" s="417">
        <f>AC85-AB85</f>
        <v>3070748.4037965722</v>
      </c>
      <c r="AB85" s="418">
        <v>-905990.5584504446</v>
      </c>
      <c r="AC85" s="404">
        <v>2164757.8453461276</v>
      </c>
      <c r="AD85" s="404">
        <v>5331084.5739423959</v>
      </c>
      <c r="AE85" s="200">
        <f>SUM(AC85:AD85)</f>
        <v>7495842.4192885235</v>
      </c>
      <c r="AF85" s="404">
        <v>2833844.5446507484</v>
      </c>
      <c r="AG85" s="403">
        <f>AE85+AF85</f>
        <v>10329686.963939272</v>
      </c>
      <c r="AH85" s="405">
        <v>-601507</v>
      </c>
      <c r="AI85" s="416">
        <f>AG85+AH85</f>
        <v>9728179.9639392719</v>
      </c>
      <c r="AJ85" s="403">
        <v>-56839.484999999986</v>
      </c>
      <c r="AK85" s="403">
        <f>SUM(AI85:AJ85)</f>
        <v>9671340.4789392725</v>
      </c>
      <c r="AL85" s="416">
        <f>AI85/Z85</f>
        <v>762.99450697562918</v>
      </c>
      <c r="AM85" s="403">
        <f>AK85/Z85</f>
        <v>758.53650815209983</v>
      </c>
      <c r="AN85" s="419">
        <v>14</v>
      </c>
      <c r="AO85" s="419">
        <v>14</v>
      </c>
    </row>
    <row r="86" spans="1:41">
      <c r="A86" s="401">
        <v>233</v>
      </c>
      <c r="B86" s="402" t="s">
        <v>112</v>
      </c>
      <c r="C86" s="404">
        <v>15165</v>
      </c>
      <c r="D86" s="417">
        <f>H86-G86-E86</f>
        <v>4587548.8367387038</v>
      </c>
      <c r="E86" s="418">
        <v>1460572.3479356293</v>
      </c>
      <c r="F86" s="404">
        <v>6048121.1846743319</v>
      </c>
      <c r="G86" s="404">
        <v>7338712.8338533053</v>
      </c>
      <c r="H86" s="408">
        <f>SUM(F86:G86)</f>
        <v>13386834.018527638</v>
      </c>
      <c r="I86" s="446">
        <v>2331401.5761136455</v>
      </c>
      <c r="J86" s="403">
        <f>SUM(H86:I86)</f>
        <v>15718235.594641283</v>
      </c>
      <c r="K86" s="460">
        <v>65167</v>
      </c>
      <c r="L86" s="416">
        <f>SUM(J86:K86)</f>
        <v>15783402.594641283</v>
      </c>
      <c r="M86" s="463">
        <v>-67655.397499999963</v>
      </c>
      <c r="N86" s="403">
        <f>SUM(L86:M86)</f>
        <v>15715747.197141282</v>
      </c>
      <c r="O86" s="416">
        <f>L86/C86</f>
        <v>1040.77827857839</v>
      </c>
      <c r="P86" s="403">
        <f>N86/C86</f>
        <v>1036.3169928876546</v>
      </c>
      <c r="Q86" s="419">
        <v>14</v>
      </c>
      <c r="R86" s="419">
        <v>14</v>
      </c>
      <c r="S86" s="364"/>
      <c r="T86" s="442">
        <f>L86-AI86</f>
        <v>600646.65817153268</v>
      </c>
      <c r="U86" s="431">
        <f>T86/AI86</f>
        <v>3.9561108713389047E-2</v>
      </c>
      <c r="V86" s="432">
        <f>O86-AL86</f>
        <v>36.362035096665295</v>
      </c>
      <c r="X86" s="401">
        <v>233</v>
      </c>
      <c r="Y86" s="402" t="s">
        <v>112</v>
      </c>
      <c r="Z86" s="404">
        <v>15116</v>
      </c>
      <c r="AA86" s="417">
        <f>AC86-AB86</f>
        <v>3222993.1056877961</v>
      </c>
      <c r="AB86" s="418">
        <v>1511731.1212417288</v>
      </c>
      <c r="AC86" s="404">
        <v>4734724.2269295249</v>
      </c>
      <c r="AD86" s="404">
        <v>6990857.8582752366</v>
      </c>
      <c r="AE86" s="200">
        <f>SUM(AC86:AD86)</f>
        <v>11725582.085204761</v>
      </c>
      <c r="AF86" s="404">
        <v>3392006.8512649895</v>
      </c>
      <c r="AG86" s="403">
        <f>AE86+AF86</f>
        <v>15117588.93646975</v>
      </c>
      <c r="AH86" s="405">
        <v>65167</v>
      </c>
      <c r="AI86" s="416">
        <f>AG86+AH86</f>
        <v>15182755.93646975</v>
      </c>
      <c r="AJ86" s="403">
        <v>-67655.397499999963</v>
      </c>
      <c r="AK86" s="403">
        <f>SUM(AI86:AJ86)</f>
        <v>15115100.538969751</v>
      </c>
      <c r="AL86" s="416">
        <f>AI86/Z86</f>
        <v>1004.4162434817247</v>
      </c>
      <c r="AM86" s="403">
        <f>AK86/Z86</f>
        <v>999.94049609484989</v>
      </c>
      <c r="AN86" s="419">
        <v>14</v>
      </c>
      <c r="AO86" s="419">
        <v>14</v>
      </c>
    </row>
    <row r="87" spans="1:41">
      <c r="A87" s="401">
        <v>235</v>
      </c>
      <c r="B87" s="402" t="s">
        <v>113</v>
      </c>
      <c r="C87" s="404">
        <v>10270</v>
      </c>
      <c r="D87" s="417">
        <f>H87-G87-E87</f>
        <v>7113027.8373087738</v>
      </c>
      <c r="E87" s="418">
        <v>12374326.019577896</v>
      </c>
      <c r="F87" s="404">
        <v>19487353.85688667</v>
      </c>
      <c r="G87" s="404">
        <v>-1668468.0459326224</v>
      </c>
      <c r="H87" s="408">
        <f>SUM(F87:G87)</f>
        <v>17818885.810954049</v>
      </c>
      <c r="I87" s="446">
        <v>474357.23216801789</v>
      </c>
      <c r="J87" s="403">
        <f>SUM(H87:I87)</f>
        <v>18293243.043122068</v>
      </c>
      <c r="K87" s="460">
        <v>2923081</v>
      </c>
      <c r="L87" s="416">
        <f>SUM(J87:K87)</f>
        <v>21216324.043122068</v>
      </c>
      <c r="M87" s="463">
        <v>2266815.3520999998</v>
      </c>
      <c r="N87" s="403">
        <f>SUM(L87:M87)</f>
        <v>23483139.395222068</v>
      </c>
      <c r="O87" s="416">
        <f>L87/C87</f>
        <v>2065.8543372076015</v>
      </c>
      <c r="P87" s="403">
        <f>N87/C87</f>
        <v>2286.5763773341837</v>
      </c>
      <c r="Q87" s="419">
        <v>1</v>
      </c>
      <c r="R87" s="420">
        <v>33</v>
      </c>
      <c r="S87" s="396"/>
      <c r="T87" s="442">
        <f>L87-AI87</f>
        <v>-283428.34344556928</v>
      </c>
      <c r="U87" s="431">
        <f>T87/AI87</f>
        <v>-1.3182865474425013E-2</v>
      </c>
      <c r="V87" s="432">
        <f>O87-AL87</f>
        <v>-24.747800731686311</v>
      </c>
      <c r="X87" s="401">
        <v>235</v>
      </c>
      <c r="Y87" s="402" t="s">
        <v>113</v>
      </c>
      <c r="Z87" s="404">
        <v>10284</v>
      </c>
      <c r="AA87" s="417">
        <f>AC87-AB87</f>
        <v>7187741.1667548623</v>
      </c>
      <c r="AB87" s="418">
        <v>12408587.733193064</v>
      </c>
      <c r="AC87" s="404">
        <v>19596328.899947926</v>
      </c>
      <c r="AD87" s="404">
        <v>-1675133.5221422266</v>
      </c>
      <c r="AE87" s="200">
        <f>SUM(AC87:AD87)</f>
        <v>17921195.377805699</v>
      </c>
      <c r="AF87" s="404">
        <v>655476.00876194029</v>
      </c>
      <c r="AG87" s="403">
        <f>AE87+AF87</f>
        <v>18576671.386567637</v>
      </c>
      <c r="AH87" s="405">
        <v>2923081</v>
      </c>
      <c r="AI87" s="416">
        <f>AG87+AH87</f>
        <v>21499752.386567637</v>
      </c>
      <c r="AJ87" s="403">
        <v>2266815.3520999998</v>
      </c>
      <c r="AK87" s="403">
        <f>SUM(AI87:AJ87)</f>
        <v>23766567.738667637</v>
      </c>
      <c r="AL87" s="416">
        <f>AI87/Z87</f>
        <v>2090.6021379392878</v>
      </c>
      <c r="AM87" s="403">
        <f>AK87/Z87</f>
        <v>2311.0237007650367</v>
      </c>
      <c r="AN87" s="419">
        <v>1</v>
      </c>
      <c r="AO87" s="420">
        <v>33</v>
      </c>
    </row>
    <row r="88" spans="1:41">
      <c r="A88" s="401">
        <v>236</v>
      </c>
      <c r="B88" s="402" t="s">
        <v>114</v>
      </c>
      <c r="C88" s="404">
        <v>4137</v>
      </c>
      <c r="D88" s="417">
        <f>H88-G88-E88</f>
        <v>2209247.8278237544</v>
      </c>
      <c r="E88" s="418">
        <v>-316020.41890319256</v>
      </c>
      <c r="F88" s="404">
        <v>1893227.4089205619</v>
      </c>
      <c r="G88" s="404">
        <v>2290165.0007617641</v>
      </c>
      <c r="H88" s="408">
        <f>SUM(F88:G88)</f>
        <v>4183392.409682326</v>
      </c>
      <c r="I88" s="446">
        <v>551145.92916101415</v>
      </c>
      <c r="J88" s="403">
        <f>SUM(H88:I88)</f>
        <v>4734538.3388433401</v>
      </c>
      <c r="K88" s="460">
        <v>761702</v>
      </c>
      <c r="L88" s="416">
        <f>SUM(J88:K88)</f>
        <v>5496240.3388433401</v>
      </c>
      <c r="M88" s="463">
        <v>300801.71549999999</v>
      </c>
      <c r="N88" s="403">
        <f>SUM(L88:M88)</f>
        <v>5797042.05434334</v>
      </c>
      <c r="O88" s="416">
        <f>L88/C88</f>
        <v>1328.5570072137637</v>
      </c>
      <c r="P88" s="403">
        <f>N88/C88</f>
        <v>1401.2671149004932</v>
      </c>
      <c r="Q88" s="419">
        <v>16</v>
      </c>
      <c r="R88" s="419">
        <v>16</v>
      </c>
      <c r="S88" s="364"/>
      <c r="T88" s="442">
        <f>L88-AI88</f>
        <v>-23430.141393650323</v>
      </c>
      <c r="U88" s="431">
        <f>T88/AI88</f>
        <v>-4.2448442307455167E-3</v>
      </c>
      <c r="V88" s="432">
        <f>O88-AL88</f>
        <v>13.72363888670543</v>
      </c>
      <c r="X88" s="401">
        <v>236</v>
      </c>
      <c r="Y88" s="402" t="s">
        <v>114</v>
      </c>
      <c r="Z88" s="404">
        <v>4198</v>
      </c>
      <c r="AA88" s="417">
        <f>AC88-AB88</f>
        <v>2041750.4791427725</v>
      </c>
      <c r="AB88" s="418">
        <v>-428609.4057148904</v>
      </c>
      <c r="AC88" s="404">
        <v>1613141.073427882</v>
      </c>
      <c r="AD88" s="404">
        <v>2256974.4482996222</v>
      </c>
      <c r="AE88" s="200">
        <f>SUM(AC88:AD88)</f>
        <v>3870115.5217275042</v>
      </c>
      <c r="AF88" s="404">
        <v>887852.95850948663</v>
      </c>
      <c r="AG88" s="403">
        <f>AE88+AF88</f>
        <v>4757968.4802369904</v>
      </c>
      <c r="AH88" s="405">
        <v>761702</v>
      </c>
      <c r="AI88" s="416">
        <f>AG88+AH88</f>
        <v>5519670.4802369904</v>
      </c>
      <c r="AJ88" s="403">
        <v>300801.71549999999</v>
      </c>
      <c r="AK88" s="403">
        <f>SUM(AI88:AJ88)</f>
        <v>5820472.1957369903</v>
      </c>
      <c r="AL88" s="416">
        <f>AI88/Z88</f>
        <v>1314.8333683270582</v>
      </c>
      <c r="AM88" s="403">
        <f>AK88/Z88</f>
        <v>1386.4869451493546</v>
      </c>
      <c r="AN88" s="419">
        <v>16</v>
      </c>
      <c r="AO88" s="419">
        <v>16</v>
      </c>
    </row>
    <row r="89" spans="1:41">
      <c r="A89" s="401">
        <v>239</v>
      </c>
      <c r="B89" s="402" t="s">
        <v>115</v>
      </c>
      <c r="C89" s="404">
        <v>2035</v>
      </c>
      <c r="D89" s="417">
        <f>H89-G89-E89</f>
        <v>768503.96953561425</v>
      </c>
      <c r="E89" s="418">
        <v>3355.178340472994</v>
      </c>
      <c r="F89" s="404">
        <v>771859.14787608723</v>
      </c>
      <c r="G89" s="404">
        <v>166586.34167529247</v>
      </c>
      <c r="H89" s="408">
        <f>SUM(F89:G89)</f>
        <v>938445.48955137969</v>
      </c>
      <c r="I89" s="446">
        <v>353097.51365372853</v>
      </c>
      <c r="J89" s="403">
        <f>SUM(H89:I89)</f>
        <v>1291543.0032051082</v>
      </c>
      <c r="K89" s="460">
        <v>-410432</v>
      </c>
      <c r="L89" s="416">
        <f>SUM(J89:K89)</f>
        <v>881111.00320510822</v>
      </c>
      <c r="M89" s="463">
        <v>3699.7880000000005</v>
      </c>
      <c r="N89" s="403">
        <f>SUM(L89:M89)</f>
        <v>884810.79120510817</v>
      </c>
      <c r="O89" s="416">
        <f>L89/C89</f>
        <v>432.97837995337011</v>
      </c>
      <c r="P89" s="403">
        <f>N89/C89</f>
        <v>434.79645759464773</v>
      </c>
      <c r="Q89" s="419">
        <v>11</v>
      </c>
      <c r="R89" s="419">
        <v>11</v>
      </c>
      <c r="S89" s="364"/>
      <c r="T89" s="442">
        <f>L89-AI89</f>
        <v>-375485.11181011563</v>
      </c>
      <c r="U89" s="431">
        <f>T89/AI89</f>
        <v>-0.29881129451491784</v>
      </c>
      <c r="V89" s="432">
        <f>O89-AL89</f>
        <v>-186.33956731879539</v>
      </c>
      <c r="X89" s="401">
        <v>239</v>
      </c>
      <c r="Y89" s="402" t="s">
        <v>115</v>
      </c>
      <c r="Z89" s="404">
        <v>2029</v>
      </c>
      <c r="AA89" s="417">
        <f>AC89-AB89</f>
        <v>464539.17025579279</v>
      </c>
      <c r="AB89" s="418">
        <v>-50654.477704045858</v>
      </c>
      <c r="AC89" s="404">
        <v>413884.69255174696</v>
      </c>
      <c r="AD89" s="404">
        <v>790843.28003277641</v>
      </c>
      <c r="AE89" s="200">
        <f>SUM(AC89:AD89)</f>
        <v>1204727.9725845233</v>
      </c>
      <c r="AF89" s="404">
        <v>462300.14243070059</v>
      </c>
      <c r="AG89" s="403">
        <f>AE89+AF89</f>
        <v>1667028.1150152239</v>
      </c>
      <c r="AH89" s="405">
        <v>-410432</v>
      </c>
      <c r="AI89" s="416">
        <f>AG89+AH89</f>
        <v>1256596.1150152239</v>
      </c>
      <c r="AJ89" s="403">
        <v>3699.7880000000005</v>
      </c>
      <c r="AK89" s="403">
        <f>SUM(AI89:AJ89)</f>
        <v>1260295.9030152238</v>
      </c>
      <c r="AL89" s="416">
        <f>AI89/Z89</f>
        <v>619.3179472721655</v>
      </c>
      <c r="AM89" s="403">
        <f>AK89/Z89</f>
        <v>621.14140119035176</v>
      </c>
      <c r="AN89" s="419">
        <v>11</v>
      </c>
      <c r="AO89" s="419">
        <v>11</v>
      </c>
    </row>
    <row r="90" spans="1:41">
      <c r="A90" s="401">
        <v>240</v>
      </c>
      <c r="B90" s="402" t="s">
        <v>116</v>
      </c>
      <c r="C90" s="404">
        <v>19371</v>
      </c>
      <c r="D90" s="417">
        <f>H90-G90-E90</f>
        <v>6097110.5597475152</v>
      </c>
      <c r="E90" s="418">
        <v>-13222958.888540493</v>
      </c>
      <c r="F90" s="404">
        <v>-7125848.3287929781</v>
      </c>
      <c r="G90" s="404">
        <v>4993933.190068488</v>
      </c>
      <c r="H90" s="408">
        <f>SUM(F90:G90)</f>
        <v>-2131915.1387244901</v>
      </c>
      <c r="I90" s="446">
        <v>1834099.6022493725</v>
      </c>
      <c r="J90" s="403">
        <f>SUM(H90:I90)</f>
        <v>-297815.53647511755</v>
      </c>
      <c r="K90" s="460">
        <v>39622</v>
      </c>
      <c r="L90" s="416">
        <f>SUM(J90:K90)</f>
        <v>-258193.53647511755</v>
      </c>
      <c r="M90" s="463">
        <v>-189196.41699999996</v>
      </c>
      <c r="N90" s="403">
        <f>SUM(L90:M90)</f>
        <v>-447389.95347511751</v>
      </c>
      <c r="O90" s="416">
        <f>L90/C90</f>
        <v>-13.328869778282874</v>
      </c>
      <c r="P90" s="403">
        <f>N90/C90</f>
        <v>-23.095862550984332</v>
      </c>
      <c r="Q90" s="419">
        <v>19</v>
      </c>
      <c r="R90" s="419">
        <v>19</v>
      </c>
      <c r="S90" s="364"/>
      <c r="T90" s="442">
        <f>L90-AI90</f>
        <v>2306778.1427170578</v>
      </c>
      <c r="U90" s="431">
        <f>T90/AI90</f>
        <v>-0.89933864043425438</v>
      </c>
      <c r="V90" s="432">
        <f>O90-AL90</f>
        <v>118.21488524465038</v>
      </c>
      <c r="X90" s="401">
        <v>240</v>
      </c>
      <c r="Y90" s="402" t="s">
        <v>116</v>
      </c>
      <c r="Z90" s="404">
        <v>19499</v>
      </c>
      <c r="AA90" s="417">
        <f>AC90-AB90</f>
        <v>2410818.7402096335</v>
      </c>
      <c r="AB90" s="418">
        <v>-13744131.935287127</v>
      </c>
      <c r="AC90" s="404">
        <v>-11333313.195077494</v>
      </c>
      <c r="AD90" s="404">
        <v>5513901.5913543198</v>
      </c>
      <c r="AE90" s="200">
        <f>SUM(AC90:AD90)</f>
        <v>-5819411.603723174</v>
      </c>
      <c r="AF90" s="404">
        <v>3214817.9245309983</v>
      </c>
      <c r="AG90" s="403">
        <f>AE90+AF90</f>
        <v>-2604593.6791921756</v>
      </c>
      <c r="AH90" s="405">
        <v>39622</v>
      </c>
      <c r="AI90" s="416">
        <f>AG90+AH90</f>
        <v>-2564971.6791921756</v>
      </c>
      <c r="AJ90" s="403">
        <v>-189196.41699999996</v>
      </c>
      <c r="AK90" s="403">
        <f>SUM(AI90:AJ90)</f>
        <v>-2754168.0961921755</v>
      </c>
      <c r="AL90" s="416">
        <f>AI90/Z90</f>
        <v>-131.54375502293325</v>
      </c>
      <c r="AM90" s="403">
        <f>AK90/Z90</f>
        <v>-141.24663296539185</v>
      </c>
      <c r="AN90" s="419">
        <v>19</v>
      </c>
      <c r="AO90" s="419">
        <v>19</v>
      </c>
    </row>
    <row r="91" spans="1:41">
      <c r="A91" s="401">
        <v>241</v>
      </c>
      <c r="B91" s="402" t="s">
        <v>117</v>
      </c>
      <c r="C91" s="404">
        <v>7691</v>
      </c>
      <c r="D91" s="417">
        <f>H91-G91-E91</f>
        <v>3159150.5640138849</v>
      </c>
      <c r="E91" s="418">
        <v>-3077057.2995623271</v>
      </c>
      <c r="F91" s="404">
        <v>82093.26445155777</v>
      </c>
      <c r="G91" s="404">
        <v>1922828.5248908934</v>
      </c>
      <c r="H91" s="408">
        <f>SUM(F91:G91)</f>
        <v>2004921.7893424511</v>
      </c>
      <c r="I91" s="446">
        <v>616568.30058993271</v>
      </c>
      <c r="J91" s="403">
        <f>SUM(H91:I91)</f>
        <v>2621490.089932384</v>
      </c>
      <c r="K91" s="460">
        <v>-544728</v>
      </c>
      <c r="L91" s="416">
        <f>SUM(J91:K91)</f>
        <v>2076762.089932384</v>
      </c>
      <c r="M91" s="463">
        <v>173352.97000000003</v>
      </c>
      <c r="N91" s="403">
        <f>SUM(L91:M91)</f>
        <v>2250115.0599323842</v>
      </c>
      <c r="O91" s="416">
        <f>L91/C91</f>
        <v>270.02497593711922</v>
      </c>
      <c r="P91" s="403">
        <f>N91/C91</f>
        <v>292.56469378915409</v>
      </c>
      <c r="Q91" s="419">
        <v>19</v>
      </c>
      <c r="R91" s="419">
        <v>19</v>
      </c>
      <c r="S91" s="364"/>
      <c r="T91" s="442">
        <f>L91-AI91</f>
        <v>391736.1299623996</v>
      </c>
      <c r="U91" s="431">
        <f>T91/AI91</f>
        <v>0.23248076840868234</v>
      </c>
      <c r="V91" s="432">
        <f>O91-AL91</f>
        <v>53.189824737790389</v>
      </c>
      <c r="X91" s="401">
        <v>241</v>
      </c>
      <c r="Y91" s="402" t="s">
        <v>117</v>
      </c>
      <c r="Z91" s="404">
        <v>7771</v>
      </c>
      <c r="AA91" s="417">
        <f>AC91-AB91</f>
        <v>2733052.4179990706</v>
      </c>
      <c r="AB91" s="418">
        <v>-3285094.9669213975</v>
      </c>
      <c r="AC91" s="404">
        <v>-552042.54892232688</v>
      </c>
      <c r="AD91" s="404">
        <v>1649253.9476050371</v>
      </c>
      <c r="AE91" s="200">
        <f>SUM(AC91:AD91)</f>
        <v>1097211.3986827102</v>
      </c>
      <c r="AF91" s="404">
        <v>1132542.5612872744</v>
      </c>
      <c r="AG91" s="403">
        <f>AE91+AF91</f>
        <v>2229753.9599699844</v>
      </c>
      <c r="AH91" s="405">
        <v>-544728</v>
      </c>
      <c r="AI91" s="416">
        <f>AG91+AH91</f>
        <v>1685025.9599699844</v>
      </c>
      <c r="AJ91" s="403">
        <v>173352.97000000003</v>
      </c>
      <c r="AK91" s="403">
        <f>SUM(AI91:AJ91)</f>
        <v>1858378.9299699843</v>
      </c>
      <c r="AL91" s="416">
        <f>AI91/Z91</f>
        <v>216.83515119932883</v>
      </c>
      <c r="AM91" s="403">
        <f>AK91/Z91</f>
        <v>239.14282974777819</v>
      </c>
      <c r="AN91" s="419">
        <v>19</v>
      </c>
      <c r="AO91" s="419">
        <v>19</v>
      </c>
    </row>
    <row r="92" spans="1:41">
      <c r="A92" s="401">
        <v>244</v>
      </c>
      <c r="B92" s="402" t="s">
        <v>118</v>
      </c>
      <c r="C92" s="404">
        <v>19514</v>
      </c>
      <c r="D92" s="417">
        <f>H92-G92-E92</f>
        <v>18874289.920380108</v>
      </c>
      <c r="E92" s="418">
        <v>-425605.20647643495</v>
      </c>
      <c r="F92" s="404">
        <v>18448684.713903673</v>
      </c>
      <c r="G92" s="404">
        <v>3696461.7772939485</v>
      </c>
      <c r="H92" s="408">
        <f>SUM(F92:G92)</f>
        <v>22145146.491197623</v>
      </c>
      <c r="I92" s="446">
        <v>923682.63573941821</v>
      </c>
      <c r="J92" s="403">
        <f>SUM(H92:I92)</f>
        <v>23068829.126937043</v>
      </c>
      <c r="K92" s="460">
        <v>28240</v>
      </c>
      <c r="L92" s="416">
        <f>SUM(J92:K92)</f>
        <v>23097069.126937043</v>
      </c>
      <c r="M92" s="463">
        <v>109237.73254999996</v>
      </c>
      <c r="N92" s="403">
        <f>SUM(L92:M92)</f>
        <v>23206306.859487042</v>
      </c>
      <c r="O92" s="416">
        <f>L92/C92</f>
        <v>1183.615308339502</v>
      </c>
      <c r="P92" s="403">
        <f>N92/C92</f>
        <v>1189.2132243254607</v>
      </c>
      <c r="Q92" s="419">
        <v>17</v>
      </c>
      <c r="R92" s="419">
        <v>17</v>
      </c>
      <c r="S92" s="364"/>
      <c r="T92" s="442">
        <f>L92-AI92</f>
        <v>870301.29968513176</v>
      </c>
      <c r="U92" s="431">
        <f>T92/AI92</f>
        <v>3.9155549131082761E-2</v>
      </c>
      <c r="V92" s="432">
        <f>O92-AL92</f>
        <v>31.969306927485832</v>
      </c>
      <c r="X92" s="401">
        <v>244</v>
      </c>
      <c r="Y92" s="402" t="s">
        <v>118</v>
      </c>
      <c r="Z92" s="404">
        <v>19300</v>
      </c>
      <c r="AA92" s="417">
        <f>AC92-AB92</f>
        <v>17399743.879205678</v>
      </c>
      <c r="AB92" s="418">
        <v>-937547.05443573243</v>
      </c>
      <c r="AC92" s="404">
        <v>16462196.824769944</v>
      </c>
      <c r="AD92" s="404">
        <v>3660954.0326702883</v>
      </c>
      <c r="AE92" s="200">
        <f>SUM(AC92:AD92)</f>
        <v>20123150.857440233</v>
      </c>
      <c r="AF92" s="404">
        <v>2075376.9698116761</v>
      </c>
      <c r="AG92" s="403">
        <f>AE92+AF92</f>
        <v>22198527.827251911</v>
      </c>
      <c r="AH92" s="405">
        <v>28240</v>
      </c>
      <c r="AI92" s="416">
        <f>AG92+AH92</f>
        <v>22226767.827251911</v>
      </c>
      <c r="AJ92" s="403">
        <v>109237.73254999996</v>
      </c>
      <c r="AK92" s="403">
        <f>SUM(AI92:AJ92)</f>
        <v>22336005.55980191</v>
      </c>
      <c r="AL92" s="416">
        <f>AI92/Z92</f>
        <v>1151.6460014120162</v>
      </c>
      <c r="AM92" s="403">
        <f>AK92/Z92</f>
        <v>1157.3059875545032</v>
      </c>
      <c r="AN92" s="419">
        <v>17</v>
      </c>
      <c r="AO92" s="419">
        <v>17</v>
      </c>
    </row>
    <row r="93" spans="1:41">
      <c r="A93" s="401">
        <v>245</v>
      </c>
      <c r="B93" s="402" t="s">
        <v>119</v>
      </c>
      <c r="C93" s="404">
        <v>38211</v>
      </c>
      <c r="D93" s="417">
        <f>H93-G93-E93</f>
        <v>20814674.733421721</v>
      </c>
      <c r="E93" s="418">
        <v>-3979090.3837936465</v>
      </c>
      <c r="F93" s="404">
        <v>16835584.349628076</v>
      </c>
      <c r="G93" s="404">
        <v>1267029.0710532977</v>
      </c>
      <c r="H93" s="408">
        <f>SUM(F93:G93)</f>
        <v>18102613.420681372</v>
      </c>
      <c r="I93" s="446">
        <v>2879881.6675811997</v>
      </c>
      <c r="J93" s="403">
        <f>SUM(H93:I93)</f>
        <v>20982495.088262573</v>
      </c>
      <c r="K93" s="460">
        <v>-2622359</v>
      </c>
      <c r="L93" s="416">
        <f>SUM(J93:K93)</f>
        <v>18360136.088262573</v>
      </c>
      <c r="M93" s="463">
        <v>-1207091.6394000002</v>
      </c>
      <c r="N93" s="403">
        <f>SUM(L93:M93)</f>
        <v>17153044.448862571</v>
      </c>
      <c r="O93" s="416">
        <f>L93/C93</f>
        <v>480.49347277649298</v>
      </c>
      <c r="P93" s="403">
        <f>N93/C93</f>
        <v>448.9033118437772</v>
      </c>
      <c r="Q93" s="419">
        <v>1</v>
      </c>
      <c r="R93" s="420">
        <v>32</v>
      </c>
      <c r="S93" s="396"/>
      <c r="T93" s="442">
        <f>L93-AI93</f>
        <v>4131875.2010663636</v>
      </c>
      <c r="U93" s="431">
        <f>T93/AI93</f>
        <v>0.29039917343549509</v>
      </c>
      <c r="V93" s="432">
        <f>O93-AL93</f>
        <v>102.84560975504144</v>
      </c>
      <c r="X93" s="401">
        <v>245</v>
      </c>
      <c r="Y93" s="402" t="s">
        <v>119</v>
      </c>
      <c r="Z93" s="404">
        <v>37676</v>
      </c>
      <c r="AA93" s="417">
        <f>AC93-AB93</f>
        <v>16007361.303351667</v>
      </c>
      <c r="AB93" s="418">
        <v>-4411978.1680065524</v>
      </c>
      <c r="AC93" s="404">
        <v>11595383.135345114</v>
      </c>
      <c r="AD93" s="404">
        <v>430942.73587921291</v>
      </c>
      <c r="AE93" s="200">
        <f>SUM(AC93:AD93)</f>
        <v>12026325.871224327</v>
      </c>
      <c r="AF93" s="404">
        <v>4824294.0159718813</v>
      </c>
      <c r="AG93" s="403">
        <f>AE93+AF93</f>
        <v>16850619.887196209</v>
      </c>
      <c r="AH93" s="405">
        <v>-2622359</v>
      </c>
      <c r="AI93" s="416">
        <f>AG93+AH93</f>
        <v>14228260.887196209</v>
      </c>
      <c r="AJ93" s="403">
        <v>-1207091.6394000002</v>
      </c>
      <c r="AK93" s="403">
        <f>SUM(AI93:AJ93)</f>
        <v>13021169.24779621</v>
      </c>
      <c r="AL93" s="416">
        <f>AI93/Z93</f>
        <v>377.64786302145154</v>
      </c>
      <c r="AM93" s="403">
        <f>AK93/Z93</f>
        <v>345.60912113271604</v>
      </c>
      <c r="AN93" s="419">
        <v>1</v>
      </c>
      <c r="AO93" s="420">
        <v>32</v>
      </c>
    </row>
    <row r="94" spans="1:41">
      <c r="A94" s="401">
        <v>249</v>
      </c>
      <c r="B94" s="402" t="s">
        <v>120</v>
      </c>
      <c r="C94" s="404">
        <v>9184</v>
      </c>
      <c r="D94" s="417">
        <f>H94-G94-E94</f>
        <v>2932956.6495422083</v>
      </c>
      <c r="E94" s="418">
        <v>446660.5545212162</v>
      </c>
      <c r="F94" s="404">
        <v>3379617.2040634248</v>
      </c>
      <c r="G94" s="404">
        <v>2996023.0654833117</v>
      </c>
      <c r="H94" s="408">
        <f>SUM(F94:G94)</f>
        <v>6375640.269546736</v>
      </c>
      <c r="I94" s="446">
        <v>1081588.8480448562</v>
      </c>
      <c r="J94" s="403">
        <f>SUM(H94:I94)</f>
        <v>7457229.1175915925</v>
      </c>
      <c r="K94" s="460">
        <v>267151</v>
      </c>
      <c r="L94" s="416">
        <f>SUM(J94:K94)</f>
        <v>7724380.1175915925</v>
      </c>
      <c r="M94" s="463">
        <v>-37355.923999999999</v>
      </c>
      <c r="N94" s="403">
        <f>SUM(L94:M94)</f>
        <v>7687024.1935915928</v>
      </c>
      <c r="O94" s="416">
        <f>L94/C94</f>
        <v>841.06926367504275</v>
      </c>
      <c r="P94" s="403">
        <f>N94/C94</f>
        <v>837.00176323950268</v>
      </c>
      <c r="Q94" s="419">
        <v>13</v>
      </c>
      <c r="R94" s="419">
        <v>13</v>
      </c>
      <c r="S94" s="364"/>
      <c r="T94" s="442">
        <f>L94-AI94</f>
        <v>873352.18485988956</v>
      </c>
      <c r="U94" s="431">
        <f>T94/AI94</f>
        <v>0.12747753963858952</v>
      </c>
      <c r="V94" s="432">
        <f>O94-AL94</f>
        <v>100.41759527161537</v>
      </c>
      <c r="X94" s="401">
        <v>249</v>
      </c>
      <c r="Y94" s="402" t="s">
        <v>120</v>
      </c>
      <c r="Z94" s="404">
        <v>9250</v>
      </c>
      <c r="AA94" s="417">
        <f>AC94-AB94</f>
        <v>1066449.7104113228</v>
      </c>
      <c r="AB94" s="418">
        <v>476864.1442140271</v>
      </c>
      <c r="AC94" s="404">
        <v>1543313.8546253499</v>
      </c>
      <c r="AD94" s="404">
        <v>3375148.8711746689</v>
      </c>
      <c r="AE94" s="200">
        <f>SUM(AC94:AD94)</f>
        <v>4918462.7258000188</v>
      </c>
      <c r="AF94" s="404">
        <v>1665414.2069316842</v>
      </c>
      <c r="AG94" s="403">
        <f>AE94+AF94</f>
        <v>6583876.9327317029</v>
      </c>
      <c r="AH94" s="405">
        <v>267151</v>
      </c>
      <c r="AI94" s="416">
        <f>AG94+AH94</f>
        <v>6851027.9327317029</v>
      </c>
      <c r="AJ94" s="403">
        <v>-37355.923999999999</v>
      </c>
      <c r="AK94" s="403">
        <f>SUM(AI94:AJ94)</f>
        <v>6813672.0087317033</v>
      </c>
      <c r="AL94" s="416">
        <f>AI94/Z94</f>
        <v>740.65166840342738</v>
      </c>
      <c r="AM94" s="403">
        <f>AK94/Z94</f>
        <v>736.6131901331571</v>
      </c>
      <c r="AN94" s="419">
        <v>13</v>
      </c>
      <c r="AO94" s="419">
        <v>13</v>
      </c>
    </row>
    <row r="95" spans="1:41">
      <c r="A95" s="401">
        <v>250</v>
      </c>
      <c r="B95" s="402" t="s">
        <v>121</v>
      </c>
      <c r="C95" s="404">
        <v>1749</v>
      </c>
      <c r="D95" s="417">
        <f>H95-G95-E95</f>
        <v>392791.06314894161</v>
      </c>
      <c r="E95" s="418">
        <v>-4922.2641354250991</v>
      </c>
      <c r="F95" s="404">
        <v>387868.79901351646</v>
      </c>
      <c r="G95" s="404">
        <v>773681.67970483785</v>
      </c>
      <c r="H95" s="408">
        <f>SUM(F95:G95)</f>
        <v>1161550.4787183544</v>
      </c>
      <c r="I95" s="446">
        <v>337660.94407018065</v>
      </c>
      <c r="J95" s="403">
        <f>SUM(H95:I95)</f>
        <v>1499211.422788535</v>
      </c>
      <c r="K95" s="460">
        <v>-365374</v>
      </c>
      <c r="L95" s="416">
        <f>SUM(J95:K95)</f>
        <v>1133837.422788535</v>
      </c>
      <c r="M95" s="463">
        <v>43412.834999999999</v>
      </c>
      <c r="N95" s="403">
        <f>SUM(L95:M95)</f>
        <v>1177250.257788535</v>
      </c>
      <c r="O95" s="416">
        <f>L95/C95</f>
        <v>648.27754304661812</v>
      </c>
      <c r="P95" s="403">
        <f>N95/C95</f>
        <v>673.0990610569097</v>
      </c>
      <c r="Q95" s="419">
        <v>6</v>
      </c>
      <c r="R95" s="419">
        <v>6</v>
      </c>
      <c r="S95" s="364"/>
      <c r="T95" s="442">
        <f>L95-AI95</f>
        <v>40910.270183541114</v>
      </c>
      <c r="U95" s="431">
        <f>T95/AI95</f>
        <v>3.7431836226258453E-2</v>
      </c>
      <c r="V95" s="432">
        <f>O95-AL95</f>
        <v>31.153233275305979</v>
      </c>
      <c r="X95" s="401">
        <v>250</v>
      </c>
      <c r="Y95" s="402" t="s">
        <v>121</v>
      </c>
      <c r="Z95" s="404">
        <v>1771</v>
      </c>
      <c r="AA95" s="417">
        <f>AC95-AB95</f>
        <v>242412.14290991778</v>
      </c>
      <c r="AB95" s="418">
        <v>-25812.027091576929</v>
      </c>
      <c r="AC95" s="404">
        <v>216600.11581834086</v>
      </c>
      <c r="AD95" s="404">
        <v>800408.86810264259</v>
      </c>
      <c r="AE95" s="200">
        <f>SUM(AC95:AD95)</f>
        <v>1017008.9839209835</v>
      </c>
      <c r="AF95" s="404">
        <v>441292.16868401034</v>
      </c>
      <c r="AG95" s="403">
        <f>AE95+AF95</f>
        <v>1458301.1526049939</v>
      </c>
      <c r="AH95" s="405">
        <v>-365374</v>
      </c>
      <c r="AI95" s="416">
        <f>AG95+AH95</f>
        <v>1092927.1526049939</v>
      </c>
      <c r="AJ95" s="403">
        <v>43412.834999999999</v>
      </c>
      <c r="AK95" s="403">
        <f>SUM(AI95:AJ95)</f>
        <v>1136339.9876049939</v>
      </c>
      <c r="AL95" s="416">
        <f>AI95/Z95</f>
        <v>617.12430977131214</v>
      </c>
      <c r="AM95" s="403">
        <f>AK95/Z95</f>
        <v>641.63748594296658</v>
      </c>
      <c r="AN95" s="419">
        <v>6</v>
      </c>
      <c r="AO95" s="419">
        <v>6</v>
      </c>
    </row>
    <row r="96" spans="1:41">
      <c r="A96" s="401">
        <v>256</v>
      </c>
      <c r="B96" s="402" t="s">
        <v>122</v>
      </c>
      <c r="C96" s="404">
        <v>1523</v>
      </c>
      <c r="D96" s="417">
        <f>H96-G96-E96</f>
        <v>1712131.9568232433</v>
      </c>
      <c r="E96" s="418">
        <v>-842609.53609983611</v>
      </c>
      <c r="F96" s="404">
        <v>869522.42072340706</v>
      </c>
      <c r="G96" s="404">
        <v>998417.26788479579</v>
      </c>
      <c r="H96" s="408">
        <f>SUM(F96:G96)</f>
        <v>1867939.6886082029</v>
      </c>
      <c r="I96" s="446">
        <v>258047.75556831161</v>
      </c>
      <c r="J96" s="403">
        <f>SUM(H96:I96)</f>
        <v>2125987.4441765146</v>
      </c>
      <c r="K96" s="460">
        <v>368867</v>
      </c>
      <c r="L96" s="416">
        <f>SUM(J96:K96)</f>
        <v>2494854.4441765146</v>
      </c>
      <c r="M96" s="463">
        <v>118005.33500000001</v>
      </c>
      <c r="N96" s="403">
        <f>SUM(L96:M96)</f>
        <v>2612859.7791765146</v>
      </c>
      <c r="O96" s="416">
        <f>L96/C96</f>
        <v>1638.1184794330366</v>
      </c>
      <c r="P96" s="403">
        <f>N96/C96</f>
        <v>1715.6006429261422</v>
      </c>
      <c r="Q96" s="419">
        <v>13</v>
      </c>
      <c r="R96" s="419">
        <v>13</v>
      </c>
      <c r="S96" s="364"/>
      <c r="T96" s="442">
        <f>L96-AI96</f>
        <v>360088.17098955158</v>
      </c>
      <c r="U96" s="431">
        <f>T96/AI96</f>
        <v>0.16867803071105342</v>
      </c>
      <c r="V96" s="432">
        <f>O96-AL96</f>
        <v>264.39500891375542</v>
      </c>
      <c r="X96" s="401">
        <v>256</v>
      </c>
      <c r="Y96" s="402" t="s">
        <v>122</v>
      </c>
      <c r="Z96" s="404">
        <v>1554</v>
      </c>
      <c r="AA96" s="417">
        <f>AC96-AB96</f>
        <v>1455064.3515382553</v>
      </c>
      <c r="AB96" s="418">
        <v>-884383.98853418825</v>
      </c>
      <c r="AC96" s="404">
        <v>570680.36300406721</v>
      </c>
      <c r="AD96" s="404">
        <v>851903.69821475446</v>
      </c>
      <c r="AE96" s="200">
        <f>SUM(AC96:AD96)</f>
        <v>1422584.0612188217</v>
      </c>
      <c r="AF96" s="404">
        <v>343315.21196814114</v>
      </c>
      <c r="AG96" s="403">
        <f>AE96+AF96</f>
        <v>1765899.2731869628</v>
      </c>
      <c r="AH96" s="405">
        <v>368867</v>
      </c>
      <c r="AI96" s="416">
        <f>AG96+AH96</f>
        <v>2134766.2731869631</v>
      </c>
      <c r="AJ96" s="403">
        <v>118005.33500000001</v>
      </c>
      <c r="AK96" s="403">
        <f>SUM(AI96:AJ96)</f>
        <v>2252771.608186963</v>
      </c>
      <c r="AL96" s="416">
        <f>AI96/Z96</f>
        <v>1373.7234705192811</v>
      </c>
      <c r="AM96" s="403">
        <f>AK96/Z96</f>
        <v>1449.6599795282903</v>
      </c>
      <c r="AN96" s="419">
        <v>13</v>
      </c>
      <c r="AO96" s="419">
        <v>13</v>
      </c>
    </row>
    <row r="97" spans="1:41">
      <c r="A97" s="401">
        <v>257</v>
      </c>
      <c r="B97" s="402" t="s">
        <v>123</v>
      </c>
      <c r="C97" s="404">
        <v>41154</v>
      </c>
      <c r="D97" s="417">
        <f>H97-G97-E97</f>
        <v>29583977.319601692</v>
      </c>
      <c r="E97" s="418">
        <v>8361132.6236417517</v>
      </c>
      <c r="F97" s="404">
        <v>37945109.943243444</v>
      </c>
      <c r="G97" s="404">
        <v>-1047457.2356230312</v>
      </c>
      <c r="H97" s="408">
        <f>SUM(F97:G97)</f>
        <v>36897652.707620412</v>
      </c>
      <c r="I97" s="446">
        <v>2558190.7321164985</v>
      </c>
      <c r="J97" s="403">
        <f>SUM(H97:I97)</f>
        <v>39455843.43973691</v>
      </c>
      <c r="K97" s="460">
        <v>-2617706</v>
      </c>
      <c r="L97" s="416">
        <f>SUM(J97:K97)</f>
        <v>36838137.43973691</v>
      </c>
      <c r="M97" s="463">
        <v>-550468.78040000028</v>
      </c>
      <c r="N97" s="403">
        <f>SUM(L97:M97)</f>
        <v>36287668.65933691</v>
      </c>
      <c r="O97" s="416">
        <f>L97/C97</f>
        <v>895.12896534326944</v>
      </c>
      <c r="P97" s="403">
        <f>N97/C97</f>
        <v>881.7531384394448</v>
      </c>
      <c r="Q97" s="419">
        <v>1</v>
      </c>
      <c r="R97" s="420">
        <v>33</v>
      </c>
      <c r="S97" s="396"/>
      <c r="T97" s="442">
        <f>L97-AI97</f>
        <v>466615.44664467126</v>
      </c>
      <c r="U97" s="431">
        <f>T97/AI97</f>
        <v>1.2829142721420673E-2</v>
      </c>
      <c r="V97" s="432">
        <f>O97-AL97</f>
        <v>1.962568970492157</v>
      </c>
      <c r="X97" s="401">
        <v>257</v>
      </c>
      <c r="Y97" s="402" t="s">
        <v>123</v>
      </c>
      <c r="Z97" s="404">
        <v>40722</v>
      </c>
      <c r="AA97" s="417">
        <f>AC97-AB97</f>
        <v>26944036.947541714</v>
      </c>
      <c r="AB97" s="418">
        <v>8502397.593545258</v>
      </c>
      <c r="AC97" s="404">
        <v>35446434.541086972</v>
      </c>
      <c r="AD97" s="404">
        <v>-957594.10945789458</v>
      </c>
      <c r="AE97" s="200">
        <f>SUM(AC97:AD97)</f>
        <v>34488840.431629077</v>
      </c>
      <c r="AF97" s="404">
        <v>4500387.5614631632</v>
      </c>
      <c r="AG97" s="403">
        <f>AE97+AF97</f>
        <v>38989227.993092239</v>
      </c>
      <c r="AH97" s="405">
        <v>-2617706</v>
      </c>
      <c r="AI97" s="416">
        <f>AG97+AH97</f>
        <v>36371521.993092239</v>
      </c>
      <c r="AJ97" s="403">
        <v>-550468.78040000028</v>
      </c>
      <c r="AK97" s="403">
        <f>SUM(AI97:AJ97)</f>
        <v>35821053.212692238</v>
      </c>
      <c r="AL97" s="416">
        <f>AI97/Z97</f>
        <v>893.16639637277729</v>
      </c>
      <c r="AM97" s="403">
        <f>AK97/Z97</f>
        <v>879.64867179146995</v>
      </c>
      <c r="AN97" s="419">
        <v>1</v>
      </c>
      <c r="AO97" s="420">
        <v>33</v>
      </c>
    </row>
    <row r="98" spans="1:41">
      <c r="A98" s="401">
        <v>260</v>
      </c>
      <c r="B98" s="402" t="s">
        <v>124</v>
      </c>
      <c r="C98" s="404">
        <v>9689</v>
      </c>
      <c r="D98" s="417">
        <f>H98-G98-E98</f>
        <v>2918090.4171431186</v>
      </c>
      <c r="E98" s="418">
        <v>3895568.3559370982</v>
      </c>
      <c r="F98" s="404">
        <v>6813658.7730802158</v>
      </c>
      <c r="G98" s="404">
        <v>5433777.9492634553</v>
      </c>
      <c r="H98" s="408">
        <f>SUM(F98:G98)</f>
        <v>12247436.722343672</v>
      </c>
      <c r="I98" s="446">
        <v>1644404.4447822773</v>
      </c>
      <c r="J98" s="403">
        <f>SUM(H98:I98)</f>
        <v>13891841.16712595</v>
      </c>
      <c r="K98" s="460">
        <v>-171395</v>
      </c>
      <c r="L98" s="416">
        <f>SUM(J98:K98)</f>
        <v>13720446.16712595</v>
      </c>
      <c r="M98" s="463">
        <v>-41548.022500000006</v>
      </c>
      <c r="N98" s="403">
        <f>SUM(L98:M98)</f>
        <v>13678898.144625949</v>
      </c>
      <c r="O98" s="416">
        <f>L98/C98</f>
        <v>1416.0848557256631</v>
      </c>
      <c r="P98" s="403">
        <f>N98/C98</f>
        <v>1411.7966915704353</v>
      </c>
      <c r="Q98" s="419">
        <v>12</v>
      </c>
      <c r="R98" s="419">
        <v>12</v>
      </c>
      <c r="S98" s="364"/>
      <c r="T98" s="442">
        <f>L98-AI98</f>
        <v>1281404.4550591465</v>
      </c>
      <c r="U98" s="431">
        <f>T98/AI98</f>
        <v>0.10301472450374438</v>
      </c>
      <c r="V98" s="432">
        <f>O98-AL98</f>
        <v>137.26901198485893</v>
      </c>
      <c r="X98" s="401">
        <v>260</v>
      </c>
      <c r="Y98" s="402" t="s">
        <v>124</v>
      </c>
      <c r="Z98" s="404">
        <v>9727</v>
      </c>
      <c r="AA98" s="417">
        <f>AC98-AB98</f>
        <v>1308927.3986522169</v>
      </c>
      <c r="AB98" s="418">
        <v>3927690.0866804593</v>
      </c>
      <c r="AC98" s="404">
        <v>5236617.4853326762</v>
      </c>
      <c r="AD98" s="404">
        <v>5269298.3131798524</v>
      </c>
      <c r="AE98" s="200">
        <f>SUM(AC98:AD98)</f>
        <v>10505915.79851253</v>
      </c>
      <c r="AF98" s="404">
        <v>2104520.913554274</v>
      </c>
      <c r="AG98" s="403">
        <f>AE98+AF98</f>
        <v>12610436.712066803</v>
      </c>
      <c r="AH98" s="405">
        <v>-171395</v>
      </c>
      <c r="AI98" s="416">
        <f>AG98+AH98</f>
        <v>12439041.712066803</v>
      </c>
      <c r="AJ98" s="403">
        <v>-41548.022500000006</v>
      </c>
      <c r="AK98" s="403">
        <f>SUM(AI98:AJ98)</f>
        <v>12397493.689566802</v>
      </c>
      <c r="AL98" s="416">
        <f>AI98/Z98</f>
        <v>1278.8158437408042</v>
      </c>
      <c r="AM98" s="403">
        <f>AK98/Z98</f>
        <v>1274.5444319488847</v>
      </c>
      <c r="AN98" s="419">
        <v>12</v>
      </c>
      <c r="AO98" s="419">
        <v>12</v>
      </c>
    </row>
    <row r="99" spans="1:41">
      <c r="A99" s="401">
        <v>261</v>
      </c>
      <c r="B99" s="402" t="s">
        <v>125</v>
      </c>
      <c r="C99" s="404">
        <v>6822</v>
      </c>
      <c r="D99" s="417">
        <f>H99-G99-E99</f>
        <v>10199353.149069708</v>
      </c>
      <c r="E99" s="418">
        <v>2059066.9348535414</v>
      </c>
      <c r="F99" s="404">
        <v>12258420.083923249</v>
      </c>
      <c r="G99" s="404">
        <v>-551451.16971217457</v>
      </c>
      <c r="H99" s="408">
        <f>SUM(F99:G99)</f>
        <v>11706968.914211074</v>
      </c>
      <c r="I99" s="446">
        <v>767337.66766363767</v>
      </c>
      <c r="J99" s="403">
        <f>SUM(H99:I99)</f>
        <v>12474306.581874711</v>
      </c>
      <c r="K99" s="460">
        <v>61479</v>
      </c>
      <c r="L99" s="416">
        <f>SUM(J99:K99)</f>
        <v>12535785.581874711</v>
      </c>
      <c r="M99" s="463">
        <v>-29314.852499999979</v>
      </c>
      <c r="N99" s="403">
        <f>SUM(L99:M99)</f>
        <v>12506470.729374712</v>
      </c>
      <c r="O99" s="416">
        <f>L99/C99</f>
        <v>1837.5528557424086</v>
      </c>
      <c r="P99" s="403">
        <f>N99/C99</f>
        <v>1833.2557504213885</v>
      </c>
      <c r="Q99" s="419">
        <v>19</v>
      </c>
      <c r="R99" s="419">
        <v>19</v>
      </c>
      <c r="S99" s="364"/>
      <c r="T99" s="442">
        <f>L99-AI99</f>
        <v>762502.06105556898</v>
      </c>
      <c r="U99" s="431">
        <f>T99/AI99</f>
        <v>6.4765454743972467E-2</v>
      </c>
      <c r="V99" s="432">
        <f>O99-AL99</f>
        <v>63.666533485494028</v>
      </c>
      <c r="X99" s="401">
        <v>261</v>
      </c>
      <c r="Y99" s="402" t="s">
        <v>125</v>
      </c>
      <c r="Z99" s="404">
        <v>6637</v>
      </c>
      <c r="AA99" s="417">
        <f>AC99-AB99</f>
        <v>8746450.1319184788</v>
      </c>
      <c r="AB99" s="418">
        <v>2083406.6314148782</v>
      </c>
      <c r="AC99" s="404">
        <v>10829856.763333358</v>
      </c>
      <c r="AD99" s="404">
        <v>-325223.46925284469</v>
      </c>
      <c r="AE99" s="200">
        <f>SUM(AC99:AD99)</f>
        <v>10504633.294080513</v>
      </c>
      <c r="AF99" s="404">
        <v>1207171.2267386289</v>
      </c>
      <c r="AG99" s="403">
        <f>AE99+AF99</f>
        <v>11711804.520819142</v>
      </c>
      <c r="AH99" s="405">
        <v>61479</v>
      </c>
      <c r="AI99" s="416">
        <f>AG99+AH99</f>
        <v>11773283.520819142</v>
      </c>
      <c r="AJ99" s="403">
        <v>-29314.852499999979</v>
      </c>
      <c r="AK99" s="403">
        <f>SUM(AI99:AJ99)</f>
        <v>11743968.668319143</v>
      </c>
      <c r="AL99" s="416">
        <f>AI99/Z99</f>
        <v>1773.8863222569146</v>
      </c>
      <c r="AM99" s="403">
        <f>AK99/Z99</f>
        <v>1769.4694392525453</v>
      </c>
      <c r="AN99" s="419">
        <v>19</v>
      </c>
      <c r="AO99" s="419">
        <v>19</v>
      </c>
    </row>
    <row r="100" spans="1:41">
      <c r="A100" s="401">
        <v>263</v>
      </c>
      <c r="B100" s="402" t="s">
        <v>126</v>
      </c>
      <c r="C100" s="404">
        <v>7475</v>
      </c>
      <c r="D100" s="417">
        <f>H100-G100-E100</f>
        <v>2773547.5566364778</v>
      </c>
      <c r="E100" s="418">
        <v>1139665.1622147486</v>
      </c>
      <c r="F100" s="404">
        <v>3913212.7188512264</v>
      </c>
      <c r="G100" s="404">
        <v>4865960.2196710156</v>
      </c>
      <c r="H100" s="408">
        <f>SUM(F100:G100)</f>
        <v>8779172.938522242</v>
      </c>
      <c r="I100" s="446">
        <v>1291802.2406470729</v>
      </c>
      <c r="J100" s="403">
        <f>SUM(H100:I100)</f>
        <v>10070975.179169316</v>
      </c>
      <c r="K100" s="460">
        <v>-406236</v>
      </c>
      <c r="L100" s="416">
        <f>SUM(J100:K100)</f>
        <v>9664739.1791693158</v>
      </c>
      <c r="M100" s="463">
        <v>170220.0849999999</v>
      </c>
      <c r="N100" s="403">
        <f>SUM(L100:M100)</f>
        <v>9834959.2641693149</v>
      </c>
      <c r="O100" s="416">
        <f>L100/C100</f>
        <v>1292.9416962099419</v>
      </c>
      <c r="P100" s="403">
        <f>N100/C100</f>
        <v>1315.7136139356944</v>
      </c>
      <c r="Q100" s="419">
        <v>11</v>
      </c>
      <c r="R100" s="419">
        <v>11</v>
      </c>
      <c r="S100" s="364"/>
      <c r="T100" s="442">
        <f>L100-AI100</f>
        <v>474469.01553106681</v>
      </c>
      <c r="U100" s="431">
        <f>T100/AI100</f>
        <v>5.1627319663389931E-2</v>
      </c>
      <c r="V100" s="432">
        <f>O100-AL100</f>
        <v>83.218099574658481</v>
      </c>
      <c r="X100" s="401">
        <v>263</v>
      </c>
      <c r="Y100" s="402" t="s">
        <v>126</v>
      </c>
      <c r="Z100" s="404">
        <v>7597</v>
      </c>
      <c r="AA100" s="417">
        <f>AC100-AB100</f>
        <v>2124762.5472917403</v>
      </c>
      <c r="AB100" s="418">
        <v>1163692.7855000519</v>
      </c>
      <c r="AC100" s="404">
        <v>3288455.3327917922</v>
      </c>
      <c r="AD100" s="404">
        <v>4502123.8269685572</v>
      </c>
      <c r="AE100" s="200">
        <f>SUM(AC100:AD100)</f>
        <v>7790579.1597603494</v>
      </c>
      <c r="AF100" s="404">
        <v>1805927.0038778996</v>
      </c>
      <c r="AG100" s="403">
        <f>AE100+AF100</f>
        <v>9596506.163638249</v>
      </c>
      <c r="AH100" s="405">
        <v>-406236</v>
      </c>
      <c r="AI100" s="416">
        <f>AG100+AH100</f>
        <v>9190270.163638249</v>
      </c>
      <c r="AJ100" s="403">
        <v>170220.0849999999</v>
      </c>
      <c r="AK100" s="403">
        <f>SUM(AI100:AJ100)</f>
        <v>9360490.2486382481</v>
      </c>
      <c r="AL100" s="416">
        <f>AI100/Z100</f>
        <v>1209.7235966352835</v>
      </c>
      <c r="AM100" s="403">
        <f>AK100/Z100</f>
        <v>1232.1298208027179</v>
      </c>
      <c r="AN100" s="419">
        <v>11</v>
      </c>
      <c r="AO100" s="419">
        <v>11</v>
      </c>
    </row>
    <row r="101" spans="1:41">
      <c r="A101" s="401">
        <v>265</v>
      </c>
      <c r="B101" s="402" t="s">
        <v>127</v>
      </c>
      <c r="C101" s="404">
        <v>1035</v>
      </c>
      <c r="D101" s="417">
        <f>H101-G101-E101</f>
        <v>849687.73199867876</v>
      </c>
      <c r="E101" s="418">
        <v>512857.79976505594</v>
      </c>
      <c r="F101" s="404">
        <v>1362545.5317637348</v>
      </c>
      <c r="G101" s="404">
        <v>453378.19154491939</v>
      </c>
      <c r="H101" s="408">
        <f>SUM(F101:G101)</f>
        <v>1815923.723308654</v>
      </c>
      <c r="I101" s="446">
        <v>185072.13421763398</v>
      </c>
      <c r="J101" s="403">
        <f>SUM(H101:I101)</f>
        <v>2000995.8575262879</v>
      </c>
      <c r="K101" s="460">
        <v>-284366</v>
      </c>
      <c r="L101" s="416">
        <f>SUM(J101:K101)</f>
        <v>1716629.8575262879</v>
      </c>
      <c r="M101" s="463">
        <v>-77576.2</v>
      </c>
      <c r="N101" s="403">
        <f>SUM(L101:M101)</f>
        <v>1639053.6575262879</v>
      </c>
      <c r="O101" s="416">
        <f>L101/C101</f>
        <v>1658.579572489167</v>
      </c>
      <c r="P101" s="403">
        <f>N101/C101</f>
        <v>1583.6267222476213</v>
      </c>
      <c r="Q101" s="419">
        <v>13</v>
      </c>
      <c r="R101" s="419">
        <v>13</v>
      </c>
      <c r="S101" s="364"/>
      <c r="T101" s="442">
        <f>L101-AI101</f>
        <v>59536.181450324832</v>
      </c>
      <c r="U101" s="431">
        <f>T101/AI101</f>
        <v>3.5928072329204655E-2</v>
      </c>
      <c r="V101" s="432">
        <f>O101-AL101</f>
        <v>101.16070399672049</v>
      </c>
      <c r="X101" s="401">
        <v>265</v>
      </c>
      <c r="Y101" s="402" t="s">
        <v>127</v>
      </c>
      <c r="Z101" s="404">
        <v>1064</v>
      </c>
      <c r="AA101" s="417">
        <f>AC101-AB101</f>
        <v>828443.31097158382</v>
      </c>
      <c r="AB101" s="418">
        <v>516086.19188805355</v>
      </c>
      <c r="AC101" s="404">
        <v>1344529.5028596374</v>
      </c>
      <c r="AD101" s="404">
        <v>352735.55910361098</v>
      </c>
      <c r="AE101" s="200">
        <f>SUM(AC101:AD101)</f>
        <v>1697265.0619632483</v>
      </c>
      <c r="AF101" s="404">
        <v>244194.61411271486</v>
      </c>
      <c r="AG101" s="403">
        <f>AE101+AF101</f>
        <v>1941459.6760759631</v>
      </c>
      <c r="AH101" s="405">
        <v>-284366</v>
      </c>
      <c r="AI101" s="416">
        <f>AG101+AH101</f>
        <v>1657093.6760759631</v>
      </c>
      <c r="AJ101" s="403">
        <v>-77576.2</v>
      </c>
      <c r="AK101" s="403">
        <f>SUM(AI101:AJ101)</f>
        <v>1579517.4760759631</v>
      </c>
      <c r="AL101" s="416">
        <f>AI101/Z101</f>
        <v>1557.4188684924466</v>
      </c>
      <c r="AM101" s="403">
        <f>AK101/Z101</f>
        <v>1484.5089060864316</v>
      </c>
      <c r="AN101" s="419">
        <v>13</v>
      </c>
      <c r="AO101" s="419">
        <v>13</v>
      </c>
    </row>
    <row r="102" spans="1:41">
      <c r="A102" s="401">
        <v>271</v>
      </c>
      <c r="B102" s="402" t="s">
        <v>128</v>
      </c>
      <c r="C102" s="404">
        <v>6766</v>
      </c>
      <c r="D102" s="417">
        <f>H102-G102-E102</f>
        <v>824145.49903894309</v>
      </c>
      <c r="E102" s="418">
        <v>-1271482.9653175091</v>
      </c>
      <c r="F102" s="404">
        <v>-447337.46627856605</v>
      </c>
      <c r="G102" s="404">
        <v>3226684.005191783</v>
      </c>
      <c r="H102" s="408">
        <f>SUM(F102:G102)</f>
        <v>2779346.5389132169</v>
      </c>
      <c r="I102" s="446">
        <v>948110.65714059421</v>
      </c>
      <c r="J102" s="403">
        <f>SUM(H102:I102)</f>
        <v>3727457.1960538113</v>
      </c>
      <c r="K102" s="460">
        <v>-383925</v>
      </c>
      <c r="L102" s="416">
        <f>SUM(J102:K102)</f>
        <v>3343532.1960538113</v>
      </c>
      <c r="M102" s="463">
        <v>19517.87354999996</v>
      </c>
      <c r="N102" s="403">
        <f>SUM(L102:M102)</f>
        <v>3363050.0696038115</v>
      </c>
      <c r="O102" s="416">
        <f>L102/C102</f>
        <v>494.16674490892865</v>
      </c>
      <c r="P102" s="403">
        <f>N102/C102</f>
        <v>497.0514439260732</v>
      </c>
      <c r="Q102" s="419">
        <v>4</v>
      </c>
      <c r="R102" s="419">
        <v>4</v>
      </c>
      <c r="S102" s="364"/>
      <c r="T102" s="442">
        <f>L102-AI102</f>
        <v>533360.45581161743</v>
      </c>
      <c r="U102" s="431">
        <f>T102/AI102</f>
        <v>0.18979639150653829</v>
      </c>
      <c r="V102" s="432">
        <f>O102-AL102</f>
        <v>87.072475715506357</v>
      </c>
      <c r="X102" s="401">
        <v>271</v>
      </c>
      <c r="Y102" s="402" t="s">
        <v>128</v>
      </c>
      <c r="Z102" s="404">
        <v>6903</v>
      </c>
      <c r="AA102" s="417">
        <f>AC102-AB102</f>
        <v>260942.54594402877</v>
      </c>
      <c r="AB102" s="418">
        <v>-1457040.5399243368</v>
      </c>
      <c r="AC102" s="404">
        <v>-1196097.9939803081</v>
      </c>
      <c r="AD102" s="404">
        <v>2979268.6270577195</v>
      </c>
      <c r="AE102" s="200">
        <f>SUM(AC102:AD102)</f>
        <v>1783170.6330774114</v>
      </c>
      <c r="AF102" s="404">
        <v>1410926.1071647825</v>
      </c>
      <c r="AG102" s="403">
        <f>AE102+AF102</f>
        <v>3194096.7402421939</v>
      </c>
      <c r="AH102" s="405">
        <v>-383925</v>
      </c>
      <c r="AI102" s="416">
        <f>AG102+AH102</f>
        <v>2810171.7402421939</v>
      </c>
      <c r="AJ102" s="403">
        <v>19517.87354999996</v>
      </c>
      <c r="AK102" s="403">
        <f>SUM(AI102:AJ102)</f>
        <v>2829689.6137921941</v>
      </c>
      <c r="AL102" s="416">
        <f>AI102/Z102</f>
        <v>407.09426919342229</v>
      </c>
      <c r="AM102" s="403">
        <f>AK102/Z102</f>
        <v>409.92171719429149</v>
      </c>
      <c r="AN102" s="419">
        <v>4</v>
      </c>
      <c r="AO102" s="419">
        <v>4</v>
      </c>
    </row>
    <row r="103" spans="1:41">
      <c r="A103" s="401">
        <v>272</v>
      </c>
      <c r="B103" s="402" t="s">
        <v>129</v>
      </c>
      <c r="C103" s="404">
        <v>48295</v>
      </c>
      <c r="D103" s="417">
        <f>H103-G103-E103</f>
        <v>31577887.798608523</v>
      </c>
      <c r="E103" s="418">
        <v>-15637632.569265103</v>
      </c>
      <c r="F103" s="404">
        <v>15940255.229343418</v>
      </c>
      <c r="G103" s="404">
        <v>10321622.385450037</v>
      </c>
      <c r="H103" s="408">
        <f>SUM(F103:G103)</f>
        <v>26261877.614793457</v>
      </c>
      <c r="I103" s="446">
        <v>4250916.1616255511</v>
      </c>
      <c r="J103" s="403">
        <f>SUM(H103:I103)</f>
        <v>30512793.776419006</v>
      </c>
      <c r="K103" s="460">
        <v>-961069</v>
      </c>
      <c r="L103" s="416">
        <f>SUM(J103:K103)</f>
        <v>29551724.776419006</v>
      </c>
      <c r="M103" s="463">
        <v>15888.20250000013</v>
      </c>
      <c r="N103" s="403">
        <f>SUM(L103:M103)</f>
        <v>29567612.978919007</v>
      </c>
      <c r="O103" s="416">
        <f>L103/C103</f>
        <v>611.90029560863456</v>
      </c>
      <c r="P103" s="403">
        <f>N103/C103</f>
        <v>612.22927795670375</v>
      </c>
      <c r="Q103" s="419">
        <v>16</v>
      </c>
      <c r="R103" s="419">
        <v>16</v>
      </c>
      <c r="S103" s="364"/>
      <c r="T103" s="442">
        <f>L103-AI103</f>
        <v>3846050.4454224519</v>
      </c>
      <c r="U103" s="431">
        <f>T103/AI103</f>
        <v>0.14961873382114652</v>
      </c>
      <c r="V103" s="432">
        <f>O103-AL103</f>
        <v>76.432347206423287</v>
      </c>
      <c r="X103" s="401">
        <v>272</v>
      </c>
      <c r="Y103" s="402" t="s">
        <v>129</v>
      </c>
      <c r="Z103" s="404">
        <v>48006</v>
      </c>
      <c r="AA103" s="417">
        <f>AC103-AB103</f>
        <v>26902738.56278231</v>
      </c>
      <c r="AB103" s="418">
        <v>-16913808.795207966</v>
      </c>
      <c r="AC103" s="404">
        <v>9988929.7675743438</v>
      </c>
      <c r="AD103" s="404">
        <v>9098678.0138255227</v>
      </c>
      <c r="AE103" s="200">
        <f>SUM(AC103:AD103)</f>
        <v>19087607.781399868</v>
      </c>
      <c r="AF103" s="404">
        <v>7579135.5495966859</v>
      </c>
      <c r="AG103" s="403">
        <f>AE103+AF103</f>
        <v>26666743.330996554</v>
      </c>
      <c r="AH103" s="405">
        <v>-961069</v>
      </c>
      <c r="AI103" s="416">
        <f>AG103+AH103</f>
        <v>25705674.330996554</v>
      </c>
      <c r="AJ103" s="403">
        <v>15888.20250000013</v>
      </c>
      <c r="AK103" s="403">
        <f>SUM(AI103:AJ103)</f>
        <v>25721562.533496555</v>
      </c>
      <c r="AL103" s="416">
        <f>AI103/Z103</f>
        <v>535.46794840221128</v>
      </c>
      <c r="AM103" s="403">
        <f>AK103/Z103</f>
        <v>535.79891125060522</v>
      </c>
      <c r="AN103" s="419">
        <v>16</v>
      </c>
      <c r="AO103" s="419">
        <v>16</v>
      </c>
    </row>
    <row r="104" spans="1:41">
      <c r="A104" s="401">
        <v>273</v>
      </c>
      <c r="B104" s="402" t="s">
        <v>130</v>
      </c>
      <c r="C104" s="404">
        <v>4011</v>
      </c>
      <c r="D104" s="417">
        <f>H104-G104-E104</f>
        <v>4673472.9553592606</v>
      </c>
      <c r="E104" s="418">
        <v>7278.3839566845199</v>
      </c>
      <c r="F104" s="404">
        <v>4680751.3393159453</v>
      </c>
      <c r="G104" s="404">
        <v>-1507.3495695316678</v>
      </c>
      <c r="H104" s="408">
        <f>SUM(F104:G104)</f>
        <v>4679243.9897464132</v>
      </c>
      <c r="I104" s="446">
        <v>480817.20821794815</v>
      </c>
      <c r="J104" s="403">
        <f>SUM(H104:I104)</f>
        <v>5160061.1979643609</v>
      </c>
      <c r="K104" s="460">
        <v>-228480</v>
      </c>
      <c r="L104" s="416">
        <f>SUM(J104:K104)</f>
        <v>4931581.1979643609</v>
      </c>
      <c r="M104" s="463">
        <v>171159.95050000001</v>
      </c>
      <c r="N104" s="403">
        <f>SUM(L104:M104)</f>
        <v>5102741.1484643612</v>
      </c>
      <c r="O104" s="416">
        <f>L104/C104</f>
        <v>1229.5141356181402</v>
      </c>
      <c r="P104" s="403">
        <f>N104/C104</f>
        <v>1272.1867734889956</v>
      </c>
      <c r="Q104" s="419">
        <v>19</v>
      </c>
      <c r="R104" s="419">
        <v>19</v>
      </c>
      <c r="S104" s="364"/>
      <c r="T104" s="442">
        <f>L104-AI104</f>
        <v>-238025.39901687764</v>
      </c>
      <c r="U104" s="431">
        <f>T104/AI104</f>
        <v>-4.6043232604173624E-2</v>
      </c>
      <c r="V104" s="432">
        <f>O104-AL104</f>
        <v>-63.210694834782544</v>
      </c>
      <c r="X104" s="401">
        <v>273</v>
      </c>
      <c r="Y104" s="402" t="s">
        <v>130</v>
      </c>
      <c r="Z104" s="404">
        <v>3999</v>
      </c>
      <c r="AA104" s="417">
        <f>AC104-AB104</f>
        <v>4371145.195555401</v>
      </c>
      <c r="AB104" s="418">
        <v>20801.587784559379</v>
      </c>
      <c r="AC104" s="404">
        <v>4391946.7833399605</v>
      </c>
      <c r="AD104" s="404">
        <v>260824.51932381504</v>
      </c>
      <c r="AE104" s="200">
        <f>SUM(AC104:AD104)</f>
        <v>4652771.3026637752</v>
      </c>
      <c r="AF104" s="404">
        <v>745315.2943174633</v>
      </c>
      <c r="AG104" s="403">
        <f>AE104+AF104</f>
        <v>5398086.5969812386</v>
      </c>
      <c r="AH104" s="405">
        <v>-228480</v>
      </c>
      <c r="AI104" s="416">
        <f>AG104+AH104</f>
        <v>5169606.5969812386</v>
      </c>
      <c r="AJ104" s="403">
        <v>171159.95050000001</v>
      </c>
      <c r="AK104" s="403">
        <f>SUM(AI104:AJ104)</f>
        <v>5340766.5474812388</v>
      </c>
      <c r="AL104" s="416">
        <f>AI104/Z104</f>
        <v>1292.7248304529228</v>
      </c>
      <c r="AM104" s="403">
        <f>AK104/Z104</f>
        <v>1335.5255182498722</v>
      </c>
      <c r="AN104" s="419">
        <v>19</v>
      </c>
      <c r="AO104" s="419">
        <v>19</v>
      </c>
    </row>
    <row r="105" spans="1:41">
      <c r="A105" s="401">
        <v>275</v>
      </c>
      <c r="B105" s="402" t="s">
        <v>131</v>
      </c>
      <c r="C105" s="404">
        <v>2499</v>
      </c>
      <c r="D105" s="417">
        <f>H105-G105-E105</f>
        <v>873055.99966480071</v>
      </c>
      <c r="E105" s="418">
        <v>267551.71295139351</v>
      </c>
      <c r="F105" s="404">
        <v>1140607.7126161945</v>
      </c>
      <c r="G105" s="404">
        <v>1309003.3174872256</v>
      </c>
      <c r="H105" s="408">
        <f>SUM(F105:G105)</f>
        <v>2449611.0301034199</v>
      </c>
      <c r="I105" s="446">
        <v>360133.68655415392</v>
      </c>
      <c r="J105" s="403">
        <f>SUM(H105:I105)</f>
        <v>2809744.7166575738</v>
      </c>
      <c r="K105" s="460">
        <v>-66088</v>
      </c>
      <c r="L105" s="416">
        <f>SUM(J105:K105)</f>
        <v>2743656.7166575738</v>
      </c>
      <c r="M105" s="463">
        <v>-701.16950000000361</v>
      </c>
      <c r="N105" s="403">
        <f>SUM(L105:M105)</f>
        <v>2742955.547157574</v>
      </c>
      <c r="O105" s="416">
        <f>L105/C105</f>
        <v>1097.9018474019904</v>
      </c>
      <c r="P105" s="403">
        <f>N105/C105</f>
        <v>1097.6212673699777</v>
      </c>
      <c r="Q105" s="419">
        <v>13</v>
      </c>
      <c r="R105" s="419">
        <v>13</v>
      </c>
      <c r="S105" s="364"/>
      <c r="T105" s="442">
        <f>L105-AI105</f>
        <v>265839.44123659609</v>
      </c>
      <c r="U105" s="431">
        <f>T105/AI105</f>
        <v>0.10728775034124756</v>
      </c>
      <c r="V105" s="432">
        <f>O105-AL105</f>
        <v>115.0310519156842</v>
      </c>
      <c r="X105" s="401">
        <v>275</v>
      </c>
      <c r="Y105" s="402" t="s">
        <v>131</v>
      </c>
      <c r="Z105" s="404">
        <v>2521</v>
      </c>
      <c r="AA105" s="417">
        <f>AC105-AB105</f>
        <v>502194.48670054844</v>
      </c>
      <c r="AB105" s="418">
        <v>275737.34088194463</v>
      </c>
      <c r="AC105" s="404">
        <v>777931.82758249308</v>
      </c>
      <c r="AD105" s="404">
        <v>1243660.6649856942</v>
      </c>
      <c r="AE105" s="200">
        <f>SUM(AC105:AD105)</f>
        <v>2021592.4925681874</v>
      </c>
      <c r="AF105" s="404">
        <v>522312.78285279009</v>
      </c>
      <c r="AG105" s="403">
        <f>AE105+AF105</f>
        <v>2543905.2754209777</v>
      </c>
      <c r="AH105" s="405">
        <v>-66088</v>
      </c>
      <c r="AI105" s="416">
        <f>AG105+AH105</f>
        <v>2477817.2754209777</v>
      </c>
      <c r="AJ105" s="403">
        <v>-701.16950000000361</v>
      </c>
      <c r="AK105" s="403">
        <f>SUM(AI105:AJ105)</f>
        <v>2477116.1059209779</v>
      </c>
      <c r="AL105" s="416">
        <f>AI105/Z105</f>
        <v>982.87079548630618</v>
      </c>
      <c r="AM105" s="403">
        <f>AK105/Z105</f>
        <v>982.59266399086789</v>
      </c>
      <c r="AN105" s="419">
        <v>13</v>
      </c>
      <c r="AO105" s="419">
        <v>13</v>
      </c>
    </row>
    <row r="106" spans="1:41">
      <c r="A106" s="401">
        <v>276</v>
      </c>
      <c r="B106" s="402" t="s">
        <v>132</v>
      </c>
      <c r="C106" s="404">
        <v>15136</v>
      </c>
      <c r="D106" s="417">
        <f>H106-G106-E106</f>
        <v>11923266.577665973</v>
      </c>
      <c r="E106" s="418">
        <v>527797.65042314981</v>
      </c>
      <c r="F106" s="404">
        <v>12451064.228089124</v>
      </c>
      <c r="G106" s="404">
        <v>5059868.3431433951</v>
      </c>
      <c r="H106" s="408">
        <f>SUM(F106:G106)</f>
        <v>17510932.57123252</v>
      </c>
      <c r="I106" s="446">
        <v>923357.20168559765</v>
      </c>
      <c r="J106" s="403">
        <f>SUM(H106:I106)</f>
        <v>18434289.772918116</v>
      </c>
      <c r="K106" s="460">
        <v>-1871180</v>
      </c>
      <c r="L106" s="416">
        <f>SUM(J106:K106)</f>
        <v>16563109.772918116</v>
      </c>
      <c r="M106" s="463">
        <v>-237885.9254500001</v>
      </c>
      <c r="N106" s="403">
        <f>SUM(L106:M106)</f>
        <v>16325223.847468115</v>
      </c>
      <c r="O106" s="416">
        <f>L106/C106</f>
        <v>1094.285793665309</v>
      </c>
      <c r="P106" s="403">
        <f>N106/C106</f>
        <v>1078.5692288232106</v>
      </c>
      <c r="Q106" s="419">
        <v>12</v>
      </c>
      <c r="R106" s="419">
        <v>12</v>
      </c>
      <c r="S106" s="364"/>
      <c r="T106" s="442">
        <f>L106-AI106</f>
        <v>-107459.47173924372</v>
      </c>
      <c r="U106" s="431">
        <f>T106/AI106</f>
        <v>-6.4460589294923262E-3</v>
      </c>
      <c r="V106" s="432">
        <f>O106-AL106</f>
        <v>-5.5736273716613596</v>
      </c>
      <c r="X106" s="401">
        <v>276</v>
      </c>
      <c r="Y106" s="402" t="s">
        <v>132</v>
      </c>
      <c r="Z106" s="404">
        <v>15157</v>
      </c>
      <c r="AA106" s="417">
        <f>AC106-AB106</f>
        <v>10815407.419642117</v>
      </c>
      <c r="AB106" s="418">
        <v>350934.82731453783</v>
      </c>
      <c r="AC106" s="404">
        <v>11166342.246956654</v>
      </c>
      <c r="AD106" s="404">
        <v>5382986.7960403142</v>
      </c>
      <c r="AE106" s="200">
        <f>SUM(AC106:AD106)</f>
        <v>16549329.042996969</v>
      </c>
      <c r="AF106" s="404">
        <v>1992420.2016603905</v>
      </c>
      <c r="AG106" s="403">
        <f>AE106+AF106</f>
        <v>18541749.24465736</v>
      </c>
      <c r="AH106" s="405">
        <v>-1871180</v>
      </c>
      <c r="AI106" s="416">
        <f>AG106+AH106</f>
        <v>16670569.24465736</v>
      </c>
      <c r="AJ106" s="403">
        <v>-237885.9254500001</v>
      </c>
      <c r="AK106" s="403">
        <f>SUM(AI106:AJ106)</f>
        <v>16432683.319207359</v>
      </c>
      <c r="AL106" s="416">
        <f>AI106/Z106</f>
        <v>1099.8594210369704</v>
      </c>
      <c r="AM106" s="403">
        <f>AK106/Z106</f>
        <v>1084.1646314710931</v>
      </c>
      <c r="AN106" s="419">
        <v>12</v>
      </c>
      <c r="AO106" s="419">
        <v>12</v>
      </c>
    </row>
    <row r="107" spans="1:41">
      <c r="A107" s="401">
        <v>280</v>
      </c>
      <c r="B107" s="402" t="s">
        <v>133</v>
      </c>
      <c r="C107" s="404">
        <v>2015</v>
      </c>
      <c r="D107" s="417">
        <f>H107-G107-E107</f>
        <v>1690381.6656012079</v>
      </c>
      <c r="E107" s="418">
        <v>278513.24478032748</v>
      </c>
      <c r="F107" s="404">
        <v>1968894.9103815351</v>
      </c>
      <c r="G107" s="404">
        <v>837378.05875480711</v>
      </c>
      <c r="H107" s="408">
        <f>SUM(F107:G107)</f>
        <v>2806272.9691363424</v>
      </c>
      <c r="I107" s="446">
        <v>344645.96727414476</v>
      </c>
      <c r="J107" s="403">
        <f>SUM(H107:I107)</f>
        <v>3150918.9364104872</v>
      </c>
      <c r="K107" s="460">
        <v>-292942</v>
      </c>
      <c r="L107" s="416">
        <f>SUM(J107:K107)</f>
        <v>2857976.9364104872</v>
      </c>
      <c r="M107" s="463">
        <v>-819025.65</v>
      </c>
      <c r="N107" s="403">
        <f>SUM(L107:M107)</f>
        <v>2038951.2864104873</v>
      </c>
      <c r="O107" s="416">
        <f>L107/C107</f>
        <v>1418.3508369282815</v>
      </c>
      <c r="P107" s="403">
        <f>N107/C107</f>
        <v>1011.8864944965197</v>
      </c>
      <c r="Q107" s="419">
        <v>15</v>
      </c>
      <c r="R107" s="419">
        <v>15</v>
      </c>
      <c r="S107" s="364"/>
      <c r="T107" s="442">
        <f>L107-AI107</f>
        <v>20651.644858552143</v>
      </c>
      <c r="U107" s="431">
        <f>T107/AI107</f>
        <v>7.2785608756394263E-3</v>
      </c>
      <c r="V107" s="432">
        <f>O107-AL107</f>
        <v>16.510277861119903</v>
      </c>
      <c r="X107" s="401">
        <v>280</v>
      </c>
      <c r="Y107" s="402" t="s">
        <v>133</v>
      </c>
      <c r="Z107" s="404">
        <v>2024</v>
      </c>
      <c r="AA107" s="417">
        <f>AC107-AB107</f>
        <v>1424272.1696455558</v>
      </c>
      <c r="AB107" s="418">
        <v>285184.60327159578</v>
      </c>
      <c r="AC107" s="404">
        <v>1709456.7729171515</v>
      </c>
      <c r="AD107" s="404">
        <v>923603.7752084129</v>
      </c>
      <c r="AE107" s="200">
        <f>SUM(AC107:AD107)</f>
        <v>2633060.5481255641</v>
      </c>
      <c r="AF107" s="404">
        <v>497206.74342637084</v>
      </c>
      <c r="AG107" s="403">
        <f>AE107+AF107</f>
        <v>3130267.291551935</v>
      </c>
      <c r="AH107" s="405">
        <v>-292942</v>
      </c>
      <c r="AI107" s="416">
        <f>AG107+AH107</f>
        <v>2837325.291551935</v>
      </c>
      <c r="AJ107" s="403">
        <v>-819025.65</v>
      </c>
      <c r="AK107" s="403">
        <f>SUM(AI107:AJ107)</f>
        <v>2018299.6415519351</v>
      </c>
      <c r="AL107" s="416">
        <f>AI107/Z107</f>
        <v>1401.8405590671616</v>
      </c>
      <c r="AM107" s="403">
        <f>AK107/Z107</f>
        <v>997.18361736755685</v>
      </c>
      <c r="AN107" s="419">
        <v>15</v>
      </c>
      <c r="AO107" s="419">
        <v>15</v>
      </c>
    </row>
    <row r="108" spans="1:41">
      <c r="A108" s="401">
        <v>284</v>
      </c>
      <c r="B108" s="402" t="s">
        <v>134</v>
      </c>
      <c r="C108" s="404">
        <v>2207</v>
      </c>
      <c r="D108" s="417">
        <f>H108-G108-E108</f>
        <v>353500.11164399551</v>
      </c>
      <c r="E108" s="418">
        <v>801230.71868095791</v>
      </c>
      <c r="F108" s="404">
        <v>1154730.8303249534</v>
      </c>
      <c r="G108" s="404">
        <v>568999.9335396071</v>
      </c>
      <c r="H108" s="408">
        <f>SUM(F108:G108)</f>
        <v>1723730.7638645605</v>
      </c>
      <c r="I108" s="446">
        <v>395490.08672781003</v>
      </c>
      <c r="J108" s="403">
        <f>SUM(H108:I108)</f>
        <v>2119220.8505923706</v>
      </c>
      <c r="K108" s="510">
        <v>840863</v>
      </c>
      <c r="L108" s="416">
        <f>SUM(J108:K108)</f>
        <v>2960083.8505923706</v>
      </c>
      <c r="M108" s="463">
        <v>1150216.3500000003</v>
      </c>
      <c r="N108" s="403">
        <f>SUM(L108:M108)</f>
        <v>4110300.2005923707</v>
      </c>
      <c r="O108" s="416">
        <f>L108/C108</f>
        <v>1341.2251248719397</v>
      </c>
      <c r="P108" s="403">
        <f>N108/C108</f>
        <v>1862.3924787459769</v>
      </c>
      <c r="Q108" s="419">
        <v>2</v>
      </c>
      <c r="R108" s="419">
        <v>2</v>
      </c>
      <c r="S108" s="364"/>
      <c r="T108" s="442">
        <f>L108-AI108</f>
        <v>-610586.7640963709</v>
      </c>
      <c r="U108" s="431">
        <f>T108/AI108</f>
        <v>-0.17100058503984869</v>
      </c>
      <c r="V108" s="432">
        <f>O108-AL108</f>
        <v>-262.12943942475613</v>
      </c>
      <c r="X108" s="401">
        <v>284</v>
      </c>
      <c r="Y108" s="402" t="s">
        <v>134</v>
      </c>
      <c r="Z108" s="404">
        <v>2227</v>
      </c>
      <c r="AA108" s="417">
        <f>AC108-AB108</f>
        <v>298813.92073912348</v>
      </c>
      <c r="AB108" s="418">
        <v>808455.23998725053</v>
      </c>
      <c r="AC108" s="404">
        <v>1107269.160726374</v>
      </c>
      <c r="AD108" s="404">
        <v>1115363.590252762</v>
      </c>
      <c r="AE108" s="200">
        <f>SUM(AC108:AD108)</f>
        <v>2222632.7509791357</v>
      </c>
      <c r="AF108" s="404">
        <v>507174.86370960594</v>
      </c>
      <c r="AG108" s="403">
        <f>AE108+AF108</f>
        <v>2729807.6146887415</v>
      </c>
      <c r="AH108" s="510">
        <v>840863</v>
      </c>
      <c r="AI108" s="416">
        <f>AG108+AH108</f>
        <v>3570670.6146887415</v>
      </c>
      <c r="AJ108" s="403">
        <v>1150216.3500000003</v>
      </c>
      <c r="AK108" s="403">
        <f>SUM(AI108:AJ108)</f>
        <v>4720886.9646887416</v>
      </c>
      <c r="AL108" s="416">
        <f>AI108/Z108</f>
        <v>1603.3545642966958</v>
      </c>
      <c r="AM108" s="403">
        <f>AK108/Z108</f>
        <v>2119.8414749388153</v>
      </c>
      <c r="AN108" s="419">
        <v>2</v>
      </c>
      <c r="AO108" s="419">
        <v>2</v>
      </c>
    </row>
    <row r="109" spans="1:41">
      <c r="A109" s="401">
        <v>285</v>
      </c>
      <c r="B109" s="402" t="s">
        <v>135</v>
      </c>
      <c r="C109" s="404">
        <v>50500</v>
      </c>
      <c r="D109" s="417">
        <f>H109-G109-E109</f>
        <v>11846552.342648854</v>
      </c>
      <c r="E109" s="418">
        <v>-13238363.129747912</v>
      </c>
      <c r="F109" s="404">
        <v>-1391810.7870990578</v>
      </c>
      <c r="G109" s="404">
        <v>7531190.2058117148</v>
      </c>
      <c r="H109" s="408">
        <f>SUM(F109:G109)</f>
        <v>6139379.4187126569</v>
      </c>
      <c r="I109" s="446">
        <v>4393904.9719721852</v>
      </c>
      <c r="J109" s="403">
        <f>SUM(H109:I109)</f>
        <v>10533284.390684843</v>
      </c>
      <c r="K109" s="460">
        <v>-1286399</v>
      </c>
      <c r="L109" s="416">
        <f>SUM(J109:K109)</f>
        <v>9246885.3906848431</v>
      </c>
      <c r="M109" s="463">
        <v>-743135.24050000019</v>
      </c>
      <c r="N109" s="403">
        <f>SUM(L109:M109)</f>
        <v>8503750.1501848437</v>
      </c>
      <c r="O109" s="416">
        <f>L109/C109</f>
        <v>183.10664139969987</v>
      </c>
      <c r="P109" s="403">
        <f>N109/C109</f>
        <v>168.3910920828682</v>
      </c>
      <c r="Q109" s="419">
        <v>8</v>
      </c>
      <c r="R109" s="419">
        <v>8</v>
      </c>
      <c r="S109" s="364"/>
      <c r="T109" s="442">
        <f>L109-AI109</f>
        <v>4550823.9038050268</v>
      </c>
      <c r="U109" s="431">
        <f>T109/AI109</f>
        <v>0.96907246988129003</v>
      </c>
      <c r="V109" s="432">
        <f>O109-AL109</f>
        <v>90.330272059758414</v>
      </c>
      <c r="X109" s="401">
        <v>285</v>
      </c>
      <c r="Y109" s="402" t="s">
        <v>135</v>
      </c>
      <c r="Z109" s="404">
        <v>50617</v>
      </c>
      <c r="AA109" s="417">
        <f>AC109-AB109</f>
        <v>3852614.6627491303</v>
      </c>
      <c r="AB109" s="418">
        <v>-14588792.068693003</v>
      </c>
      <c r="AC109" s="404">
        <v>-10736177.405943872</v>
      </c>
      <c r="AD109" s="404">
        <v>8942704.4510249775</v>
      </c>
      <c r="AE109" s="200">
        <f>SUM(AC109:AD109)</f>
        <v>-1793472.9549188949</v>
      </c>
      <c r="AF109" s="404">
        <v>7775933.4417987112</v>
      </c>
      <c r="AG109" s="403">
        <f>AE109+AF109</f>
        <v>5982460.4868798163</v>
      </c>
      <c r="AH109" s="405">
        <v>-1286399</v>
      </c>
      <c r="AI109" s="416">
        <f>AG109+AH109</f>
        <v>4696061.4868798163</v>
      </c>
      <c r="AJ109" s="403">
        <v>-743135.24050000019</v>
      </c>
      <c r="AK109" s="403">
        <f>SUM(AI109:AJ109)</f>
        <v>3952926.246379816</v>
      </c>
      <c r="AL109" s="416">
        <f>AI109/Z109</f>
        <v>92.776369339941454</v>
      </c>
      <c r="AM109" s="403">
        <f>AK109/Z109</f>
        <v>78.094834667795723</v>
      </c>
      <c r="AN109" s="419">
        <v>8</v>
      </c>
      <c r="AO109" s="419">
        <v>8</v>
      </c>
    </row>
    <row r="110" spans="1:41">
      <c r="A110" s="401">
        <v>286</v>
      </c>
      <c r="B110" s="402" t="s">
        <v>136</v>
      </c>
      <c r="C110" s="404">
        <v>78880</v>
      </c>
      <c r="D110" s="417">
        <f>H110-G110-E110</f>
        <v>10266183.887405042</v>
      </c>
      <c r="E110" s="418">
        <v>-24094858.491002399</v>
      </c>
      <c r="F110" s="404">
        <v>-13828674.603597358</v>
      </c>
      <c r="G110" s="404">
        <v>15186380.615190294</v>
      </c>
      <c r="H110" s="408">
        <f>SUM(F110:G110)</f>
        <v>1357706.0115929358</v>
      </c>
      <c r="I110" s="446">
        <v>7734924.4763338612</v>
      </c>
      <c r="J110" s="403">
        <f>SUM(H110:I110)</f>
        <v>9092630.4879267961</v>
      </c>
      <c r="K110" s="460">
        <v>-7997127</v>
      </c>
      <c r="L110" s="416">
        <f>SUM(J110:K110)</f>
        <v>1095503.4879267961</v>
      </c>
      <c r="M110" s="463">
        <v>-143411.54050000012</v>
      </c>
      <c r="N110" s="403">
        <f>SUM(L110:M110)</f>
        <v>952091.94742679596</v>
      </c>
      <c r="O110" s="416">
        <f>L110/C110</f>
        <v>13.888228802317395</v>
      </c>
      <c r="P110" s="403">
        <f>N110/C110</f>
        <v>12.07013117934579</v>
      </c>
      <c r="Q110" s="419">
        <v>8</v>
      </c>
      <c r="R110" s="419">
        <v>8</v>
      </c>
      <c r="S110" s="364"/>
      <c r="T110" s="442">
        <f>L110-AI110</f>
        <v>6834630.6714743022</v>
      </c>
      <c r="U110" s="431">
        <f>T110/AI110</f>
        <v>-1.19088329163837</v>
      </c>
      <c r="V110" s="432">
        <f>O110-AL110</f>
        <v>86.143037292258185</v>
      </c>
      <c r="X110" s="401">
        <v>286</v>
      </c>
      <c r="Y110" s="402" t="s">
        <v>136</v>
      </c>
      <c r="Z110" s="404">
        <v>79429</v>
      </c>
      <c r="AA110" s="417">
        <f>AC110-AB110</f>
        <v>1537317.3265814818</v>
      </c>
      <c r="AB110" s="418">
        <v>-26218169.039962988</v>
      </c>
      <c r="AC110" s="404">
        <v>-24680851.713381507</v>
      </c>
      <c r="AD110" s="404">
        <v>14025074.648301022</v>
      </c>
      <c r="AE110" s="200">
        <f>SUM(AC110:AD110)</f>
        <v>-10655777.065080484</v>
      </c>
      <c r="AF110" s="404">
        <v>12913776.881532978</v>
      </c>
      <c r="AG110" s="403">
        <f>AE110+AF110</f>
        <v>2257999.8164524939</v>
      </c>
      <c r="AH110" s="405">
        <v>-7997127</v>
      </c>
      <c r="AI110" s="416">
        <f>AG110+AH110</f>
        <v>-5739127.1835475061</v>
      </c>
      <c r="AJ110" s="403">
        <v>-143411.54050000012</v>
      </c>
      <c r="AK110" s="403">
        <f>SUM(AI110:AJ110)</f>
        <v>-5882538.7240475062</v>
      </c>
      <c r="AL110" s="416">
        <f>AI110/Z110</f>
        <v>-72.254808489940785</v>
      </c>
      <c r="AM110" s="403">
        <f>AK110/Z110</f>
        <v>-74.060339725383756</v>
      </c>
      <c r="AN110" s="419">
        <v>8</v>
      </c>
      <c r="AO110" s="419">
        <v>8</v>
      </c>
    </row>
    <row r="111" spans="1:41">
      <c r="A111" s="401">
        <v>287</v>
      </c>
      <c r="B111" s="402" t="s">
        <v>137</v>
      </c>
      <c r="C111" s="404">
        <v>6199</v>
      </c>
      <c r="D111" s="417">
        <f>H111-G111-E111</f>
        <v>2271966.0286244089</v>
      </c>
      <c r="E111" s="418">
        <v>1751971.3241824773</v>
      </c>
      <c r="F111" s="404">
        <v>4023937.3528068857</v>
      </c>
      <c r="G111" s="404">
        <v>2311920.032443116</v>
      </c>
      <c r="H111" s="408">
        <f>SUM(F111:G111)</f>
        <v>6335857.3852500021</v>
      </c>
      <c r="I111" s="446">
        <v>1031299.0209272153</v>
      </c>
      <c r="J111" s="403">
        <f>SUM(H111:I111)</f>
        <v>7367156.4061772171</v>
      </c>
      <c r="K111" s="460">
        <v>2415642</v>
      </c>
      <c r="L111" s="416">
        <f>SUM(J111:K111)</f>
        <v>9782798.4061772171</v>
      </c>
      <c r="M111" s="463">
        <v>613374.12749999994</v>
      </c>
      <c r="N111" s="403">
        <f>SUM(L111:M111)</f>
        <v>10396172.533677217</v>
      </c>
      <c r="O111" s="416">
        <f>L111/C111</f>
        <v>1578.1252470039067</v>
      </c>
      <c r="P111" s="403">
        <f>N111/C111</f>
        <v>1677.0725171281201</v>
      </c>
      <c r="Q111" s="419">
        <v>15</v>
      </c>
      <c r="R111" s="419">
        <v>15</v>
      </c>
      <c r="S111" s="364"/>
      <c r="T111" s="442">
        <f>L111-AI111</f>
        <v>348359.10929513536</v>
      </c>
      <c r="U111" s="431">
        <f>T111/AI111</f>
        <v>3.6924198495851469E-2</v>
      </c>
      <c r="V111" s="432">
        <f>O111-AL111</f>
        <v>66.68030998338736</v>
      </c>
      <c r="X111" s="401">
        <v>287</v>
      </c>
      <c r="Y111" s="402" t="s">
        <v>137</v>
      </c>
      <c r="Z111" s="404">
        <v>6242</v>
      </c>
      <c r="AA111" s="417">
        <f>AC111-AB111</f>
        <v>1566731.8682990759</v>
      </c>
      <c r="AB111" s="418">
        <v>1772370.6887639691</v>
      </c>
      <c r="AC111" s="404">
        <v>3339102.557063045</v>
      </c>
      <c r="AD111" s="404">
        <v>2241816.1854563081</v>
      </c>
      <c r="AE111" s="200">
        <f>SUM(AC111:AD111)</f>
        <v>5580918.7425193526</v>
      </c>
      <c r="AF111" s="404">
        <v>1437878.5543627285</v>
      </c>
      <c r="AG111" s="403">
        <f>AE111+AF111</f>
        <v>7018797.2968820808</v>
      </c>
      <c r="AH111" s="405">
        <v>2415642</v>
      </c>
      <c r="AI111" s="416">
        <f>AG111+AH111</f>
        <v>9434439.2968820818</v>
      </c>
      <c r="AJ111" s="403">
        <v>613374.12749999994</v>
      </c>
      <c r="AK111" s="403">
        <f>SUM(AI111:AJ111)</f>
        <v>10047813.424382081</v>
      </c>
      <c r="AL111" s="416">
        <f>AI111/Z111</f>
        <v>1511.4449370205193</v>
      </c>
      <c r="AM111" s="403">
        <f>AK111/Z111</f>
        <v>1609.7105774402564</v>
      </c>
      <c r="AN111" s="419">
        <v>15</v>
      </c>
      <c r="AO111" s="419">
        <v>15</v>
      </c>
    </row>
    <row r="112" spans="1:41">
      <c r="A112" s="401">
        <v>288</v>
      </c>
      <c r="B112" s="402" t="s">
        <v>138</v>
      </c>
      <c r="C112" s="404">
        <v>6368</v>
      </c>
      <c r="D112" s="417">
        <f>H112-G112-E112</f>
        <v>4879595.9043020383</v>
      </c>
      <c r="E112" s="418">
        <v>-411848.48110180325</v>
      </c>
      <c r="F112" s="404">
        <v>4467747.4232002348</v>
      </c>
      <c r="G112" s="404">
        <v>2125435.8139791233</v>
      </c>
      <c r="H112" s="408">
        <f>SUM(F112:G112)</f>
        <v>6593183.2371793576</v>
      </c>
      <c r="I112" s="446">
        <v>856326.18838278833</v>
      </c>
      <c r="J112" s="403">
        <f>SUM(H112:I112)</f>
        <v>7449509.4255621461</v>
      </c>
      <c r="K112" s="460">
        <v>106257</v>
      </c>
      <c r="L112" s="416">
        <f>SUM(J112:K112)</f>
        <v>7555766.4255621461</v>
      </c>
      <c r="M112" s="463">
        <v>-587669.55200000003</v>
      </c>
      <c r="N112" s="403">
        <f>SUM(L112:M112)</f>
        <v>6968096.873562146</v>
      </c>
      <c r="O112" s="416">
        <f>L112/C112</f>
        <v>1186.5211095417942</v>
      </c>
      <c r="P112" s="403">
        <f>N112/C112</f>
        <v>1094.236318084508</v>
      </c>
      <c r="Q112" s="419">
        <v>15</v>
      </c>
      <c r="R112" s="419">
        <v>15</v>
      </c>
      <c r="S112" s="364"/>
      <c r="T112" s="442">
        <f>L112-AI112</f>
        <v>93922.327563432045</v>
      </c>
      <c r="U112" s="431">
        <f>T112/AI112</f>
        <v>1.2587012852308488E-2</v>
      </c>
      <c r="V112" s="432">
        <f>O112-AL112</f>
        <v>21.518127808973986</v>
      </c>
      <c r="X112" s="401">
        <v>288</v>
      </c>
      <c r="Y112" s="402" t="s">
        <v>138</v>
      </c>
      <c r="Z112" s="404">
        <v>6405</v>
      </c>
      <c r="AA112" s="417">
        <f>AC112-AB112</f>
        <v>4550847.4745872598</v>
      </c>
      <c r="AB112" s="418">
        <v>-582984.62509094737</v>
      </c>
      <c r="AC112" s="404">
        <v>3967862.8494963129</v>
      </c>
      <c r="AD112" s="404">
        <v>2062890.9441470727</v>
      </c>
      <c r="AE112" s="200">
        <f>SUM(AC112:AD112)</f>
        <v>6030753.7936433852</v>
      </c>
      <c r="AF112" s="404">
        <v>1324833.3043553284</v>
      </c>
      <c r="AG112" s="403">
        <f>AE112+AF112</f>
        <v>7355587.0979987141</v>
      </c>
      <c r="AH112" s="405">
        <v>106257</v>
      </c>
      <c r="AI112" s="416">
        <f>AG112+AH112</f>
        <v>7461844.0979987141</v>
      </c>
      <c r="AJ112" s="403">
        <v>-587669.55200000003</v>
      </c>
      <c r="AK112" s="403">
        <f>SUM(AI112:AJ112)</f>
        <v>6874174.5459987139</v>
      </c>
      <c r="AL112" s="416">
        <f>AI112/Z112</f>
        <v>1165.0029817328202</v>
      </c>
      <c r="AM112" s="403">
        <f>AK112/Z112</f>
        <v>1073.2512952378945</v>
      </c>
      <c r="AN112" s="419">
        <v>15</v>
      </c>
      <c r="AO112" s="419">
        <v>15</v>
      </c>
    </row>
    <row r="113" spans="1:41">
      <c r="A113" s="401">
        <v>290</v>
      </c>
      <c r="B113" s="402" t="s">
        <v>139</v>
      </c>
      <c r="C113" s="404">
        <v>7582</v>
      </c>
      <c r="D113" s="417">
        <f>H113-G113-E113</f>
        <v>4232254.6916938014</v>
      </c>
      <c r="E113" s="418">
        <v>652477.53993749234</v>
      </c>
      <c r="F113" s="404">
        <v>4884732.2316312939</v>
      </c>
      <c r="G113" s="404">
        <v>2901207.986439378</v>
      </c>
      <c r="H113" s="408">
        <f>SUM(F113:G113)</f>
        <v>7785940.2180706719</v>
      </c>
      <c r="I113" s="446">
        <v>1205998.9433266926</v>
      </c>
      <c r="J113" s="403">
        <f>SUM(H113:I113)</f>
        <v>8991939.161397364</v>
      </c>
      <c r="K113" s="460">
        <v>-433702</v>
      </c>
      <c r="L113" s="416">
        <f>SUM(J113:K113)</f>
        <v>8558237.161397364</v>
      </c>
      <c r="M113" s="463">
        <v>-70042.357500000013</v>
      </c>
      <c r="N113" s="403">
        <f>SUM(L113:M113)</f>
        <v>8488194.8038973641</v>
      </c>
      <c r="O113" s="416">
        <f>L113/C113</f>
        <v>1128.7572093639362</v>
      </c>
      <c r="P113" s="403">
        <f>N113/C113</f>
        <v>1119.5192302687105</v>
      </c>
      <c r="Q113" s="419">
        <v>18</v>
      </c>
      <c r="R113" s="419">
        <v>18</v>
      </c>
      <c r="S113" s="364"/>
      <c r="T113" s="442">
        <f>L113-AI113</f>
        <v>303856.48294709809</v>
      </c>
      <c r="U113" s="431">
        <f>T113/AI113</f>
        <v>3.6811542232402371E-2</v>
      </c>
      <c r="V113" s="432">
        <f>O113-AL113</f>
        <v>64.362537739143818</v>
      </c>
      <c r="X113" s="401">
        <v>290</v>
      </c>
      <c r="Y113" s="402" t="s">
        <v>139</v>
      </c>
      <c r="Z113" s="404">
        <v>7755</v>
      </c>
      <c r="AA113" s="417">
        <f>AC113-AB113</f>
        <v>3440361.279100582</v>
      </c>
      <c r="AB113" s="418">
        <v>676448.37051803607</v>
      </c>
      <c r="AC113" s="404">
        <v>4116809.6496186182</v>
      </c>
      <c r="AD113" s="404">
        <v>2869018.9494755934</v>
      </c>
      <c r="AE113" s="200">
        <f>SUM(AC113:AD113)</f>
        <v>6985828.5990942121</v>
      </c>
      <c r="AF113" s="404">
        <v>1702254.0793560531</v>
      </c>
      <c r="AG113" s="403">
        <f>AE113+AF113</f>
        <v>8688082.6784502659</v>
      </c>
      <c r="AH113" s="405">
        <v>-433702</v>
      </c>
      <c r="AI113" s="416">
        <f>AG113+AH113</f>
        <v>8254380.6784502659</v>
      </c>
      <c r="AJ113" s="403">
        <v>-70042.357500000013</v>
      </c>
      <c r="AK113" s="403">
        <f>SUM(AI113:AJ113)</f>
        <v>8184338.320950266</v>
      </c>
      <c r="AL113" s="416">
        <f>AI113/Z113</f>
        <v>1064.3946716247924</v>
      </c>
      <c r="AM113" s="403">
        <f>AK113/Z113</f>
        <v>1055.3627751064173</v>
      </c>
      <c r="AN113" s="419">
        <v>18</v>
      </c>
      <c r="AO113" s="419">
        <v>18</v>
      </c>
    </row>
    <row r="114" spans="1:41">
      <c r="A114" s="401">
        <v>291</v>
      </c>
      <c r="B114" s="402" t="s">
        <v>140</v>
      </c>
      <c r="C114" s="404">
        <v>2092</v>
      </c>
      <c r="D114" s="417">
        <f>H114-G114-E114</f>
        <v>164660.31565185497</v>
      </c>
      <c r="E114" s="418">
        <v>1853818.6952230283</v>
      </c>
      <c r="F114" s="404">
        <v>2018479.0108748833</v>
      </c>
      <c r="G114" s="404">
        <v>354085.94567395456</v>
      </c>
      <c r="H114" s="408">
        <f>SUM(F114:G114)</f>
        <v>2372564.9565488379</v>
      </c>
      <c r="I114" s="446">
        <v>329745.45073386724</v>
      </c>
      <c r="J114" s="403">
        <f>SUM(H114:I114)</f>
        <v>2702310.4072827054</v>
      </c>
      <c r="K114" s="460">
        <v>75207</v>
      </c>
      <c r="L114" s="416">
        <f>SUM(J114:K114)</f>
        <v>2777517.4072827054</v>
      </c>
      <c r="M114" s="463">
        <v>-7459.2500000000018</v>
      </c>
      <c r="N114" s="403">
        <f>SUM(L114:M114)</f>
        <v>2770058.1572827054</v>
      </c>
      <c r="O114" s="416">
        <f>L114/C114</f>
        <v>1327.6851851255763</v>
      </c>
      <c r="P114" s="403">
        <f>N114/C114</f>
        <v>1324.1195780510063</v>
      </c>
      <c r="Q114" s="419">
        <v>6</v>
      </c>
      <c r="R114" s="419">
        <v>6</v>
      </c>
      <c r="S114" s="364"/>
      <c r="T114" s="442">
        <f>L114-AI114</f>
        <v>292658.07791357301</v>
      </c>
      <c r="U114" s="431">
        <f>T114/AI114</f>
        <v>0.11777651734831782</v>
      </c>
      <c r="V114" s="432">
        <f>O114-AL114</f>
        <v>155.02858797166755</v>
      </c>
      <c r="X114" s="401">
        <v>291</v>
      </c>
      <c r="Y114" s="402" t="s">
        <v>140</v>
      </c>
      <c r="Z114" s="404">
        <v>2119</v>
      </c>
      <c r="AA114" s="417">
        <f>AC114-AB114</f>
        <v>-134798.22049775696</v>
      </c>
      <c r="AB114" s="418">
        <v>1860601.3371299838</v>
      </c>
      <c r="AC114" s="404">
        <v>1725803.1166322269</v>
      </c>
      <c r="AD114" s="404">
        <v>245775.68138712578</v>
      </c>
      <c r="AE114" s="200">
        <f>SUM(AC114:AD114)</f>
        <v>1971578.7980193526</v>
      </c>
      <c r="AF114" s="404">
        <v>438073.53134977981</v>
      </c>
      <c r="AG114" s="403">
        <f>AE114+AF114</f>
        <v>2409652.3293691324</v>
      </c>
      <c r="AH114" s="405">
        <v>75207</v>
      </c>
      <c r="AI114" s="416">
        <f>AG114+AH114</f>
        <v>2484859.3293691324</v>
      </c>
      <c r="AJ114" s="403">
        <v>-7459.2500000000018</v>
      </c>
      <c r="AK114" s="403">
        <f>SUM(AI114:AJ114)</f>
        <v>2477400.0793691324</v>
      </c>
      <c r="AL114" s="416">
        <f>AI114/Z114</f>
        <v>1172.6565971539087</v>
      </c>
      <c r="AM114" s="403">
        <f>AK114/Z114</f>
        <v>1169.1364225432433</v>
      </c>
      <c r="AN114" s="419">
        <v>6</v>
      </c>
      <c r="AO114" s="419">
        <v>6</v>
      </c>
    </row>
    <row r="115" spans="1:41">
      <c r="A115" s="401">
        <v>297</v>
      </c>
      <c r="B115" s="402" t="s">
        <v>141</v>
      </c>
      <c r="C115" s="404">
        <v>124021</v>
      </c>
      <c r="D115" s="417">
        <f>H115-G115-E115</f>
        <v>24758406.932279557</v>
      </c>
      <c r="E115" s="418">
        <v>-21186238.220383666</v>
      </c>
      <c r="F115" s="404">
        <v>3572168.7118958905</v>
      </c>
      <c r="G115" s="404">
        <v>24454952.631606366</v>
      </c>
      <c r="H115" s="408">
        <f>SUM(F115:G115)</f>
        <v>28027121.343502257</v>
      </c>
      <c r="I115" s="446">
        <v>11605837.235289603</v>
      </c>
      <c r="J115" s="403">
        <f>SUM(H115:I115)</f>
        <v>39632958.578791857</v>
      </c>
      <c r="K115" s="460">
        <v>-760228</v>
      </c>
      <c r="L115" s="416">
        <f>SUM(J115:K115)</f>
        <v>38872730.578791857</v>
      </c>
      <c r="M115" s="463">
        <v>-3011236.5672999965</v>
      </c>
      <c r="N115" s="403">
        <f>SUM(L115:M115)</f>
        <v>35861494.011491857</v>
      </c>
      <c r="O115" s="416">
        <f>L115/C115</f>
        <v>313.43668071368444</v>
      </c>
      <c r="P115" s="403">
        <f>N115/C115</f>
        <v>289.15662679297748</v>
      </c>
      <c r="Q115" s="419">
        <v>11</v>
      </c>
      <c r="R115" s="419">
        <v>11</v>
      </c>
      <c r="S115" s="364"/>
      <c r="T115" s="442">
        <f>L115-AI115</f>
        <v>6616123.4411731623</v>
      </c>
      <c r="U115" s="431">
        <f>T115/AI115</f>
        <v>0.20510909324549592</v>
      </c>
      <c r="V115" s="432">
        <f>O115-AL115</f>
        <v>50.319341059062708</v>
      </c>
      <c r="X115" s="401">
        <v>297</v>
      </c>
      <c r="Y115" s="402" t="s">
        <v>141</v>
      </c>
      <c r="Z115" s="404">
        <v>122594</v>
      </c>
      <c r="AA115" s="417">
        <f>AC115-AB115</f>
        <v>12876727.399340101</v>
      </c>
      <c r="AB115" s="418">
        <v>-24437326.401755739</v>
      </c>
      <c r="AC115" s="404">
        <v>-11560599.002415638</v>
      </c>
      <c r="AD115" s="404">
        <v>25367351.568419885</v>
      </c>
      <c r="AE115" s="200">
        <f>SUM(AC115:AD115)</f>
        <v>13806752.566004246</v>
      </c>
      <c r="AF115" s="404">
        <v>19210082.571614448</v>
      </c>
      <c r="AG115" s="403">
        <f>AE115+AF115</f>
        <v>33016835.137618694</v>
      </c>
      <c r="AH115" s="405">
        <v>-760228</v>
      </c>
      <c r="AI115" s="416">
        <f>AG115+AH115</f>
        <v>32256607.137618694</v>
      </c>
      <c r="AJ115" s="403">
        <v>-3011236.5672999965</v>
      </c>
      <c r="AK115" s="403">
        <f>SUM(AI115:AJ115)</f>
        <v>29245370.570318699</v>
      </c>
      <c r="AL115" s="416">
        <f>AI115/Z115</f>
        <v>263.11733965462173</v>
      </c>
      <c r="AM115" s="403">
        <f>AK115/Z115</f>
        <v>238.55466474965087</v>
      </c>
      <c r="AN115" s="419">
        <v>11</v>
      </c>
      <c r="AO115" s="419">
        <v>11</v>
      </c>
    </row>
    <row r="116" spans="1:41">
      <c r="A116" s="401">
        <v>300</v>
      </c>
      <c r="B116" s="402" t="s">
        <v>142</v>
      </c>
      <c r="C116" s="404">
        <v>3381</v>
      </c>
      <c r="D116" s="417">
        <f>H116-G116-E116</f>
        <v>495962.37497738237</v>
      </c>
      <c r="E116" s="418">
        <v>1924486.4680744582</v>
      </c>
      <c r="F116" s="404">
        <v>2420448.843051841</v>
      </c>
      <c r="G116" s="404">
        <v>1856207.9728745213</v>
      </c>
      <c r="H116" s="408">
        <f>SUM(F116:G116)</f>
        <v>4276656.8159263618</v>
      </c>
      <c r="I116" s="446">
        <v>561203.70207826351</v>
      </c>
      <c r="J116" s="403">
        <f>SUM(H116:I116)</f>
        <v>4837860.5180046251</v>
      </c>
      <c r="K116" s="460">
        <v>1605144</v>
      </c>
      <c r="L116" s="416">
        <f>SUM(J116:K116)</f>
        <v>6443004.5180046251</v>
      </c>
      <c r="M116" s="463">
        <v>389372.84999999992</v>
      </c>
      <c r="N116" s="403">
        <f>SUM(L116:M116)</f>
        <v>6832377.3680046247</v>
      </c>
      <c r="O116" s="416">
        <f>L116/C116</f>
        <v>1905.6505525006285</v>
      </c>
      <c r="P116" s="403">
        <f>N116/C116</f>
        <v>2020.8155480640712</v>
      </c>
      <c r="Q116" s="419">
        <v>14</v>
      </c>
      <c r="R116" s="419">
        <v>14</v>
      </c>
      <c r="S116" s="364"/>
      <c r="T116" s="442">
        <f>L116-AI116</f>
        <v>-266318.37723632157</v>
      </c>
      <c r="U116" s="431">
        <f>T116/AI116</f>
        <v>-3.9693778551815773E-2</v>
      </c>
      <c r="V116" s="432">
        <f>O116-AL116</f>
        <v>-46.436411491500394</v>
      </c>
      <c r="X116" s="401">
        <v>300</v>
      </c>
      <c r="Y116" s="402" t="s">
        <v>142</v>
      </c>
      <c r="Z116" s="404">
        <v>3437</v>
      </c>
      <c r="AA116" s="417">
        <f>AC116-AB116</f>
        <v>546984.23096867232</v>
      </c>
      <c r="AB116" s="418">
        <v>1935347.6878180415</v>
      </c>
      <c r="AC116" s="404">
        <v>2482331.9187867139</v>
      </c>
      <c r="AD116" s="404">
        <v>1855015.5503457459</v>
      </c>
      <c r="AE116" s="200">
        <f>SUM(AC116:AD116)</f>
        <v>4337347.4691324597</v>
      </c>
      <c r="AF116" s="404">
        <v>766831.42610848683</v>
      </c>
      <c r="AG116" s="403">
        <f>AE116+AF116</f>
        <v>5104178.8952409467</v>
      </c>
      <c r="AH116" s="405">
        <v>1605144</v>
      </c>
      <c r="AI116" s="416">
        <f>AG116+AH116</f>
        <v>6709322.8952409467</v>
      </c>
      <c r="AJ116" s="403">
        <v>389372.84999999992</v>
      </c>
      <c r="AK116" s="403">
        <f>SUM(AI116:AJ116)</f>
        <v>7098695.7452409463</v>
      </c>
      <c r="AL116" s="416">
        <f>AI116/Z116</f>
        <v>1952.0869639921289</v>
      </c>
      <c r="AM116" s="403">
        <f>AK116/Z116</f>
        <v>2065.3755441492426</v>
      </c>
      <c r="AN116" s="419">
        <v>14</v>
      </c>
      <c r="AO116" s="419">
        <v>14</v>
      </c>
    </row>
    <row r="117" spans="1:41">
      <c r="A117" s="401">
        <v>301</v>
      </c>
      <c r="B117" s="402" t="s">
        <v>143</v>
      </c>
      <c r="C117" s="404">
        <v>19759</v>
      </c>
      <c r="D117" s="417">
        <f>H117-G117-E117</f>
        <v>5558229.4678782467</v>
      </c>
      <c r="E117" s="418">
        <v>-4328871.8151068389</v>
      </c>
      <c r="F117" s="404">
        <v>1229357.6527714077</v>
      </c>
      <c r="G117" s="404">
        <v>10969120.776131429</v>
      </c>
      <c r="H117" s="408">
        <f>SUM(F117:G117)</f>
        <v>12198478.428902837</v>
      </c>
      <c r="I117" s="446">
        <v>3182004.3152001603</v>
      </c>
      <c r="J117" s="403">
        <f>SUM(H117:I117)</f>
        <v>15380482.744102996</v>
      </c>
      <c r="K117" s="460">
        <v>-1917611</v>
      </c>
      <c r="L117" s="416">
        <f>SUM(J117:K117)</f>
        <v>13462871.744102996</v>
      </c>
      <c r="M117" s="463">
        <v>400054.49599999998</v>
      </c>
      <c r="N117" s="403">
        <f>SUM(L117:M117)</f>
        <v>13862926.240102995</v>
      </c>
      <c r="O117" s="416">
        <f>L117/C117</f>
        <v>681.35390172088648</v>
      </c>
      <c r="P117" s="403">
        <f>N117/C117</f>
        <v>701.60059922582093</v>
      </c>
      <c r="Q117" s="419">
        <v>14</v>
      </c>
      <c r="R117" s="419">
        <v>14</v>
      </c>
      <c r="S117" s="364"/>
      <c r="T117" s="442">
        <f>L117-AI117</f>
        <v>1742856.7806077339</v>
      </c>
      <c r="U117" s="431">
        <f>T117/AI117</f>
        <v>0.14870772657170409</v>
      </c>
      <c r="V117" s="432">
        <f>O117-AL117</f>
        <v>92.112324873462512</v>
      </c>
      <c r="X117" s="401">
        <v>301</v>
      </c>
      <c r="Y117" s="402" t="s">
        <v>143</v>
      </c>
      <c r="Z117" s="404">
        <v>19890</v>
      </c>
      <c r="AA117" s="417">
        <f>AC117-AB117</f>
        <v>3636684.2625455875</v>
      </c>
      <c r="AB117" s="418">
        <v>-4860500.5613095304</v>
      </c>
      <c r="AC117" s="404">
        <v>-1223816.2987639429</v>
      </c>
      <c r="AD117" s="404">
        <v>10431056.156596472</v>
      </c>
      <c r="AE117" s="200">
        <f>SUM(AC117:AD117)</f>
        <v>9207239.8578325287</v>
      </c>
      <c r="AF117" s="404">
        <v>4430386.1056627324</v>
      </c>
      <c r="AG117" s="403">
        <f>AE117+AF117</f>
        <v>13637625.963495262</v>
      </c>
      <c r="AH117" s="405">
        <v>-1917611</v>
      </c>
      <c r="AI117" s="416">
        <f>AG117+AH117</f>
        <v>11720014.963495262</v>
      </c>
      <c r="AJ117" s="403">
        <v>400054.49599999998</v>
      </c>
      <c r="AK117" s="403">
        <f>SUM(AI117:AJ117)</f>
        <v>12120069.459495261</v>
      </c>
      <c r="AL117" s="416">
        <f>AI117/Z117</f>
        <v>589.24157684742397</v>
      </c>
      <c r="AM117" s="403">
        <f>AK117/Z117</f>
        <v>609.35492506260744</v>
      </c>
      <c r="AN117" s="419">
        <v>14</v>
      </c>
      <c r="AO117" s="419">
        <v>14</v>
      </c>
    </row>
    <row r="118" spans="1:41">
      <c r="A118" s="401">
        <v>304</v>
      </c>
      <c r="B118" s="402" t="s">
        <v>144</v>
      </c>
      <c r="C118" s="404">
        <v>949</v>
      </c>
      <c r="D118" s="417">
        <f>H118-G118-E118</f>
        <v>281808.27408995014</v>
      </c>
      <c r="E118" s="418">
        <v>-309869.50984148757</v>
      </c>
      <c r="F118" s="404">
        <v>-28061.235751537431</v>
      </c>
      <c r="G118" s="404">
        <v>-63936.421350311306</v>
      </c>
      <c r="H118" s="408">
        <f>SUM(F118:G118)</f>
        <v>-91997.657101848745</v>
      </c>
      <c r="I118" s="446">
        <v>147205.12413440747</v>
      </c>
      <c r="J118" s="403">
        <f>SUM(H118:I118)</f>
        <v>55207.467032558721</v>
      </c>
      <c r="K118" s="460">
        <v>-207970</v>
      </c>
      <c r="L118" s="416">
        <f>SUM(J118:K118)</f>
        <v>-152762.53296744128</v>
      </c>
      <c r="M118" s="463">
        <v>-241679.7</v>
      </c>
      <c r="N118" s="403">
        <f>SUM(L118:M118)</f>
        <v>-394442.23296744132</v>
      </c>
      <c r="O118" s="416">
        <f>L118/C118</f>
        <v>-160.97211060847343</v>
      </c>
      <c r="P118" s="403">
        <f>N118/C118</f>
        <v>-415.63986614061258</v>
      </c>
      <c r="Q118" s="419">
        <v>2</v>
      </c>
      <c r="R118" s="419">
        <v>2</v>
      </c>
      <c r="S118" s="364"/>
      <c r="T118" s="442">
        <f>L118-AI118</f>
        <v>78506.917335842503</v>
      </c>
      <c r="U118" s="431">
        <f>T118/AI118</f>
        <v>-0.33946082041051917</v>
      </c>
      <c r="V118" s="432">
        <f>O118-AL118</f>
        <v>82.469416026562129</v>
      </c>
      <c r="X118" s="401">
        <v>304</v>
      </c>
      <c r="Y118" s="402" t="s">
        <v>144</v>
      </c>
      <c r="Z118" s="404">
        <v>950</v>
      </c>
      <c r="AA118" s="417">
        <f>AC118-AB118</f>
        <v>210207.42066594496</v>
      </c>
      <c r="AB118" s="418">
        <v>-335201.16468666156</v>
      </c>
      <c r="AC118" s="404">
        <v>-124993.74402071661</v>
      </c>
      <c r="AD118" s="404">
        <v>-73328.255960873343</v>
      </c>
      <c r="AE118" s="200">
        <f>SUM(AC118:AD118)</f>
        <v>-198321.99998158996</v>
      </c>
      <c r="AF118" s="404">
        <v>175022.54967830618</v>
      </c>
      <c r="AG118" s="403">
        <f>AE118+AF118</f>
        <v>-23299.450303283782</v>
      </c>
      <c r="AH118" s="405">
        <v>-207970</v>
      </c>
      <c r="AI118" s="416">
        <f>AG118+AH118</f>
        <v>-231269.45030328378</v>
      </c>
      <c r="AJ118" s="403">
        <v>-241679.7</v>
      </c>
      <c r="AK118" s="403">
        <f>SUM(AI118:AJ118)</f>
        <v>-472949.15030328382</v>
      </c>
      <c r="AL118" s="416">
        <f>AI118/Z118</f>
        <v>-243.44152663503556</v>
      </c>
      <c r="AM118" s="403">
        <f>AK118/Z118</f>
        <v>-497.84121084556193</v>
      </c>
      <c r="AN118" s="419">
        <v>2</v>
      </c>
      <c r="AO118" s="419">
        <v>2</v>
      </c>
    </row>
    <row r="119" spans="1:41">
      <c r="A119" s="401">
        <v>305</v>
      </c>
      <c r="B119" s="402" t="s">
        <v>145</v>
      </c>
      <c r="C119" s="404">
        <v>15019</v>
      </c>
      <c r="D119" s="417">
        <f>H119-G119-E119</f>
        <v>8896051.6123298649</v>
      </c>
      <c r="E119" s="418">
        <v>1086065.0229706296</v>
      </c>
      <c r="F119" s="404">
        <v>9982116.6353004947</v>
      </c>
      <c r="G119" s="404">
        <v>4044147.8108123629</v>
      </c>
      <c r="H119" s="408">
        <f>SUM(F119:G119)</f>
        <v>14026264.446112858</v>
      </c>
      <c r="I119" s="446">
        <v>1933569.4464412271</v>
      </c>
      <c r="J119" s="403">
        <f>SUM(H119:I119)</f>
        <v>15959833.892554086</v>
      </c>
      <c r="K119" s="460">
        <v>-1054468</v>
      </c>
      <c r="L119" s="416">
        <f>SUM(J119:K119)</f>
        <v>14905365.892554086</v>
      </c>
      <c r="M119" s="463">
        <v>-79918.404500000004</v>
      </c>
      <c r="N119" s="403">
        <f>SUM(L119:M119)</f>
        <v>14825447.488054086</v>
      </c>
      <c r="O119" s="416">
        <f>L119/C119</f>
        <v>992.43397646674782</v>
      </c>
      <c r="P119" s="403">
        <f>N119/C119</f>
        <v>987.11282296118816</v>
      </c>
      <c r="Q119" s="419">
        <v>17</v>
      </c>
      <c r="R119" s="419">
        <v>17</v>
      </c>
      <c r="S119" s="364"/>
      <c r="T119" s="442">
        <f>L119-AI119</f>
        <v>138851.28193453141</v>
      </c>
      <c r="U119" s="431">
        <f>T119/AI119</f>
        <v>9.4031181762197612E-3</v>
      </c>
      <c r="V119" s="432">
        <f>O119-AL119</f>
        <v>17.489132242559663</v>
      </c>
      <c r="X119" s="401">
        <v>305</v>
      </c>
      <c r="Y119" s="402" t="s">
        <v>145</v>
      </c>
      <c r="Z119" s="404">
        <v>15146</v>
      </c>
      <c r="AA119" s="417">
        <f>AC119-AB119</f>
        <v>7269373.9826777801</v>
      </c>
      <c r="AB119" s="418">
        <v>1135303.1508192378</v>
      </c>
      <c r="AC119" s="404">
        <v>8404677.1334970184</v>
      </c>
      <c r="AD119" s="404">
        <v>4653131.978584162</v>
      </c>
      <c r="AE119" s="200">
        <f>SUM(AC119:AD119)</f>
        <v>13057809.112081181</v>
      </c>
      <c r="AF119" s="404">
        <v>2763173.4985383735</v>
      </c>
      <c r="AG119" s="403">
        <f>AE119+AF119</f>
        <v>15820982.610619554</v>
      </c>
      <c r="AH119" s="405">
        <v>-1054468</v>
      </c>
      <c r="AI119" s="416">
        <f>AG119+AH119</f>
        <v>14766514.610619554</v>
      </c>
      <c r="AJ119" s="403">
        <v>-79918.404500000004</v>
      </c>
      <c r="AK119" s="403">
        <f>SUM(AI119:AJ119)</f>
        <v>14686596.206119554</v>
      </c>
      <c r="AL119" s="416">
        <f>AI119/Z119</f>
        <v>974.94484422418816</v>
      </c>
      <c r="AM119" s="403">
        <f>AK119/Z119</f>
        <v>969.6683088683186</v>
      </c>
      <c r="AN119" s="419">
        <v>17</v>
      </c>
      <c r="AO119" s="419">
        <v>17</v>
      </c>
    </row>
    <row r="120" spans="1:41">
      <c r="A120" s="401">
        <v>309</v>
      </c>
      <c r="B120" s="402" t="s">
        <v>146</v>
      </c>
      <c r="C120" s="404">
        <v>6409</v>
      </c>
      <c r="D120" s="417">
        <f>H120-G120-E120</f>
        <v>2015713.9551527058</v>
      </c>
      <c r="E120" s="418">
        <v>-2494531.6964449044</v>
      </c>
      <c r="F120" s="404">
        <v>-478817.74129219889</v>
      </c>
      <c r="G120" s="404">
        <v>4009940.7017663154</v>
      </c>
      <c r="H120" s="408">
        <f>SUM(F120:G120)</f>
        <v>3531122.9604741167</v>
      </c>
      <c r="I120" s="446">
        <v>880830.94071702904</v>
      </c>
      <c r="J120" s="403">
        <f>SUM(H120:I120)</f>
        <v>4411953.9011911461</v>
      </c>
      <c r="K120" s="460">
        <v>-492976</v>
      </c>
      <c r="L120" s="416">
        <f>SUM(J120:K120)</f>
        <v>3918977.9011911461</v>
      </c>
      <c r="M120" s="463">
        <v>-35491.111499999985</v>
      </c>
      <c r="N120" s="403">
        <f>SUM(L120:M120)</f>
        <v>3883486.789691146</v>
      </c>
      <c r="O120" s="416">
        <f>L120/C120</f>
        <v>611.48040274475682</v>
      </c>
      <c r="P120" s="403">
        <f>N120/C120</f>
        <v>605.94270396179525</v>
      </c>
      <c r="Q120" s="419">
        <v>12</v>
      </c>
      <c r="R120" s="419">
        <v>12</v>
      </c>
      <c r="S120" s="364"/>
      <c r="T120" s="442">
        <f>L120-AI120</f>
        <v>1108784.6328544822</v>
      </c>
      <c r="U120" s="431">
        <f>T120/AI120</f>
        <v>0.39455814137323192</v>
      </c>
      <c r="V120" s="432">
        <f>O120-AL120</f>
        <v>176.26385197246879</v>
      </c>
      <c r="X120" s="401">
        <v>309</v>
      </c>
      <c r="Y120" s="402" t="s">
        <v>146</v>
      </c>
      <c r="Z120" s="404">
        <v>6457</v>
      </c>
      <c r="AA120" s="417">
        <f>AC120-AB120</f>
        <v>855414.19437898975</v>
      </c>
      <c r="AB120" s="418">
        <v>-2667180.1029842142</v>
      </c>
      <c r="AC120" s="404">
        <v>-1811765.9086052245</v>
      </c>
      <c r="AD120" s="404">
        <v>3865013.1419070028</v>
      </c>
      <c r="AE120" s="200">
        <f>SUM(AC120:AD120)</f>
        <v>2053247.2333017783</v>
      </c>
      <c r="AF120" s="404">
        <v>1249922.0350348856</v>
      </c>
      <c r="AG120" s="403">
        <f>AE120+AF120</f>
        <v>3303169.268336664</v>
      </c>
      <c r="AH120" s="405">
        <v>-492976</v>
      </c>
      <c r="AI120" s="416">
        <f>AG120+AH120</f>
        <v>2810193.268336664</v>
      </c>
      <c r="AJ120" s="403">
        <v>-35491.111499999985</v>
      </c>
      <c r="AK120" s="403">
        <f>SUM(AI120:AJ120)</f>
        <v>2774702.1568366638</v>
      </c>
      <c r="AL120" s="416">
        <f>AI120/Z120</f>
        <v>435.21655077228803</v>
      </c>
      <c r="AM120" s="403">
        <f>AK120/Z120</f>
        <v>429.7200180945739</v>
      </c>
      <c r="AN120" s="419">
        <v>12</v>
      </c>
      <c r="AO120" s="419">
        <v>12</v>
      </c>
    </row>
    <row r="121" spans="1:41">
      <c r="A121" s="401">
        <v>312</v>
      </c>
      <c r="B121" s="402" t="s">
        <v>147</v>
      </c>
      <c r="C121" s="404">
        <v>1174</v>
      </c>
      <c r="D121" s="417">
        <f>H121-G121-E121</f>
        <v>915138.2583934376</v>
      </c>
      <c r="E121" s="418">
        <v>-254567.23818699832</v>
      </c>
      <c r="F121" s="404">
        <v>660571.02020643943</v>
      </c>
      <c r="G121" s="404">
        <v>424431.56851485645</v>
      </c>
      <c r="H121" s="408">
        <f>SUM(F121:G121)</f>
        <v>1085002.5887212958</v>
      </c>
      <c r="I121" s="446">
        <v>208672.05856749206</v>
      </c>
      <c r="J121" s="403">
        <f>SUM(H121:I121)</f>
        <v>1293674.6472887879</v>
      </c>
      <c r="K121" s="460">
        <v>-311627</v>
      </c>
      <c r="L121" s="416">
        <f>SUM(J121:K121)</f>
        <v>982047.64728878788</v>
      </c>
      <c r="M121" s="463">
        <v>-8951.0999999999985</v>
      </c>
      <c r="N121" s="403">
        <f>SUM(L121:M121)</f>
        <v>973096.5472887879</v>
      </c>
      <c r="O121" s="416">
        <f>L121/C121</f>
        <v>836.49714419828615</v>
      </c>
      <c r="P121" s="403">
        <f>N121/C121</f>
        <v>828.87269786097772</v>
      </c>
      <c r="Q121" s="419">
        <v>13</v>
      </c>
      <c r="R121" s="419">
        <v>13</v>
      </c>
      <c r="S121" s="364"/>
      <c r="T121" s="442">
        <f>L121-AI121</f>
        <v>430950.27203886991</v>
      </c>
      <c r="U121" s="431">
        <f>T121/AI121</f>
        <v>0.78198570959159008</v>
      </c>
      <c r="V121" s="432">
        <f>O121-AL121</f>
        <v>375.71338562812065</v>
      </c>
      <c r="X121" s="401">
        <v>312</v>
      </c>
      <c r="Y121" s="402" t="s">
        <v>147</v>
      </c>
      <c r="Z121" s="404">
        <v>1196</v>
      </c>
      <c r="AA121" s="417">
        <f>AC121-AB121</f>
        <v>648313.21711732401</v>
      </c>
      <c r="AB121" s="418">
        <v>-286696.63415628916</v>
      </c>
      <c r="AC121" s="404">
        <v>361616.5829610349</v>
      </c>
      <c r="AD121" s="404">
        <v>208500.2919736293</v>
      </c>
      <c r="AE121" s="200">
        <f>SUM(AC121:AD121)</f>
        <v>570116.87493466423</v>
      </c>
      <c r="AF121" s="404">
        <v>292607.50031525374</v>
      </c>
      <c r="AG121" s="403">
        <f>AE121+AF121</f>
        <v>862724.37524991797</v>
      </c>
      <c r="AH121" s="405">
        <v>-311627</v>
      </c>
      <c r="AI121" s="416">
        <f>AG121+AH121</f>
        <v>551097.37524991797</v>
      </c>
      <c r="AJ121" s="403">
        <v>-8951.0999999999985</v>
      </c>
      <c r="AK121" s="403">
        <f>SUM(AI121:AJ121)</f>
        <v>542146.27524991799</v>
      </c>
      <c r="AL121" s="416">
        <f>AI121/Z121</f>
        <v>460.7837585701655</v>
      </c>
      <c r="AM121" s="403">
        <f>AK121/Z121</f>
        <v>453.29956124575085</v>
      </c>
      <c r="AN121" s="419">
        <v>13</v>
      </c>
      <c r="AO121" s="419">
        <v>13</v>
      </c>
    </row>
    <row r="122" spans="1:41">
      <c r="A122" s="401">
        <v>316</v>
      </c>
      <c r="B122" s="402" t="s">
        <v>148</v>
      </c>
      <c r="C122" s="404">
        <v>4114</v>
      </c>
      <c r="D122" s="417">
        <f>H122-G122-E122</f>
        <v>557974.55227079941</v>
      </c>
      <c r="E122" s="418">
        <v>-511221.59627289983</v>
      </c>
      <c r="F122" s="404">
        <v>46752.95599789964</v>
      </c>
      <c r="G122" s="404">
        <v>1139600.2505227693</v>
      </c>
      <c r="H122" s="408">
        <f>SUM(F122:G122)</f>
        <v>1186353.2065206689</v>
      </c>
      <c r="I122" s="446">
        <v>499103.15345404856</v>
      </c>
      <c r="J122" s="403">
        <f>SUM(H122:I122)</f>
        <v>1685456.3599747175</v>
      </c>
      <c r="K122" s="460">
        <v>-932139</v>
      </c>
      <c r="L122" s="416">
        <f>SUM(J122:K122)</f>
        <v>753317.35997471749</v>
      </c>
      <c r="M122" s="463">
        <v>-210529.87199999997</v>
      </c>
      <c r="N122" s="403">
        <f>SUM(L122:M122)</f>
        <v>542787.48797471751</v>
      </c>
      <c r="O122" s="416">
        <f>L122/C122</f>
        <v>183.11068545812287</v>
      </c>
      <c r="P122" s="403">
        <f>N122/C122</f>
        <v>131.9366767075152</v>
      </c>
      <c r="Q122" s="419">
        <v>7</v>
      </c>
      <c r="R122" s="419">
        <v>7</v>
      </c>
      <c r="S122" s="364"/>
      <c r="T122" s="442">
        <f>L122-AI122</f>
        <v>-446184.68646346428</v>
      </c>
      <c r="U122" s="431">
        <f>T122/AI122</f>
        <v>-0.37197492725283077</v>
      </c>
      <c r="V122" s="432">
        <f>O122-AL122</f>
        <v>-102.62110264053882</v>
      </c>
      <c r="X122" s="401">
        <v>316</v>
      </c>
      <c r="Y122" s="402" t="s">
        <v>148</v>
      </c>
      <c r="Z122" s="404">
        <v>4198</v>
      </c>
      <c r="AA122" s="417">
        <f>AC122-AB122</f>
        <v>133763.39910129865</v>
      </c>
      <c r="AB122" s="418">
        <v>-624074.69902288215</v>
      </c>
      <c r="AC122" s="404">
        <v>-490311.2999215835</v>
      </c>
      <c r="AD122" s="404">
        <v>1821185.3078773278</v>
      </c>
      <c r="AE122" s="200">
        <f>SUM(AC122:AD122)</f>
        <v>1330874.0079557444</v>
      </c>
      <c r="AF122" s="404">
        <v>800767.03848243738</v>
      </c>
      <c r="AG122" s="403">
        <f>AE122+AF122</f>
        <v>2131641.0464381818</v>
      </c>
      <c r="AH122" s="405">
        <v>-932139</v>
      </c>
      <c r="AI122" s="416">
        <f>AG122+AH122</f>
        <v>1199502.0464381818</v>
      </c>
      <c r="AJ122" s="403">
        <v>-210529.87199999997</v>
      </c>
      <c r="AK122" s="403">
        <f>SUM(AI122:AJ122)</f>
        <v>988972.1744381818</v>
      </c>
      <c r="AL122" s="416">
        <f>AI122/Z122</f>
        <v>285.7317880986617</v>
      </c>
      <c r="AM122" s="403">
        <f>AK122/Z122</f>
        <v>235.58174712677032</v>
      </c>
      <c r="AN122" s="419">
        <v>7</v>
      </c>
      <c r="AO122" s="419">
        <v>7</v>
      </c>
    </row>
    <row r="123" spans="1:41">
      <c r="A123" s="401">
        <v>317</v>
      </c>
      <c r="B123" s="402" t="s">
        <v>149</v>
      </c>
      <c r="C123" s="404">
        <v>2440</v>
      </c>
      <c r="D123" s="417">
        <f>H123-G123-E123</f>
        <v>2055819.2013328974</v>
      </c>
      <c r="E123" s="418">
        <v>683456.91941280523</v>
      </c>
      <c r="F123" s="404">
        <v>2739276.1207457026</v>
      </c>
      <c r="G123" s="404">
        <v>1579730.2623528142</v>
      </c>
      <c r="H123" s="408">
        <f>SUM(F123:G123)</f>
        <v>4319006.3830985166</v>
      </c>
      <c r="I123" s="446">
        <v>434983.49046405789</v>
      </c>
      <c r="J123" s="403">
        <f>SUM(H123:I123)</f>
        <v>4753989.8735625744</v>
      </c>
      <c r="K123" s="460">
        <v>54351</v>
      </c>
      <c r="L123" s="416">
        <f>SUM(J123:K123)</f>
        <v>4808340.8735625744</v>
      </c>
      <c r="M123" s="463">
        <v>-37296.25</v>
      </c>
      <c r="N123" s="403">
        <f>SUM(L123:M123)</f>
        <v>4771044.6235625744</v>
      </c>
      <c r="O123" s="416">
        <f>L123/C123</f>
        <v>1970.6315055584321</v>
      </c>
      <c r="P123" s="403">
        <f>N123/C123</f>
        <v>1955.3461571977764</v>
      </c>
      <c r="Q123" s="419">
        <v>17</v>
      </c>
      <c r="R123" s="419">
        <v>17</v>
      </c>
      <c r="S123" s="364"/>
      <c r="T123" s="442">
        <f>L123-AI123</f>
        <v>138095.25259386934</v>
      </c>
      <c r="U123" s="431">
        <f>T123/AI123</f>
        <v>2.9569162695392785E-2</v>
      </c>
      <c r="V123" s="432">
        <f>O123-AL123</f>
        <v>82.900858440928005</v>
      </c>
      <c r="X123" s="401">
        <v>317</v>
      </c>
      <c r="Y123" s="402" t="s">
        <v>149</v>
      </c>
      <c r="Z123" s="404">
        <v>2474</v>
      </c>
      <c r="AA123" s="417">
        <f>AC123-AB123</f>
        <v>1824922.809975374</v>
      </c>
      <c r="AB123" s="418">
        <v>691347.4298944819</v>
      </c>
      <c r="AC123" s="404">
        <v>2516270.2398698558</v>
      </c>
      <c r="AD123" s="404">
        <v>1502394.7495131327</v>
      </c>
      <c r="AE123" s="200">
        <f>SUM(AC123:AD123)</f>
        <v>4018664.9893829888</v>
      </c>
      <c r="AF123" s="404">
        <v>597229.63158571674</v>
      </c>
      <c r="AG123" s="403">
        <f>AE123+AF123</f>
        <v>4615894.620968705</v>
      </c>
      <c r="AH123" s="405">
        <v>54351</v>
      </c>
      <c r="AI123" s="416">
        <f>AG123+AH123</f>
        <v>4670245.620968705</v>
      </c>
      <c r="AJ123" s="403">
        <v>-37296.25</v>
      </c>
      <c r="AK123" s="403">
        <f>SUM(AI123:AJ123)</f>
        <v>4632949.370968705</v>
      </c>
      <c r="AL123" s="416">
        <f>AI123/Z123</f>
        <v>1887.7306471175041</v>
      </c>
      <c r="AM123" s="403">
        <f>AK123/Z123</f>
        <v>1872.655364174901</v>
      </c>
      <c r="AN123" s="419">
        <v>17</v>
      </c>
      <c r="AO123" s="419">
        <v>17</v>
      </c>
    </row>
    <row r="124" spans="1:41">
      <c r="A124" s="401">
        <v>320</v>
      </c>
      <c r="B124" s="402" t="s">
        <v>150</v>
      </c>
      <c r="C124" s="404">
        <v>7030</v>
      </c>
      <c r="D124" s="417">
        <f>H124-G124-E124</f>
        <v>3048280.6659919326</v>
      </c>
      <c r="E124" s="418">
        <v>737708.68452889228</v>
      </c>
      <c r="F124" s="404">
        <v>3785989.3505208245</v>
      </c>
      <c r="G124" s="404">
        <v>2736355.2689462025</v>
      </c>
      <c r="H124" s="408">
        <f>SUM(F124:G124)</f>
        <v>6522344.6194670275</v>
      </c>
      <c r="I124" s="446">
        <v>922184.58065940812</v>
      </c>
      <c r="J124" s="403">
        <f>SUM(H124:I124)</f>
        <v>7444529.2001264356</v>
      </c>
      <c r="K124" s="460">
        <v>250732</v>
      </c>
      <c r="L124" s="416">
        <f>SUM(J124:K124)</f>
        <v>7695261.2001264356</v>
      </c>
      <c r="M124" s="463">
        <v>-15246.707000000024</v>
      </c>
      <c r="N124" s="403">
        <f>SUM(L124:M124)</f>
        <v>7680014.4931264352</v>
      </c>
      <c r="O124" s="416">
        <f>L124/C124</f>
        <v>1094.6317496623665</v>
      </c>
      <c r="P124" s="403">
        <f>N124/C124</f>
        <v>1092.4629435457234</v>
      </c>
      <c r="Q124" s="419">
        <v>19</v>
      </c>
      <c r="R124" s="419">
        <v>19</v>
      </c>
      <c r="S124" s="364"/>
      <c r="T124" s="442">
        <f>L124-AI124</f>
        <v>1080956.5939185843</v>
      </c>
      <c r="U124" s="431">
        <f>T124/AI124</f>
        <v>0.16342709601007083</v>
      </c>
      <c r="V124" s="432">
        <f>O124-AL124</f>
        <v>149.19083968411439</v>
      </c>
      <c r="X124" s="401">
        <v>320</v>
      </c>
      <c r="Y124" s="402" t="s">
        <v>150</v>
      </c>
      <c r="Z124" s="404">
        <v>6996</v>
      </c>
      <c r="AA124" s="417">
        <f>AC124-AB124</f>
        <v>1598791.797827831</v>
      </c>
      <c r="AB124" s="418">
        <v>761516.04297665239</v>
      </c>
      <c r="AC124" s="404">
        <v>2360307.8408044833</v>
      </c>
      <c r="AD124" s="404">
        <v>2669439.6960359896</v>
      </c>
      <c r="AE124" s="200">
        <f>SUM(AC124:AD124)</f>
        <v>5029747.5368404724</v>
      </c>
      <c r="AF124" s="404">
        <v>1333825.069367379</v>
      </c>
      <c r="AG124" s="403">
        <f>AE124+AF124</f>
        <v>6363572.6062078513</v>
      </c>
      <c r="AH124" s="405">
        <v>250732</v>
      </c>
      <c r="AI124" s="416">
        <f>AG124+AH124</f>
        <v>6614304.6062078513</v>
      </c>
      <c r="AJ124" s="403">
        <v>-15246.707000000024</v>
      </c>
      <c r="AK124" s="403">
        <f>SUM(AI124:AJ124)</f>
        <v>6599057.8992078509</v>
      </c>
      <c r="AL124" s="416">
        <f>AI124/Z124</f>
        <v>945.44090997825208</v>
      </c>
      <c r="AM124" s="403">
        <f>AK124/Z124</f>
        <v>943.26156363748589</v>
      </c>
      <c r="AN124" s="419">
        <v>19</v>
      </c>
      <c r="AO124" s="419">
        <v>19</v>
      </c>
    </row>
    <row r="125" spans="1:41">
      <c r="A125" s="401">
        <v>322</v>
      </c>
      <c r="B125" s="402" t="s">
        <v>151</v>
      </c>
      <c r="C125" s="404">
        <v>6462</v>
      </c>
      <c r="D125" s="417">
        <f>H125-G125-E125</f>
        <v>4902618.6510723848</v>
      </c>
      <c r="E125" s="418">
        <v>1775864.3748890671</v>
      </c>
      <c r="F125" s="404">
        <v>6678483.0259614531</v>
      </c>
      <c r="G125" s="404">
        <v>2081017.5494337946</v>
      </c>
      <c r="H125" s="408">
        <f>SUM(F125:G125)</f>
        <v>8759500.575395247</v>
      </c>
      <c r="I125" s="446">
        <v>985257.36943827313</v>
      </c>
      <c r="J125" s="403">
        <f>SUM(H125:I125)</f>
        <v>9744757.9448335208</v>
      </c>
      <c r="K125" s="460">
        <v>-478852</v>
      </c>
      <c r="L125" s="416">
        <f>SUM(J125:K125)</f>
        <v>9265905.9448335208</v>
      </c>
      <c r="M125" s="463">
        <v>110665.433</v>
      </c>
      <c r="N125" s="403">
        <f>SUM(L125:M125)</f>
        <v>9376571.377833521</v>
      </c>
      <c r="O125" s="416">
        <f>L125/C125</f>
        <v>1433.9068314505603</v>
      </c>
      <c r="P125" s="403">
        <f>N125/C125</f>
        <v>1451.032401397945</v>
      </c>
      <c r="Q125" s="419">
        <v>2</v>
      </c>
      <c r="R125" s="419">
        <v>2</v>
      </c>
      <c r="S125" s="364"/>
      <c r="T125" s="442">
        <f>L125-AI125</f>
        <v>-41669.600569905713</v>
      </c>
      <c r="U125" s="431">
        <f>T125/AI125</f>
        <v>-4.4769553968846774E-3</v>
      </c>
      <c r="V125" s="432">
        <f>O125-AL125</f>
        <v>12.685951101892215</v>
      </c>
      <c r="X125" s="401">
        <v>322</v>
      </c>
      <c r="Y125" s="402" t="s">
        <v>151</v>
      </c>
      <c r="Z125" s="404">
        <v>6549</v>
      </c>
      <c r="AA125" s="417">
        <f>AC125-AB125</f>
        <v>4658633.7171693351</v>
      </c>
      <c r="AB125" s="418">
        <v>1796786.0608669426</v>
      </c>
      <c r="AC125" s="404">
        <v>6455419.7780362777</v>
      </c>
      <c r="AD125" s="404">
        <v>2066259.6257351311</v>
      </c>
      <c r="AE125" s="200">
        <f>SUM(AC125:AD125)</f>
        <v>8521679.4037714079</v>
      </c>
      <c r="AF125" s="404">
        <v>1264748.1416320186</v>
      </c>
      <c r="AG125" s="403">
        <f>AE125+AF125</f>
        <v>9786427.5454034265</v>
      </c>
      <c r="AH125" s="405">
        <v>-478852</v>
      </c>
      <c r="AI125" s="416">
        <f>AG125+AH125</f>
        <v>9307575.5454034265</v>
      </c>
      <c r="AJ125" s="403">
        <v>110665.433</v>
      </c>
      <c r="AK125" s="403">
        <f>SUM(AI125:AJ125)</f>
        <v>9418240.9784034267</v>
      </c>
      <c r="AL125" s="416">
        <f>AI125/Z125</f>
        <v>1421.2208803486681</v>
      </c>
      <c r="AM125" s="403">
        <f>AK125/Z125</f>
        <v>1438.1189461602423</v>
      </c>
      <c r="AN125" s="419">
        <v>2</v>
      </c>
      <c r="AO125" s="419">
        <v>2</v>
      </c>
    </row>
    <row r="126" spans="1:41">
      <c r="A126" s="401">
        <v>398</v>
      </c>
      <c r="B126" s="402" t="s">
        <v>152</v>
      </c>
      <c r="C126" s="404">
        <v>120693</v>
      </c>
      <c r="D126" s="417">
        <f>H126-G126-E126</f>
        <v>31854917.341808125</v>
      </c>
      <c r="E126" s="418">
        <v>16646350.27746851</v>
      </c>
      <c r="F126" s="404">
        <v>48501267.619276628</v>
      </c>
      <c r="G126" s="404">
        <v>25618192.0986946</v>
      </c>
      <c r="H126" s="408">
        <f>SUM(F126:G126)</f>
        <v>74119459.717971236</v>
      </c>
      <c r="I126" s="446">
        <v>11336886.671969105</v>
      </c>
      <c r="J126" s="403">
        <f>SUM(H126:I126)</f>
        <v>85456346.389940336</v>
      </c>
      <c r="K126" s="460">
        <v>-2421666</v>
      </c>
      <c r="L126" s="416">
        <f>SUM(J126:K126)</f>
        <v>83034680.389940336</v>
      </c>
      <c r="M126" s="463">
        <v>-8236005.572100007</v>
      </c>
      <c r="N126" s="403">
        <f>SUM(L126:M126)</f>
        <v>74798674.817840323</v>
      </c>
      <c r="O126" s="416">
        <f>L126/C126</f>
        <v>687.9825705711213</v>
      </c>
      <c r="P126" s="403">
        <f>N126/C126</f>
        <v>619.74327274854647</v>
      </c>
      <c r="Q126" s="419">
        <v>7</v>
      </c>
      <c r="R126" s="419">
        <v>7</v>
      </c>
      <c r="S126" s="364"/>
      <c r="T126" s="442">
        <f>L126-AI126</f>
        <v>6667468.6861534566</v>
      </c>
      <c r="U126" s="431">
        <f>T126/AI126</f>
        <v>8.7308002183125816E-2</v>
      </c>
      <c r="V126" s="432">
        <f>O126-AL126</f>
        <v>52.515861989578752</v>
      </c>
      <c r="X126" s="401">
        <v>398</v>
      </c>
      <c r="Y126" s="402" t="s">
        <v>152</v>
      </c>
      <c r="Z126" s="404">
        <v>120175</v>
      </c>
      <c r="AA126" s="417">
        <f>AC126-AB126</f>
        <v>20327701.961066902</v>
      </c>
      <c r="AB126" s="418">
        <v>17054546.927476786</v>
      </c>
      <c r="AC126" s="404">
        <v>37382248.888543688</v>
      </c>
      <c r="AD126" s="404">
        <v>23182373.443431057</v>
      </c>
      <c r="AE126" s="200">
        <f>SUM(AC126:AD126)</f>
        <v>60564622.331974745</v>
      </c>
      <c r="AF126" s="404">
        <v>18224255.371812128</v>
      </c>
      <c r="AG126" s="403">
        <f>AE126+AF126</f>
        <v>78788877.70378688</v>
      </c>
      <c r="AH126" s="405">
        <v>-2421666</v>
      </c>
      <c r="AI126" s="416">
        <f>AG126+AH126</f>
        <v>76367211.70378688</v>
      </c>
      <c r="AJ126" s="403">
        <v>-8236005.572100007</v>
      </c>
      <c r="AK126" s="403">
        <f>SUM(AI126:AJ126)</f>
        <v>68131206.131686866</v>
      </c>
      <c r="AL126" s="416">
        <f>AI126/Z126</f>
        <v>635.46670858154255</v>
      </c>
      <c r="AM126" s="403">
        <f>AK126/Z126</f>
        <v>566.93327340700534</v>
      </c>
      <c r="AN126" s="419">
        <v>7</v>
      </c>
      <c r="AO126" s="419">
        <v>7</v>
      </c>
    </row>
    <row r="127" spans="1:41">
      <c r="A127" s="401">
        <v>399</v>
      </c>
      <c r="B127" s="402" t="s">
        <v>153</v>
      </c>
      <c r="C127" s="404">
        <v>7682</v>
      </c>
      <c r="D127" s="417">
        <f>H127-G127-E127</f>
        <v>4646903.6589125432</v>
      </c>
      <c r="E127" s="418">
        <v>-3430286.4292952972</v>
      </c>
      <c r="F127" s="404">
        <v>1216617.2296172455</v>
      </c>
      <c r="G127" s="404">
        <v>3106426.586257867</v>
      </c>
      <c r="H127" s="408">
        <f>SUM(F127:G127)</f>
        <v>4323043.815875113</v>
      </c>
      <c r="I127" s="446">
        <v>679228.37483000162</v>
      </c>
      <c r="J127" s="403">
        <f>SUM(H127:I127)</f>
        <v>5002272.190705115</v>
      </c>
      <c r="K127" s="460">
        <v>-404342</v>
      </c>
      <c r="L127" s="416">
        <f>SUM(J127:K127)</f>
        <v>4597930.190705115</v>
      </c>
      <c r="M127" s="463">
        <v>62105.71550000002</v>
      </c>
      <c r="N127" s="403">
        <f>SUM(L127:M127)</f>
        <v>4660035.9062051149</v>
      </c>
      <c r="O127" s="416">
        <f>L127/C127</f>
        <v>598.5329589566669</v>
      </c>
      <c r="P127" s="403">
        <f>N127/C127</f>
        <v>606.61753530397232</v>
      </c>
      <c r="Q127" s="419">
        <v>15</v>
      </c>
      <c r="R127" s="419">
        <v>15</v>
      </c>
      <c r="S127" s="364"/>
      <c r="T127" s="442">
        <f>L127-AI127</f>
        <v>274199.18890176713</v>
      </c>
      <c r="U127" s="431">
        <f>T127/AI127</f>
        <v>6.3417263652018066E-2</v>
      </c>
      <c r="V127" s="432">
        <f>O127-AL127</f>
        <v>45.413987253539403</v>
      </c>
      <c r="X127" s="401">
        <v>399</v>
      </c>
      <c r="Y127" s="402" t="s">
        <v>153</v>
      </c>
      <c r="Z127" s="404">
        <v>7817</v>
      </c>
      <c r="AA127" s="417">
        <f>AC127-AB127</f>
        <v>4178787.0732179517</v>
      </c>
      <c r="AB127" s="418">
        <v>-3640181.7076048674</v>
      </c>
      <c r="AC127" s="404">
        <v>538605.36561308429</v>
      </c>
      <c r="AD127" s="404">
        <v>2911680.0782160889</v>
      </c>
      <c r="AE127" s="200">
        <f>SUM(AC127:AD127)</f>
        <v>3450285.4438291732</v>
      </c>
      <c r="AF127" s="404">
        <v>1277787.5579741742</v>
      </c>
      <c r="AG127" s="403">
        <f>AE127+AF127</f>
        <v>4728073.0018033478</v>
      </c>
      <c r="AH127" s="405">
        <v>-404342</v>
      </c>
      <c r="AI127" s="416">
        <f>AG127+AH127</f>
        <v>4323731.0018033478</v>
      </c>
      <c r="AJ127" s="403">
        <v>62105.71550000002</v>
      </c>
      <c r="AK127" s="403">
        <f>SUM(AI127:AJ127)</f>
        <v>4385836.7173033478</v>
      </c>
      <c r="AL127" s="416">
        <f>AI127/Z127</f>
        <v>553.1189717031275</v>
      </c>
      <c r="AM127" s="403">
        <f>AK127/Z127</f>
        <v>561.06392699288062</v>
      </c>
      <c r="AN127" s="419">
        <v>15</v>
      </c>
      <c r="AO127" s="419">
        <v>15</v>
      </c>
    </row>
    <row r="128" spans="1:41">
      <c r="A128" s="401">
        <v>400</v>
      </c>
      <c r="B128" s="402" t="s">
        <v>154</v>
      </c>
      <c r="C128" s="404">
        <v>8441</v>
      </c>
      <c r="D128" s="417">
        <f>H128-G128-E128</f>
        <v>5072798.7141147777</v>
      </c>
      <c r="E128" s="418">
        <v>2130082.4730264791</v>
      </c>
      <c r="F128" s="404">
        <v>7202881.1871412564</v>
      </c>
      <c r="G128" s="404">
        <v>2784356.5588172064</v>
      </c>
      <c r="H128" s="408">
        <f>SUM(F128:G128)</f>
        <v>9987237.7459584624</v>
      </c>
      <c r="I128" s="446">
        <v>1144381.4883236114</v>
      </c>
      <c r="J128" s="403">
        <f>SUM(H128:I128)</f>
        <v>11131619.234282074</v>
      </c>
      <c r="K128" s="460">
        <v>1959626</v>
      </c>
      <c r="L128" s="416">
        <f>SUM(J128:K128)</f>
        <v>13091245.234282074</v>
      </c>
      <c r="M128" s="463">
        <v>248169.2475</v>
      </c>
      <c r="N128" s="403">
        <f>SUM(L128:M128)</f>
        <v>13339414.481782075</v>
      </c>
      <c r="O128" s="416">
        <f>L128/C128</f>
        <v>1550.911649601004</v>
      </c>
      <c r="P128" s="403">
        <f>N128/C128</f>
        <v>1580.312105411927</v>
      </c>
      <c r="Q128" s="419">
        <v>2</v>
      </c>
      <c r="R128" s="419">
        <v>2</v>
      </c>
      <c r="S128" s="364"/>
      <c r="T128" s="442">
        <f>L128-AI128</f>
        <v>629839.31948435493</v>
      </c>
      <c r="U128" s="431">
        <f>T128/AI128</f>
        <v>5.0543199041163632E-2</v>
      </c>
      <c r="V128" s="432">
        <f>O128-AL128</f>
        <v>61.381896457599851</v>
      </c>
      <c r="X128" s="401">
        <v>400</v>
      </c>
      <c r="Y128" s="402" t="s">
        <v>154</v>
      </c>
      <c r="Z128" s="404">
        <v>8366</v>
      </c>
      <c r="AA128" s="417">
        <f>AC128-AB128</f>
        <v>3814392.1000270518</v>
      </c>
      <c r="AB128" s="418">
        <v>2158946.29419553</v>
      </c>
      <c r="AC128" s="404">
        <v>5973338.3942225818</v>
      </c>
      <c r="AD128" s="404">
        <v>2823877.6300907177</v>
      </c>
      <c r="AE128" s="200">
        <f>SUM(AC128:AD128)</f>
        <v>8797216.024313299</v>
      </c>
      <c r="AF128" s="404">
        <v>1704563.8904844206</v>
      </c>
      <c r="AG128" s="403">
        <f>AE128+AF128</f>
        <v>10501779.91479772</v>
      </c>
      <c r="AH128" s="405">
        <v>1959626</v>
      </c>
      <c r="AI128" s="416">
        <f>AG128+AH128</f>
        <v>12461405.91479772</v>
      </c>
      <c r="AJ128" s="403">
        <v>248169.2475</v>
      </c>
      <c r="AK128" s="403">
        <f>SUM(AI128:AJ128)</f>
        <v>12709575.16229772</v>
      </c>
      <c r="AL128" s="416">
        <f>AI128/Z128</f>
        <v>1489.5297531434042</v>
      </c>
      <c r="AM128" s="403">
        <f>AK128/Z128</f>
        <v>1519.1937798586803</v>
      </c>
      <c r="AN128" s="419">
        <v>2</v>
      </c>
      <c r="AO128" s="419">
        <v>2</v>
      </c>
    </row>
    <row r="129" spans="1:41">
      <c r="A129" s="401">
        <v>402</v>
      </c>
      <c r="B129" s="402" t="s">
        <v>155</v>
      </c>
      <c r="C129" s="404">
        <v>8975</v>
      </c>
      <c r="D129" s="417">
        <f>H129-G129-E129</f>
        <v>3325147.4195319829</v>
      </c>
      <c r="E129" s="418">
        <v>-3716131.5240956577</v>
      </c>
      <c r="F129" s="404">
        <v>-390984.10456367489</v>
      </c>
      <c r="G129" s="404">
        <v>5203628.1651967512</v>
      </c>
      <c r="H129" s="408">
        <f>SUM(F129:G129)</f>
        <v>4812644.0606330764</v>
      </c>
      <c r="I129" s="446">
        <v>1236751.9903126508</v>
      </c>
      <c r="J129" s="403">
        <f>SUM(H129:I129)</f>
        <v>6049396.0509457272</v>
      </c>
      <c r="K129" s="460">
        <v>-281517</v>
      </c>
      <c r="L129" s="416">
        <f>SUM(J129:K129)</f>
        <v>5767879.0509457272</v>
      </c>
      <c r="M129" s="463">
        <v>287210.96200000006</v>
      </c>
      <c r="N129" s="403">
        <f>SUM(L129:M129)</f>
        <v>6055090.0129457274</v>
      </c>
      <c r="O129" s="416">
        <f>L129/C129</f>
        <v>642.66061848977461</v>
      </c>
      <c r="P129" s="403">
        <f>N129/C129</f>
        <v>674.66183988253226</v>
      </c>
      <c r="Q129" s="419">
        <v>11</v>
      </c>
      <c r="R129" s="419">
        <v>11</v>
      </c>
      <c r="S129" s="364"/>
      <c r="T129" s="442">
        <f>L129-AI129</f>
        <v>867485.8188347742</v>
      </c>
      <c r="U129" s="431">
        <f>T129/AI129</f>
        <v>0.17702371580108592</v>
      </c>
      <c r="V129" s="432">
        <f>O129-AL129</f>
        <v>104.09668485850159</v>
      </c>
      <c r="X129" s="401">
        <v>402</v>
      </c>
      <c r="Y129" s="402" t="s">
        <v>155</v>
      </c>
      <c r="Z129" s="404">
        <v>9099</v>
      </c>
      <c r="AA129" s="417">
        <f>AC129-AB129</f>
        <v>2225543.4171003215</v>
      </c>
      <c r="AB129" s="418">
        <v>-3960069.3912645807</v>
      </c>
      <c r="AC129" s="404">
        <v>-1734525.9741642592</v>
      </c>
      <c r="AD129" s="404">
        <v>5021466.3466851758</v>
      </c>
      <c r="AE129" s="200">
        <f>SUM(AC129:AD129)</f>
        <v>3286940.3725209166</v>
      </c>
      <c r="AF129" s="404">
        <v>1894969.8595900368</v>
      </c>
      <c r="AG129" s="403">
        <f>AE129+AF129</f>
        <v>5181910.232110953</v>
      </c>
      <c r="AH129" s="405">
        <v>-281517</v>
      </c>
      <c r="AI129" s="416">
        <f>AG129+AH129</f>
        <v>4900393.232110953</v>
      </c>
      <c r="AJ129" s="403">
        <v>287210.96200000006</v>
      </c>
      <c r="AK129" s="403">
        <f>SUM(AI129:AJ129)</f>
        <v>5187604.1941109532</v>
      </c>
      <c r="AL129" s="416">
        <f>AI129/Z129</f>
        <v>538.56393363127302</v>
      </c>
      <c r="AM129" s="403">
        <f>AK129/Z129</f>
        <v>570.12904650081907</v>
      </c>
      <c r="AN129" s="419">
        <v>11</v>
      </c>
      <c r="AO129" s="419">
        <v>11</v>
      </c>
    </row>
    <row r="130" spans="1:41">
      <c r="A130" s="401">
        <v>403</v>
      </c>
      <c r="B130" s="402" t="s">
        <v>156</v>
      </c>
      <c r="C130" s="404">
        <v>2789</v>
      </c>
      <c r="D130" s="417">
        <f>H130-G130-E130</f>
        <v>884758.47335669072</v>
      </c>
      <c r="E130" s="418">
        <v>152819.21435026525</v>
      </c>
      <c r="F130" s="404">
        <v>1037577.6877069557</v>
      </c>
      <c r="G130" s="404">
        <v>1682785.8391014829</v>
      </c>
      <c r="H130" s="408">
        <f>SUM(F130:G130)</f>
        <v>2720363.5268084388</v>
      </c>
      <c r="I130" s="446">
        <v>502393.65273700847</v>
      </c>
      <c r="J130" s="403">
        <f>SUM(H130:I130)</f>
        <v>3222757.1795454472</v>
      </c>
      <c r="K130" s="460">
        <v>68284</v>
      </c>
      <c r="L130" s="416">
        <f>SUM(J130:K130)</f>
        <v>3291041.1795454472</v>
      </c>
      <c r="M130" s="463">
        <v>-38788.100000000006</v>
      </c>
      <c r="N130" s="403">
        <f>SUM(L130:M130)</f>
        <v>3252253.0795454471</v>
      </c>
      <c r="O130" s="416">
        <f>L130/C130</f>
        <v>1180.0075939567757</v>
      </c>
      <c r="P130" s="403">
        <f>N130/C130</f>
        <v>1166.1000643762809</v>
      </c>
      <c r="Q130" s="419">
        <v>14</v>
      </c>
      <c r="R130" s="419">
        <v>14</v>
      </c>
      <c r="S130" s="364"/>
      <c r="T130" s="442">
        <f>L130-AI130</f>
        <v>96343.291227608919</v>
      </c>
      <c r="U130" s="431">
        <f>T130/AI130</f>
        <v>3.0157246348680024E-2</v>
      </c>
      <c r="V130" s="432">
        <f>O130-AL130</f>
        <v>47.136002354705397</v>
      </c>
      <c r="X130" s="401">
        <v>403</v>
      </c>
      <c r="Y130" s="402" t="s">
        <v>156</v>
      </c>
      <c r="Z130" s="404">
        <v>2820</v>
      </c>
      <c r="AA130" s="417">
        <f>AC130-AB130</f>
        <v>816804.18499562901</v>
      </c>
      <c r="AB130" s="418">
        <v>113183.75815434297</v>
      </c>
      <c r="AC130" s="404">
        <v>929987.94314997201</v>
      </c>
      <c r="AD130" s="404">
        <v>1528250.9533130785</v>
      </c>
      <c r="AE130" s="200">
        <f>SUM(AC130:AD130)</f>
        <v>2458238.8964630505</v>
      </c>
      <c r="AF130" s="404">
        <v>668174.99185478769</v>
      </c>
      <c r="AG130" s="403">
        <f>AE130+AF130</f>
        <v>3126413.8883178383</v>
      </c>
      <c r="AH130" s="405">
        <v>68284</v>
      </c>
      <c r="AI130" s="416">
        <f>AG130+AH130</f>
        <v>3194697.8883178383</v>
      </c>
      <c r="AJ130" s="403">
        <v>-38788.100000000006</v>
      </c>
      <c r="AK130" s="403">
        <f>SUM(AI130:AJ130)</f>
        <v>3155909.7883178382</v>
      </c>
      <c r="AL130" s="416">
        <f>AI130/Z130</f>
        <v>1132.8715916020703</v>
      </c>
      <c r="AM130" s="403">
        <f>AK130/Z130</f>
        <v>1119.1169462119994</v>
      </c>
      <c r="AN130" s="419">
        <v>14</v>
      </c>
      <c r="AO130" s="419">
        <v>14</v>
      </c>
    </row>
    <row r="131" spans="1:41">
      <c r="A131" s="401">
        <v>405</v>
      </c>
      <c r="B131" s="402" t="s">
        <v>157</v>
      </c>
      <c r="C131" s="404">
        <v>72988</v>
      </c>
      <c r="D131" s="417">
        <f>H131-G131-E131</f>
        <v>19021520.480635688</v>
      </c>
      <c r="E131" s="418">
        <v>-4491269.6218896285</v>
      </c>
      <c r="F131" s="404">
        <v>14530250.858746059</v>
      </c>
      <c r="G131" s="404">
        <v>11857769.684943264</v>
      </c>
      <c r="H131" s="408">
        <f>SUM(F131:G131)</f>
        <v>26388020.543689325</v>
      </c>
      <c r="I131" s="446">
        <v>7075895.9377933061</v>
      </c>
      <c r="J131" s="403">
        <f>SUM(H131:I131)</f>
        <v>33463916.481482632</v>
      </c>
      <c r="K131" s="460">
        <v>-5760832</v>
      </c>
      <c r="L131" s="416">
        <f>SUM(J131:K131)</f>
        <v>27703084.481482632</v>
      </c>
      <c r="M131" s="463">
        <v>-1996896.4234500001</v>
      </c>
      <c r="N131" s="403">
        <f>SUM(L131:M131)</f>
        <v>25706188.058032632</v>
      </c>
      <c r="O131" s="416">
        <f>L131/C131</f>
        <v>379.55670084784668</v>
      </c>
      <c r="P131" s="403">
        <f>N131/C131</f>
        <v>352.19745791133653</v>
      </c>
      <c r="Q131" s="419">
        <v>9</v>
      </c>
      <c r="R131" s="419">
        <v>9</v>
      </c>
      <c r="S131" s="364"/>
      <c r="T131" s="442">
        <f>L131-AI131</f>
        <v>4214753.3467188701</v>
      </c>
      <c r="U131" s="431">
        <f>T131/AI131</f>
        <v>0.17944030687139156</v>
      </c>
      <c r="V131" s="432">
        <f>O131-AL131</f>
        <v>56.24863292267446</v>
      </c>
      <c r="X131" s="401">
        <v>405</v>
      </c>
      <c r="Y131" s="402" t="s">
        <v>157</v>
      </c>
      <c r="Z131" s="404">
        <v>72650</v>
      </c>
      <c r="AA131" s="417">
        <f>AC131-AB131</f>
        <v>8813554.81097712</v>
      </c>
      <c r="AB131" s="418">
        <v>-4244215.0687017143</v>
      </c>
      <c r="AC131" s="404">
        <v>4569339.7422754057</v>
      </c>
      <c r="AD131" s="404">
        <v>13144798.914696461</v>
      </c>
      <c r="AE131" s="200">
        <f>SUM(AC131:AD131)</f>
        <v>17714138.656971864</v>
      </c>
      <c r="AF131" s="404">
        <v>11535024.477791898</v>
      </c>
      <c r="AG131" s="403">
        <f>AE131+AF131</f>
        <v>29249163.134763762</v>
      </c>
      <c r="AH131" s="405">
        <v>-5760832</v>
      </c>
      <c r="AI131" s="416">
        <f>AG131+AH131</f>
        <v>23488331.134763762</v>
      </c>
      <c r="AJ131" s="403">
        <v>-1996896.4234500001</v>
      </c>
      <c r="AK131" s="403">
        <f>SUM(AI131:AJ131)</f>
        <v>21491434.711313762</v>
      </c>
      <c r="AL131" s="416">
        <f>AI131/Z131</f>
        <v>323.30806792517222</v>
      </c>
      <c r="AM131" s="403">
        <f>AK131/Z131</f>
        <v>295.8215376643326</v>
      </c>
      <c r="AN131" s="419">
        <v>9</v>
      </c>
      <c r="AO131" s="419">
        <v>9</v>
      </c>
    </row>
    <row r="132" spans="1:41">
      <c r="A132" s="401">
        <v>407</v>
      </c>
      <c r="B132" s="402" t="s">
        <v>158</v>
      </c>
      <c r="C132" s="404">
        <v>2449</v>
      </c>
      <c r="D132" s="417">
        <f>H132-G132-E132</f>
        <v>994760.34043434937</v>
      </c>
      <c r="E132" s="418">
        <v>125857.6827335174</v>
      </c>
      <c r="F132" s="404">
        <v>1120618.0231678667</v>
      </c>
      <c r="G132" s="404">
        <v>1364922.4315778031</v>
      </c>
      <c r="H132" s="408">
        <f>SUM(F132:G132)</f>
        <v>2485540.4547456698</v>
      </c>
      <c r="I132" s="446">
        <v>467740.25545950892</v>
      </c>
      <c r="J132" s="403">
        <f>SUM(H132:I132)</f>
        <v>2953280.7102051787</v>
      </c>
      <c r="K132" s="460">
        <v>-463605</v>
      </c>
      <c r="L132" s="416">
        <f>SUM(J132:K132)</f>
        <v>2489675.7102051787</v>
      </c>
      <c r="M132" s="463">
        <v>-869748.54999999993</v>
      </c>
      <c r="N132" s="403">
        <f>SUM(L132:M132)</f>
        <v>1619927.1602051789</v>
      </c>
      <c r="O132" s="416">
        <f>L132/C132</f>
        <v>1016.6091099245319</v>
      </c>
      <c r="P132" s="403">
        <f>N132/C132</f>
        <v>661.46474487757405</v>
      </c>
      <c r="Q132" s="419">
        <v>1</v>
      </c>
      <c r="R132" s="420">
        <v>34</v>
      </c>
      <c r="S132" s="396"/>
      <c r="T132" s="442">
        <f>L132-AI132</f>
        <v>-155784.79357945826</v>
      </c>
      <c r="U132" s="431">
        <f>T132/AI132</f>
        <v>-5.8887590026987784E-2</v>
      </c>
      <c r="V132" s="432">
        <f>O132-AL132</f>
        <v>-34.010629465713123</v>
      </c>
      <c r="X132" s="401">
        <v>407</v>
      </c>
      <c r="Y132" s="402" t="s">
        <v>158</v>
      </c>
      <c r="Z132" s="404">
        <v>2518</v>
      </c>
      <c r="AA132" s="417">
        <f>AC132-AB132</f>
        <v>1137162.6836695438</v>
      </c>
      <c r="AB132" s="418">
        <v>133493.55392228835</v>
      </c>
      <c r="AC132" s="404">
        <v>1270656.2375918322</v>
      </c>
      <c r="AD132" s="404">
        <v>1207003.5748764575</v>
      </c>
      <c r="AE132" s="200">
        <f>SUM(AC132:AD132)</f>
        <v>2477659.8124682894</v>
      </c>
      <c r="AF132" s="404">
        <v>631405.69131634757</v>
      </c>
      <c r="AG132" s="403">
        <f>AE132+AF132</f>
        <v>3109065.503784637</v>
      </c>
      <c r="AH132" s="405">
        <v>-463605</v>
      </c>
      <c r="AI132" s="416">
        <f>AG132+AH132</f>
        <v>2645460.503784637</v>
      </c>
      <c r="AJ132" s="403">
        <v>-869748.54999999993</v>
      </c>
      <c r="AK132" s="403">
        <f>SUM(AI132:AJ132)</f>
        <v>1775711.9537846372</v>
      </c>
      <c r="AL132" s="416">
        <f>AI132/Z132</f>
        <v>1050.6197393902451</v>
      </c>
      <c r="AM132" s="403">
        <f>AK132/Z132</f>
        <v>705.20728903281861</v>
      </c>
      <c r="AN132" s="419">
        <v>1</v>
      </c>
      <c r="AO132" s="420">
        <v>34</v>
      </c>
    </row>
    <row r="133" spans="1:41">
      <c r="A133" s="401">
        <v>408</v>
      </c>
      <c r="B133" s="402" t="s">
        <v>159</v>
      </c>
      <c r="C133" s="404">
        <v>14024</v>
      </c>
      <c r="D133" s="417">
        <f>H133-G133-E133</f>
        <v>6506802.8551693112</v>
      </c>
      <c r="E133" s="418">
        <v>-36173.463104808179</v>
      </c>
      <c r="F133" s="404">
        <v>6470629.3920645043</v>
      </c>
      <c r="G133" s="404">
        <v>6033808.8166742185</v>
      </c>
      <c r="H133" s="408">
        <f>SUM(F133:G133)</f>
        <v>12504438.208738722</v>
      </c>
      <c r="I133" s="446">
        <v>1552571.5213750363</v>
      </c>
      <c r="J133" s="403">
        <f>SUM(H133:I133)</f>
        <v>14057009.730113758</v>
      </c>
      <c r="K133" s="460">
        <v>76763</v>
      </c>
      <c r="L133" s="416">
        <f>SUM(J133:K133)</f>
        <v>14133772.730113758</v>
      </c>
      <c r="M133" s="463">
        <v>-19319.45749999996</v>
      </c>
      <c r="N133" s="403">
        <f>SUM(L133:M133)</f>
        <v>14114453.272613758</v>
      </c>
      <c r="O133" s="416">
        <f>L133/C133</f>
        <v>1007.8274907382885</v>
      </c>
      <c r="P133" s="403">
        <f>N133/C133</f>
        <v>1006.4498910876896</v>
      </c>
      <c r="Q133" s="419">
        <v>14</v>
      </c>
      <c r="R133" s="419">
        <v>14</v>
      </c>
      <c r="S133" s="364"/>
      <c r="T133" s="442">
        <f>L133-AI133</f>
        <v>342154.13132143952</v>
      </c>
      <c r="U133" s="431">
        <f>T133/AI133</f>
        <v>2.4808845232379084E-2</v>
      </c>
      <c r="V133" s="432">
        <f>O133-AL133</f>
        <v>29.629136330719234</v>
      </c>
      <c r="X133" s="401">
        <v>408</v>
      </c>
      <c r="Y133" s="402" t="s">
        <v>159</v>
      </c>
      <c r="Z133" s="404">
        <v>14099</v>
      </c>
      <c r="AA133" s="417">
        <f>AC133-AB133</f>
        <v>5451170.3357649576</v>
      </c>
      <c r="AB133" s="418">
        <v>-347532.04483697918</v>
      </c>
      <c r="AC133" s="404">
        <v>5103638.2909279782</v>
      </c>
      <c r="AD133" s="404">
        <v>6061294.160336988</v>
      </c>
      <c r="AE133" s="200">
        <f>SUM(AC133:AD133)</f>
        <v>11164932.451264966</v>
      </c>
      <c r="AF133" s="404">
        <v>2549923.147527352</v>
      </c>
      <c r="AG133" s="403">
        <f>AE133+AF133</f>
        <v>13714855.598792318</v>
      </c>
      <c r="AH133" s="405">
        <v>76763</v>
      </c>
      <c r="AI133" s="416">
        <f>AG133+AH133</f>
        <v>13791618.598792318</v>
      </c>
      <c r="AJ133" s="403">
        <v>-19319.45749999996</v>
      </c>
      <c r="AK133" s="403">
        <f>SUM(AI133:AJ133)</f>
        <v>13772299.141292319</v>
      </c>
      <c r="AL133" s="416">
        <f>AI133/Z133</f>
        <v>978.19835440756924</v>
      </c>
      <c r="AM133" s="403">
        <f>AK133/Z133</f>
        <v>976.82808293441508</v>
      </c>
      <c r="AN133" s="419">
        <v>14</v>
      </c>
      <c r="AO133" s="419">
        <v>14</v>
      </c>
    </row>
    <row r="134" spans="1:41">
      <c r="A134" s="401">
        <v>410</v>
      </c>
      <c r="B134" s="402" t="s">
        <v>160</v>
      </c>
      <c r="C134" s="404">
        <v>18762</v>
      </c>
      <c r="D134" s="417">
        <f>H134-G134-E134</f>
        <v>16137467.407680806</v>
      </c>
      <c r="E134" s="418">
        <v>-7094226.0749769062</v>
      </c>
      <c r="F134" s="404">
        <v>9043241.3327038977</v>
      </c>
      <c r="G134" s="404">
        <v>8183766.3882464143</v>
      </c>
      <c r="H134" s="408">
        <f>SUM(F134:G134)</f>
        <v>17227007.720950313</v>
      </c>
      <c r="I134" s="446">
        <v>1172841.9415278588</v>
      </c>
      <c r="J134" s="403">
        <f>SUM(H134:I134)</f>
        <v>18399849.662478171</v>
      </c>
      <c r="K134" s="460">
        <v>-1358625</v>
      </c>
      <c r="L134" s="416">
        <f>SUM(J134:K134)</f>
        <v>17041224.662478171</v>
      </c>
      <c r="M134" s="463">
        <v>237835.20254999999</v>
      </c>
      <c r="N134" s="403">
        <f>SUM(L134:M134)</f>
        <v>17279059.865028173</v>
      </c>
      <c r="O134" s="416">
        <f>L134/C134</f>
        <v>908.28401356348854</v>
      </c>
      <c r="P134" s="403">
        <f>N134/C134</f>
        <v>920.9604447835078</v>
      </c>
      <c r="Q134" s="419">
        <v>13</v>
      </c>
      <c r="R134" s="419">
        <v>13</v>
      </c>
      <c r="S134" s="364"/>
      <c r="T134" s="442">
        <f>L134-AI134</f>
        <v>1593447.698606614</v>
      </c>
      <c r="U134" s="431">
        <f>T134/AI134</f>
        <v>0.10315061528485847</v>
      </c>
      <c r="V134" s="432">
        <f>O134-AL134</f>
        <v>85.499621346627919</v>
      </c>
      <c r="X134" s="401">
        <v>410</v>
      </c>
      <c r="Y134" s="402" t="s">
        <v>160</v>
      </c>
      <c r="Z134" s="404">
        <v>18775</v>
      </c>
      <c r="AA134" s="417">
        <f>AC134-AB134</f>
        <v>14196610.903194709</v>
      </c>
      <c r="AB134" s="418">
        <v>-7594781.9060347471</v>
      </c>
      <c r="AC134" s="404">
        <v>6601828.9971599616</v>
      </c>
      <c r="AD134" s="404">
        <v>7591844.1539063724</v>
      </c>
      <c r="AE134" s="200">
        <f>SUM(AC134:AD134)</f>
        <v>14193673.151066333</v>
      </c>
      <c r="AF134" s="404">
        <v>2612728.8128052256</v>
      </c>
      <c r="AG134" s="403">
        <f>AE134+AF134</f>
        <v>16806401.963871557</v>
      </c>
      <c r="AH134" s="405">
        <v>-1358625</v>
      </c>
      <c r="AI134" s="416">
        <f>AG134+AH134</f>
        <v>15447776.963871557</v>
      </c>
      <c r="AJ134" s="403">
        <v>237835.20254999999</v>
      </c>
      <c r="AK134" s="403">
        <f>SUM(AI134:AJ134)</f>
        <v>15685612.166421557</v>
      </c>
      <c r="AL134" s="416">
        <f>AI134/Z134</f>
        <v>822.78439221686062</v>
      </c>
      <c r="AM134" s="403">
        <f>AK134/Z134</f>
        <v>835.45204614761951</v>
      </c>
      <c r="AN134" s="419">
        <v>13</v>
      </c>
      <c r="AO134" s="419">
        <v>13</v>
      </c>
    </row>
    <row r="135" spans="1:41">
      <c r="A135" s="401">
        <v>416</v>
      </c>
      <c r="B135" s="402" t="s">
        <v>161</v>
      </c>
      <c r="C135" s="404">
        <v>2862</v>
      </c>
      <c r="D135" s="417">
        <f>H135-G135-E135</f>
        <v>1301544.0487402836</v>
      </c>
      <c r="E135" s="418">
        <v>-807017.77954248828</v>
      </c>
      <c r="F135" s="404">
        <v>494526.26919779519</v>
      </c>
      <c r="G135" s="404">
        <v>1480031.7741589991</v>
      </c>
      <c r="H135" s="408">
        <f>SUM(F135:G135)</f>
        <v>1974558.0433567944</v>
      </c>
      <c r="I135" s="446">
        <v>280044.18764142448</v>
      </c>
      <c r="J135" s="403">
        <f>SUM(H135:I135)</f>
        <v>2254602.230998219</v>
      </c>
      <c r="K135" s="460">
        <v>-706411</v>
      </c>
      <c r="L135" s="416">
        <f>SUM(J135:K135)</f>
        <v>1548191.230998219</v>
      </c>
      <c r="M135" s="463">
        <v>26256.559999999998</v>
      </c>
      <c r="N135" s="403">
        <f>SUM(L135:M135)</f>
        <v>1574447.790998219</v>
      </c>
      <c r="O135" s="416">
        <f>L135/C135</f>
        <v>540.94732040468864</v>
      </c>
      <c r="P135" s="403">
        <f>N135/C135</f>
        <v>550.12152026492629</v>
      </c>
      <c r="Q135" s="419">
        <v>9</v>
      </c>
      <c r="R135" s="419">
        <v>9</v>
      </c>
      <c r="S135" s="364"/>
      <c r="T135" s="442">
        <f>L135-AI135</f>
        <v>129706.81028346345</v>
      </c>
      <c r="U135" s="431">
        <f>T135/AI135</f>
        <v>9.1440419358364125E-2</v>
      </c>
      <c r="V135" s="432">
        <f>O135-AL135</f>
        <v>49.441977121682555</v>
      </c>
      <c r="X135" s="401">
        <v>416</v>
      </c>
      <c r="Y135" s="402" t="s">
        <v>161</v>
      </c>
      <c r="Z135" s="404">
        <v>2886</v>
      </c>
      <c r="AA135" s="417">
        <f>AC135-AB135</f>
        <v>1181171.8887400618</v>
      </c>
      <c r="AB135" s="418">
        <v>-884213.39465040399</v>
      </c>
      <c r="AC135" s="404">
        <v>296958.49408965767</v>
      </c>
      <c r="AD135" s="404">
        <v>1323982.288958454</v>
      </c>
      <c r="AE135" s="200">
        <f>SUM(AC135:AD135)</f>
        <v>1620940.7830481117</v>
      </c>
      <c r="AF135" s="404">
        <v>503954.63766664377</v>
      </c>
      <c r="AG135" s="403">
        <f>AE135+AF135</f>
        <v>2124895.4207147555</v>
      </c>
      <c r="AH135" s="405">
        <v>-706411</v>
      </c>
      <c r="AI135" s="416">
        <f>AG135+AH135</f>
        <v>1418484.4207147555</v>
      </c>
      <c r="AJ135" s="403">
        <v>26256.559999999998</v>
      </c>
      <c r="AK135" s="403">
        <f>SUM(AI135:AJ135)</f>
        <v>1444740.9807147556</v>
      </c>
      <c r="AL135" s="416">
        <f>AI135/Z135</f>
        <v>491.50534328300608</v>
      </c>
      <c r="AM135" s="403">
        <f>AK135/Z135</f>
        <v>500.60325042091324</v>
      </c>
      <c r="AN135" s="419">
        <v>9</v>
      </c>
      <c r="AO135" s="419">
        <v>9</v>
      </c>
    </row>
    <row r="136" spans="1:41">
      <c r="A136" s="401">
        <v>418</v>
      </c>
      <c r="B136" s="402" t="s">
        <v>162</v>
      </c>
      <c r="C136" s="404">
        <v>24711</v>
      </c>
      <c r="D136" s="417">
        <f>H136-G136-E136</f>
        <v>19048743.788550049</v>
      </c>
      <c r="E136" s="418">
        <v>-989212.79787831614</v>
      </c>
      <c r="F136" s="404">
        <v>18059530.990671732</v>
      </c>
      <c r="G136" s="404">
        <v>1508087.4240715723</v>
      </c>
      <c r="H136" s="408">
        <f>SUM(F136:G136)</f>
        <v>19567618.414743304</v>
      </c>
      <c r="I136" s="446">
        <v>1279631.8749458625</v>
      </c>
      <c r="J136" s="403">
        <f>SUM(H136:I136)</f>
        <v>20847250.289689168</v>
      </c>
      <c r="K136" s="460">
        <v>-2564096</v>
      </c>
      <c r="L136" s="416">
        <f>SUM(J136:K136)</f>
        <v>18283154.289689168</v>
      </c>
      <c r="M136" s="463">
        <v>-522724.84594999999</v>
      </c>
      <c r="N136" s="403">
        <f>SUM(L136:M136)</f>
        <v>17760429.443739168</v>
      </c>
      <c r="O136" s="416">
        <f>L136/C136</f>
        <v>739.87917484881905</v>
      </c>
      <c r="P136" s="403">
        <f>N136/C136</f>
        <v>718.72564621986839</v>
      </c>
      <c r="Q136" s="419">
        <v>6</v>
      </c>
      <c r="R136" s="419">
        <v>6</v>
      </c>
      <c r="S136" s="364"/>
      <c r="T136" s="442">
        <f>L136-AI136</f>
        <v>-967372.09115717933</v>
      </c>
      <c r="U136" s="431">
        <f>T136/AI136</f>
        <v>-5.0251721538361847E-2</v>
      </c>
      <c r="V136" s="432">
        <f>O136-AL136</f>
        <v>-43.299278399608397</v>
      </c>
      <c r="X136" s="401">
        <v>418</v>
      </c>
      <c r="Y136" s="402" t="s">
        <v>162</v>
      </c>
      <c r="Z136" s="404">
        <v>24580</v>
      </c>
      <c r="AA136" s="417">
        <f>AC136-AB136</f>
        <v>18514243.185027573</v>
      </c>
      <c r="AB136" s="418">
        <v>-1274134.6080333814</v>
      </c>
      <c r="AC136" s="404">
        <v>17240108.576994192</v>
      </c>
      <c r="AD136" s="404">
        <v>1776070.9986691943</v>
      </c>
      <c r="AE136" s="200">
        <f>SUM(AC136:AD136)</f>
        <v>19016179.575663388</v>
      </c>
      <c r="AF136" s="404">
        <v>2798442.8051829608</v>
      </c>
      <c r="AG136" s="403">
        <f>AE136+AF136</f>
        <v>21814622.380846348</v>
      </c>
      <c r="AH136" s="405">
        <v>-2564096</v>
      </c>
      <c r="AI136" s="416">
        <f>AG136+AH136</f>
        <v>19250526.380846348</v>
      </c>
      <c r="AJ136" s="403">
        <v>-522724.84594999999</v>
      </c>
      <c r="AK136" s="403">
        <f>SUM(AI136:AJ136)</f>
        <v>18727801.534896348</v>
      </c>
      <c r="AL136" s="416">
        <f>AI136/Z136</f>
        <v>783.17845324842745</v>
      </c>
      <c r="AM136" s="403">
        <f>AK136/Z136</f>
        <v>761.91218612271553</v>
      </c>
      <c r="AN136" s="419">
        <v>6</v>
      </c>
      <c r="AO136" s="419">
        <v>6</v>
      </c>
    </row>
    <row r="137" spans="1:41">
      <c r="A137" s="401">
        <v>420</v>
      </c>
      <c r="B137" s="402" t="s">
        <v>163</v>
      </c>
      <c r="C137" s="404">
        <v>9049</v>
      </c>
      <c r="D137" s="417">
        <f>H137-G137-E137</f>
        <v>1579819.217609982</v>
      </c>
      <c r="E137" s="418">
        <v>578878.80351587303</v>
      </c>
      <c r="F137" s="404">
        <v>2158698.0211258549</v>
      </c>
      <c r="G137" s="404">
        <v>2920430.5949711595</v>
      </c>
      <c r="H137" s="408">
        <f>SUM(F137:G137)</f>
        <v>5079128.6160970144</v>
      </c>
      <c r="I137" s="446">
        <v>1118786.7974107102</v>
      </c>
      <c r="J137" s="403">
        <f>SUM(H137:I137)</f>
        <v>6197915.4135077242</v>
      </c>
      <c r="K137" s="460">
        <v>-1109368</v>
      </c>
      <c r="L137" s="416">
        <f>SUM(J137:K137)</f>
        <v>5088547.4135077242</v>
      </c>
      <c r="M137" s="463">
        <v>-133162.53100000005</v>
      </c>
      <c r="N137" s="403">
        <f>SUM(L137:M137)</f>
        <v>4955384.8825077238</v>
      </c>
      <c r="O137" s="416">
        <f>L137/C137</f>
        <v>562.33256862722112</v>
      </c>
      <c r="P137" s="403">
        <f>N137/C137</f>
        <v>547.61685075784328</v>
      </c>
      <c r="Q137" s="419">
        <v>11</v>
      </c>
      <c r="R137" s="419">
        <v>11</v>
      </c>
      <c r="S137" s="364"/>
      <c r="T137" s="442">
        <f>L137-AI137</f>
        <v>451899.60921608284</v>
      </c>
      <c r="U137" s="431">
        <f>T137/AI137</f>
        <v>9.7462569574037622E-2</v>
      </c>
      <c r="V137" s="432">
        <f>O137-AL137</f>
        <v>57.085995205444817</v>
      </c>
      <c r="X137" s="401">
        <v>420</v>
      </c>
      <c r="Y137" s="402" t="s">
        <v>163</v>
      </c>
      <c r="Z137" s="404">
        <v>9177</v>
      </c>
      <c r="AA137" s="417">
        <f>AC137-AB137</f>
        <v>861028.17953164806</v>
      </c>
      <c r="AB137" s="418">
        <v>608126.08379250974</v>
      </c>
      <c r="AC137" s="404">
        <v>1469154.2633241578</v>
      </c>
      <c r="AD137" s="404">
        <v>2614455.4942625603</v>
      </c>
      <c r="AE137" s="200">
        <f>SUM(AC137:AD137)</f>
        <v>4083609.7575867181</v>
      </c>
      <c r="AF137" s="404">
        <v>1662406.046704923</v>
      </c>
      <c r="AG137" s="403">
        <f>AE137+AF137</f>
        <v>5746015.8042916413</v>
      </c>
      <c r="AH137" s="405">
        <v>-1109368</v>
      </c>
      <c r="AI137" s="416">
        <f>AG137+AH137</f>
        <v>4636647.8042916413</v>
      </c>
      <c r="AJ137" s="403">
        <v>-133162.53100000005</v>
      </c>
      <c r="AK137" s="403">
        <f>SUM(AI137:AJ137)</f>
        <v>4503485.2732916409</v>
      </c>
      <c r="AL137" s="416">
        <f>AI137/Z137</f>
        <v>505.2465734217763</v>
      </c>
      <c r="AM137" s="403">
        <f>AK137/Z137</f>
        <v>490.73610910881996</v>
      </c>
      <c r="AN137" s="419">
        <v>11</v>
      </c>
      <c r="AO137" s="419">
        <v>11</v>
      </c>
    </row>
    <row r="138" spans="1:41">
      <c r="A138" s="401">
        <v>421</v>
      </c>
      <c r="B138" s="402" t="s">
        <v>164</v>
      </c>
      <c r="C138" s="404">
        <v>682</v>
      </c>
      <c r="D138" s="417">
        <f>H138-G138-E138</f>
        <v>783328.7647351186</v>
      </c>
      <c r="E138" s="418">
        <v>421435.25213875936</v>
      </c>
      <c r="F138" s="404">
        <v>1204764.016873878</v>
      </c>
      <c r="G138" s="404">
        <v>195157.16372395409</v>
      </c>
      <c r="H138" s="408">
        <f>SUM(F138:G138)</f>
        <v>1399921.180597832</v>
      </c>
      <c r="I138" s="446">
        <v>128611.47662920679</v>
      </c>
      <c r="J138" s="403">
        <f>SUM(H138:I138)</f>
        <v>1528532.6572270389</v>
      </c>
      <c r="K138" s="460">
        <v>-142740</v>
      </c>
      <c r="L138" s="416">
        <f>SUM(J138:K138)</f>
        <v>1385792.6572270389</v>
      </c>
      <c r="M138" s="463">
        <v>0</v>
      </c>
      <c r="N138" s="403">
        <f>SUM(L138:M138)</f>
        <v>1385792.6572270389</v>
      </c>
      <c r="O138" s="416">
        <f>L138/C138</f>
        <v>2031.9540428548958</v>
      </c>
      <c r="P138" s="403">
        <f>N138/C138</f>
        <v>2031.9540428548958</v>
      </c>
      <c r="Q138" s="419">
        <v>16</v>
      </c>
      <c r="R138" s="419">
        <v>16</v>
      </c>
      <c r="S138" s="364"/>
      <c r="T138" s="442">
        <f>L138-AI138</f>
        <v>24874.784643552266</v>
      </c>
      <c r="U138" s="431">
        <f>T138/AI138</f>
        <v>1.8277946924402891E-2</v>
      </c>
      <c r="V138" s="432">
        <f>O138-AL138</f>
        <v>73.798830504555326</v>
      </c>
      <c r="X138" s="401">
        <v>421</v>
      </c>
      <c r="Y138" s="402" t="s">
        <v>164</v>
      </c>
      <c r="Z138" s="404">
        <v>695</v>
      </c>
      <c r="AA138" s="417">
        <f>AC138-AB138</f>
        <v>712330.33522333833</v>
      </c>
      <c r="AB138" s="418">
        <v>423612.26477213175</v>
      </c>
      <c r="AC138" s="404">
        <v>1135942.5999954701</v>
      </c>
      <c r="AD138" s="404">
        <v>196547.4678800673</v>
      </c>
      <c r="AE138" s="200">
        <f>SUM(AC138:AD138)</f>
        <v>1332490.0678755376</v>
      </c>
      <c r="AF138" s="404">
        <v>171167.80470794902</v>
      </c>
      <c r="AG138" s="403">
        <f>AE138+AF138</f>
        <v>1503657.8725834866</v>
      </c>
      <c r="AH138" s="405">
        <v>-142740</v>
      </c>
      <c r="AI138" s="416">
        <f>AG138+AH138</f>
        <v>1360917.8725834866</v>
      </c>
      <c r="AJ138" s="403">
        <v>0</v>
      </c>
      <c r="AK138" s="403">
        <f>SUM(AI138:AJ138)</f>
        <v>1360917.8725834866</v>
      </c>
      <c r="AL138" s="416">
        <f>AI138/Z138</f>
        <v>1958.1552123503404</v>
      </c>
      <c r="AM138" s="403">
        <f>AK138/Z138</f>
        <v>1958.1552123503404</v>
      </c>
      <c r="AN138" s="419">
        <v>16</v>
      </c>
      <c r="AO138" s="419">
        <v>16</v>
      </c>
    </row>
    <row r="139" spans="1:41">
      <c r="A139" s="401">
        <v>422</v>
      </c>
      <c r="B139" s="402" t="s">
        <v>165</v>
      </c>
      <c r="C139" s="404">
        <v>10228</v>
      </c>
      <c r="D139" s="417">
        <f>H139-G139-E139</f>
        <v>3264581.6431784867</v>
      </c>
      <c r="E139" s="418">
        <v>-756392.06861932727</v>
      </c>
      <c r="F139" s="404">
        <v>2508189.5745591596</v>
      </c>
      <c r="G139" s="404">
        <v>3984216.1370590851</v>
      </c>
      <c r="H139" s="408">
        <f>SUM(F139:G139)</f>
        <v>6492405.7116182446</v>
      </c>
      <c r="I139" s="446">
        <v>1570438.5367014387</v>
      </c>
      <c r="J139" s="403">
        <f>SUM(H139:I139)</f>
        <v>8062844.2483196836</v>
      </c>
      <c r="K139" s="460">
        <v>-261834</v>
      </c>
      <c r="L139" s="416">
        <f>SUM(J139:K139)</f>
        <v>7801010.2483196836</v>
      </c>
      <c r="M139" s="463">
        <v>137414.30349999998</v>
      </c>
      <c r="N139" s="403">
        <f>SUM(L139:M139)</f>
        <v>7938424.551819684</v>
      </c>
      <c r="O139" s="416">
        <f>L139/C139</f>
        <v>762.71120926082165</v>
      </c>
      <c r="P139" s="403">
        <f>N139/C139</f>
        <v>776.14631910634375</v>
      </c>
      <c r="Q139" s="419">
        <v>12</v>
      </c>
      <c r="R139" s="419">
        <v>12</v>
      </c>
      <c r="S139" s="364"/>
      <c r="T139" s="442">
        <f>L139-AI139</f>
        <v>1824372.2002255498</v>
      </c>
      <c r="U139" s="431">
        <f>T139/AI139</f>
        <v>0.30525057491264951</v>
      </c>
      <c r="V139" s="432">
        <f>O139-AL139</f>
        <v>186.48309047041153</v>
      </c>
      <c r="X139" s="401">
        <v>422</v>
      </c>
      <c r="Y139" s="402" t="s">
        <v>165</v>
      </c>
      <c r="Z139" s="404">
        <v>10372</v>
      </c>
      <c r="AA139" s="417">
        <f>AC139-AB139</f>
        <v>1582405.4058596394</v>
      </c>
      <c r="AB139" s="418">
        <v>-878908.63168984291</v>
      </c>
      <c r="AC139" s="404">
        <v>703496.77416979661</v>
      </c>
      <c r="AD139" s="404">
        <v>3451300.5793498056</v>
      </c>
      <c r="AE139" s="200">
        <f>SUM(AC139:AD139)</f>
        <v>4154797.3535196022</v>
      </c>
      <c r="AF139" s="404">
        <v>2083674.6945745316</v>
      </c>
      <c r="AG139" s="403">
        <f>AE139+AF139</f>
        <v>6238472.0480941338</v>
      </c>
      <c r="AH139" s="405">
        <v>-261834</v>
      </c>
      <c r="AI139" s="416">
        <f>AG139+AH139</f>
        <v>5976638.0480941338</v>
      </c>
      <c r="AJ139" s="403">
        <v>137414.30349999998</v>
      </c>
      <c r="AK139" s="403">
        <f>SUM(AI139:AJ139)</f>
        <v>6114052.3515941342</v>
      </c>
      <c r="AL139" s="416">
        <f>AI139/Z139</f>
        <v>576.22811879041012</v>
      </c>
      <c r="AM139" s="403">
        <f>AK139/Z139</f>
        <v>589.47670185057211</v>
      </c>
      <c r="AN139" s="419">
        <v>12</v>
      </c>
      <c r="AO139" s="419">
        <v>12</v>
      </c>
    </row>
    <row r="140" spans="1:41">
      <c r="A140" s="401">
        <v>423</v>
      </c>
      <c r="B140" s="402" t="s">
        <v>166</v>
      </c>
      <c r="C140" s="404">
        <v>20637</v>
      </c>
      <c r="D140" s="417">
        <f>H140-G140-E140</f>
        <v>12687280.292509492</v>
      </c>
      <c r="E140" s="418">
        <v>2137785.7985815564</v>
      </c>
      <c r="F140" s="404">
        <v>14825066.091091048</v>
      </c>
      <c r="G140" s="404">
        <v>2867964.4017629833</v>
      </c>
      <c r="H140" s="408">
        <f>SUM(F140:G140)</f>
        <v>17693030.492854033</v>
      </c>
      <c r="I140" s="446">
        <v>1454703.2804786349</v>
      </c>
      <c r="J140" s="403">
        <f>SUM(H140:I140)</f>
        <v>19147733.773332667</v>
      </c>
      <c r="K140" s="460">
        <v>-2350074</v>
      </c>
      <c r="L140" s="416">
        <f>SUM(J140:K140)</f>
        <v>16797659.773332667</v>
      </c>
      <c r="M140" s="463">
        <v>-730633.53750000021</v>
      </c>
      <c r="N140" s="403">
        <f>SUM(L140:M140)</f>
        <v>16067026.235832667</v>
      </c>
      <c r="O140" s="416">
        <f>L140/C140</f>
        <v>813.95841320602153</v>
      </c>
      <c r="P140" s="403">
        <f>N140/C140</f>
        <v>778.55435556682983</v>
      </c>
      <c r="Q140" s="419">
        <v>2</v>
      </c>
      <c r="R140" s="419">
        <v>2</v>
      </c>
      <c r="S140" s="364"/>
      <c r="T140" s="442">
        <f>L140-AI140</f>
        <v>874536.15979073942</v>
      </c>
      <c r="U140" s="431">
        <f>T140/AI140</f>
        <v>5.4922399713520045E-2</v>
      </c>
      <c r="V140" s="432">
        <f>O140-AL140</f>
        <v>37.106990386002622</v>
      </c>
      <c r="X140" s="401">
        <v>423</v>
      </c>
      <c r="Y140" s="402" t="s">
        <v>166</v>
      </c>
      <c r="Z140" s="404">
        <v>20497</v>
      </c>
      <c r="AA140" s="417">
        <f>AC140-AB140</f>
        <v>11463008.292052101</v>
      </c>
      <c r="AB140" s="418">
        <v>2208000.770154261</v>
      </c>
      <c r="AC140" s="404">
        <v>13671009.062206361</v>
      </c>
      <c r="AD140" s="404">
        <v>2104133.6650734823</v>
      </c>
      <c r="AE140" s="200">
        <f>SUM(AC140:AD140)</f>
        <v>15775142.727279844</v>
      </c>
      <c r="AF140" s="404">
        <v>2498054.886262083</v>
      </c>
      <c r="AG140" s="403">
        <f>AE140+AF140</f>
        <v>18273197.613541927</v>
      </c>
      <c r="AH140" s="405">
        <v>-2350074</v>
      </c>
      <c r="AI140" s="416">
        <f>AG140+AH140</f>
        <v>15923123.613541927</v>
      </c>
      <c r="AJ140" s="403">
        <v>-730633.53750000021</v>
      </c>
      <c r="AK140" s="403">
        <f>SUM(AI140:AJ140)</f>
        <v>15192490.076041928</v>
      </c>
      <c r="AL140" s="416">
        <f>AI140/Z140</f>
        <v>776.85142282001891</v>
      </c>
      <c r="AM140" s="403">
        <f>AK140/Z140</f>
        <v>741.20554598438446</v>
      </c>
      <c r="AN140" s="419">
        <v>2</v>
      </c>
      <c r="AO140" s="419">
        <v>2</v>
      </c>
    </row>
    <row r="141" spans="1:41">
      <c r="A141" s="401">
        <v>425</v>
      </c>
      <c r="B141" s="402" t="s">
        <v>167</v>
      </c>
      <c r="C141" s="404">
        <v>10256</v>
      </c>
      <c r="D141" s="417">
        <f>H141-G141-E141</f>
        <v>16403110.565895556</v>
      </c>
      <c r="E141" s="418">
        <v>-2405885.2433131938</v>
      </c>
      <c r="F141" s="404">
        <v>13997225.32258236</v>
      </c>
      <c r="G141" s="404">
        <v>5620116.2776946146</v>
      </c>
      <c r="H141" s="408">
        <f>SUM(F141:G141)</f>
        <v>19617341.600276977</v>
      </c>
      <c r="I141" s="446">
        <v>479741.33685331338</v>
      </c>
      <c r="J141" s="403">
        <f>SUM(H141:I141)</f>
        <v>20097082.937130291</v>
      </c>
      <c r="K141" s="460">
        <v>847985</v>
      </c>
      <c r="L141" s="416">
        <f>SUM(J141:K141)</f>
        <v>20945067.937130291</v>
      </c>
      <c r="M141" s="463">
        <v>-12139.183449999982</v>
      </c>
      <c r="N141" s="403">
        <f>SUM(L141:M141)</f>
        <v>20932928.753680293</v>
      </c>
      <c r="O141" s="416">
        <f>L141/C141</f>
        <v>2042.2258129027196</v>
      </c>
      <c r="P141" s="403">
        <f>N141/C141</f>
        <v>2041.0421951716353</v>
      </c>
      <c r="Q141" s="419">
        <v>17</v>
      </c>
      <c r="R141" s="419">
        <v>17</v>
      </c>
      <c r="S141" s="364"/>
      <c r="T141" s="442">
        <f>L141-AI141</f>
        <v>58634.941477876157</v>
      </c>
      <c r="U141" s="431">
        <f>T141/AI141</f>
        <v>2.807321934294919E-3</v>
      </c>
      <c r="V141" s="432">
        <f>O141-AL141</f>
        <v>6.114193127674298</v>
      </c>
      <c r="X141" s="401">
        <v>425</v>
      </c>
      <c r="Y141" s="402" t="s">
        <v>167</v>
      </c>
      <c r="Z141" s="404">
        <v>10258</v>
      </c>
      <c r="AA141" s="417">
        <f>AC141-AB141</f>
        <v>16422949.483792003</v>
      </c>
      <c r="AB141" s="418">
        <v>-2679312.7569621238</v>
      </c>
      <c r="AC141" s="404">
        <v>13743636.726829879</v>
      </c>
      <c r="AD141" s="404">
        <v>5142157.3466271069</v>
      </c>
      <c r="AE141" s="200">
        <f>SUM(AC141:AD141)</f>
        <v>18885794.073456988</v>
      </c>
      <c r="AF141" s="404">
        <v>1152653.9221954255</v>
      </c>
      <c r="AG141" s="403">
        <f>AE141+AF141</f>
        <v>20038447.995652415</v>
      </c>
      <c r="AH141" s="405">
        <v>847985</v>
      </c>
      <c r="AI141" s="416">
        <f>AG141+AH141</f>
        <v>20886432.995652415</v>
      </c>
      <c r="AJ141" s="403">
        <v>-12139.183449999982</v>
      </c>
      <c r="AK141" s="403">
        <f>SUM(AI141:AJ141)</f>
        <v>20874293.812202416</v>
      </c>
      <c r="AL141" s="416">
        <f>AI141/Z141</f>
        <v>2036.1116197750453</v>
      </c>
      <c r="AM141" s="403">
        <f>AK141/Z141</f>
        <v>2034.9282328136494</v>
      </c>
      <c r="AN141" s="419">
        <v>17</v>
      </c>
      <c r="AO141" s="419">
        <v>17</v>
      </c>
    </row>
    <row r="142" spans="1:41">
      <c r="A142" s="401">
        <v>426</v>
      </c>
      <c r="B142" s="402" t="s">
        <v>168</v>
      </c>
      <c r="C142" s="404">
        <v>11969</v>
      </c>
      <c r="D142" s="417">
        <f>H142-G142-E142</f>
        <v>6806817.7445984576</v>
      </c>
      <c r="E142" s="418">
        <v>-3156899.321592608</v>
      </c>
      <c r="F142" s="404">
        <v>3649918.4230058501</v>
      </c>
      <c r="G142" s="404">
        <v>5904444.5205847183</v>
      </c>
      <c r="H142" s="408">
        <f>SUM(F142:G142)</f>
        <v>9554362.9435905684</v>
      </c>
      <c r="I142" s="446">
        <v>1221789.2529694829</v>
      </c>
      <c r="J142" s="403">
        <f>SUM(H142:I142)</f>
        <v>10776152.196560051</v>
      </c>
      <c r="K142" s="460">
        <v>-2190169</v>
      </c>
      <c r="L142" s="416">
        <f>SUM(J142:K142)</f>
        <v>8585983.1965600513</v>
      </c>
      <c r="M142" s="463">
        <v>-755156.56780000008</v>
      </c>
      <c r="N142" s="403">
        <f>SUM(L142:M142)</f>
        <v>7830826.628760051</v>
      </c>
      <c r="O142" s="416">
        <f>L142/C142</f>
        <v>717.35175842259594</v>
      </c>
      <c r="P142" s="403">
        <f>N142/C142</f>
        <v>654.25905495530549</v>
      </c>
      <c r="Q142" s="419">
        <v>12</v>
      </c>
      <c r="R142" s="419">
        <v>12</v>
      </c>
      <c r="S142" s="364"/>
      <c r="T142" s="442">
        <f>L142-AI142</f>
        <v>761393.43958391994</v>
      </c>
      <c r="U142" s="431">
        <f>T142/AI142</f>
        <v>9.7307777561767769E-2</v>
      </c>
      <c r="V142" s="432">
        <f>O142-AL142</f>
        <v>63.231230335642977</v>
      </c>
      <c r="X142" s="401">
        <v>426</v>
      </c>
      <c r="Y142" s="402" t="s">
        <v>168</v>
      </c>
      <c r="Z142" s="404">
        <v>11962</v>
      </c>
      <c r="AA142" s="417">
        <f>AC142-AB142</f>
        <v>5441994.6503208503</v>
      </c>
      <c r="AB142" s="418">
        <v>-3475639.8774319673</v>
      </c>
      <c r="AC142" s="404">
        <v>1966354.772888883</v>
      </c>
      <c r="AD142" s="404">
        <v>5975700.0152636115</v>
      </c>
      <c r="AE142" s="200">
        <f>SUM(AC142:AD142)</f>
        <v>7942054.7881524945</v>
      </c>
      <c r="AF142" s="404">
        <v>2072703.9688236376</v>
      </c>
      <c r="AG142" s="403">
        <f>AE142+AF142</f>
        <v>10014758.756976131</v>
      </c>
      <c r="AH142" s="405">
        <v>-2190169</v>
      </c>
      <c r="AI142" s="416">
        <f>AG142+AH142</f>
        <v>7824589.7569761313</v>
      </c>
      <c r="AJ142" s="403">
        <v>-755156.56780000008</v>
      </c>
      <c r="AK142" s="403">
        <f>SUM(AI142:AJ142)</f>
        <v>7069433.189176131</v>
      </c>
      <c r="AL142" s="416">
        <f>AI142/Z142</f>
        <v>654.12052808695296</v>
      </c>
      <c r="AM142" s="403">
        <f>AK142/Z142</f>
        <v>590.99090362616039</v>
      </c>
      <c r="AN142" s="419">
        <v>12</v>
      </c>
      <c r="AO142" s="419">
        <v>12</v>
      </c>
    </row>
    <row r="143" spans="1:41">
      <c r="A143" s="401">
        <v>430</v>
      </c>
      <c r="B143" s="402" t="s">
        <v>169</v>
      </c>
      <c r="C143" s="404">
        <v>15420</v>
      </c>
      <c r="D143" s="417">
        <f>H143-G143-E143</f>
        <v>3293639.5347407851</v>
      </c>
      <c r="E143" s="418">
        <v>786970.72375299619</v>
      </c>
      <c r="F143" s="404">
        <v>4080610.2584937816</v>
      </c>
      <c r="G143" s="404">
        <v>6307327.0627483409</v>
      </c>
      <c r="H143" s="408">
        <f>SUM(F143:G143)</f>
        <v>10387937.321242122</v>
      </c>
      <c r="I143" s="446">
        <v>2317743.5383133944</v>
      </c>
      <c r="J143" s="403">
        <f>SUM(H143:I143)</f>
        <v>12705680.859555516</v>
      </c>
      <c r="K143" s="460">
        <v>-1987945</v>
      </c>
      <c r="L143" s="416">
        <f>SUM(J143:K143)</f>
        <v>10717735.859555516</v>
      </c>
      <c r="M143" s="463">
        <v>47649.689000000013</v>
      </c>
      <c r="N143" s="403">
        <f>SUM(L143:M143)</f>
        <v>10765385.548555516</v>
      </c>
      <c r="O143" s="416">
        <f>L143/C143</f>
        <v>695.05420619685583</v>
      </c>
      <c r="P143" s="403">
        <f>N143/C143</f>
        <v>698.1443287000983</v>
      </c>
      <c r="Q143" s="419">
        <v>2</v>
      </c>
      <c r="R143" s="419">
        <v>2</v>
      </c>
      <c r="S143" s="364"/>
      <c r="T143" s="442">
        <f>L143-AI143</f>
        <v>1146580.1373310555</v>
      </c>
      <c r="U143" s="431">
        <f>T143/AI143</f>
        <v>0.11979536960919651</v>
      </c>
      <c r="V143" s="432">
        <f>O143-AL143</f>
        <v>73.227561041940248</v>
      </c>
      <c r="X143" s="401">
        <v>430</v>
      </c>
      <c r="Y143" s="402" t="s">
        <v>169</v>
      </c>
      <c r="Z143" s="404">
        <v>15392</v>
      </c>
      <c r="AA143" s="417">
        <f>AC143-AB143</f>
        <v>1362254.5154226148</v>
      </c>
      <c r="AB143" s="418">
        <v>838812.17157044716</v>
      </c>
      <c r="AC143" s="404">
        <v>2201066.686993062</v>
      </c>
      <c r="AD143" s="404">
        <v>6096013.1881590029</v>
      </c>
      <c r="AE143" s="200">
        <f>SUM(AC143:AD143)</f>
        <v>8297079.8751520645</v>
      </c>
      <c r="AF143" s="404">
        <v>3262020.8470723964</v>
      </c>
      <c r="AG143" s="403">
        <f>AE143+AF143</f>
        <v>11559100.722224461</v>
      </c>
      <c r="AH143" s="405">
        <v>-1987945</v>
      </c>
      <c r="AI143" s="416">
        <f>AG143+AH143</f>
        <v>9571155.7222244609</v>
      </c>
      <c r="AJ143" s="403">
        <v>47649.689000000013</v>
      </c>
      <c r="AK143" s="403">
        <f>SUM(AI143:AJ143)</f>
        <v>9618805.4112244602</v>
      </c>
      <c r="AL143" s="416">
        <f>AI143/Z143</f>
        <v>621.82664515491558</v>
      </c>
      <c r="AM143" s="403">
        <f>AK143/Z143</f>
        <v>624.92238898287815</v>
      </c>
      <c r="AN143" s="419">
        <v>2</v>
      </c>
      <c r="AO143" s="419">
        <v>2</v>
      </c>
    </row>
    <row r="144" spans="1:41">
      <c r="A144" s="401">
        <v>433</v>
      </c>
      <c r="B144" s="402" t="s">
        <v>170</v>
      </c>
      <c r="C144" s="404">
        <v>7692</v>
      </c>
      <c r="D144" s="417">
        <f>H144-G144-E144</f>
        <v>2513052.6933803326</v>
      </c>
      <c r="E144" s="418">
        <v>-283181.6913762436</v>
      </c>
      <c r="F144" s="404">
        <v>2229871.0020040893</v>
      </c>
      <c r="G144" s="404">
        <v>2373727.9837529473</v>
      </c>
      <c r="H144" s="408">
        <f>SUM(F144:G144)</f>
        <v>4603598.9857570361</v>
      </c>
      <c r="I144" s="446">
        <v>860525.1241260455</v>
      </c>
      <c r="J144" s="403">
        <f>SUM(H144:I144)</f>
        <v>5464124.1098830812</v>
      </c>
      <c r="K144" s="460">
        <v>-857550</v>
      </c>
      <c r="L144" s="416">
        <f>SUM(J144:K144)</f>
        <v>4606574.1098830812</v>
      </c>
      <c r="M144" s="463">
        <v>7533.8424999999988</v>
      </c>
      <c r="N144" s="403">
        <f>SUM(L144:M144)</f>
        <v>4614107.9523830814</v>
      </c>
      <c r="O144" s="416">
        <f>L144/C144</f>
        <v>598.87858942837772</v>
      </c>
      <c r="P144" s="403">
        <f>N144/C144</f>
        <v>599.85802813092585</v>
      </c>
      <c r="Q144" s="419">
        <v>5</v>
      </c>
      <c r="R144" s="419">
        <v>5</v>
      </c>
      <c r="S144" s="364"/>
      <c r="T144" s="442">
        <f>L144-AI144</f>
        <v>-324735.22598642483</v>
      </c>
      <c r="U144" s="431">
        <f>T144/AI144</f>
        <v>-6.5851724941357048E-2</v>
      </c>
      <c r="V144" s="432">
        <f>O144-AL144</f>
        <v>-37.501502953801378</v>
      </c>
      <c r="X144" s="401">
        <v>433</v>
      </c>
      <c r="Y144" s="402" t="s">
        <v>170</v>
      </c>
      <c r="Z144" s="404">
        <v>7749</v>
      </c>
      <c r="AA144" s="417">
        <f>AC144-AB144</f>
        <v>2453692.5242775884</v>
      </c>
      <c r="AB144" s="418">
        <v>-357337.43455436657</v>
      </c>
      <c r="AC144" s="404">
        <v>2096355.089723222</v>
      </c>
      <c r="AD144" s="404">
        <v>2289313.0917410306</v>
      </c>
      <c r="AE144" s="200">
        <f>SUM(AC144:AD144)</f>
        <v>4385668.181464253</v>
      </c>
      <c r="AF144" s="404">
        <v>1403191.154405253</v>
      </c>
      <c r="AG144" s="403">
        <f>AE144+AF144</f>
        <v>5788859.335869506</v>
      </c>
      <c r="AH144" s="405">
        <v>-857550</v>
      </c>
      <c r="AI144" s="416">
        <f>AG144+AH144</f>
        <v>4931309.335869506</v>
      </c>
      <c r="AJ144" s="403">
        <v>7533.8424999999988</v>
      </c>
      <c r="AK144" s="403">
        <f>SUM(AI144:AJ144)</f>
        <v>4938843.1783695063</v>
      </c>
      <c r="AL144" s="416">
        <f>AI144/Z144</f>
        <v>636.3800923821791</v>
      </c>
      <c r="AM144" s="403">
        <f>AK144/Z144</f>
        <v>637.35232654142555</v>
      </c>
      <c r="AN144" s="419">
        <v>5</v>
      </c>
      <c r="AO144" s="419">
        <v>5</v>
      </c>
    </row>
    <row r="145" spans="1:41">
      <c r="A145" s="401">
        <v>434</v>
      </c>
      <c r="B145" s="402" t="s">
        <v>171</v>
      </c>
      <c r="C145" s="404">
        <v>14458</v>
      </c>
      <c r="D145" s="417">
        <f>H145-G145-E145</f>
        <v>4598049.477476541</v>
      </c>
      <c r="E145" s="418">
        <v>2549227.0944921304</v>
      </c>
      <c r="F145" s="404">
        <v>7147276.5719686709</v>
      </c>
      <c r="G145" s="404">
        <v>-50438.445623544067</v>
      </c>
      <c r="H145" s="408">
        <f>SUM(F145:G145)</f>
        <v>7096838.1263451269</v>
      </c>
      <c r="I145" s="446">
        <v>1795695.2126412101</v>
      </c>
      <c r="J145" s="403">
        <f>SUM(H145:I145)</f>
        <v>8892533.3389863372</v>
      </c>
      <c r="K145" s="460">
        <v>-874449</v>
      </c>
      <c r="L145" s="416">
        <f>SUM(J145:K145)</f>
        <v>8018084.3389863372</v>
      </c>
      <c r="M145" s="463">
        <v>906850.85950000002</v>
      </c>
      <c r="N145" s="403">
        <f>SUM(L145:M145)</f>
        <v>8924935.1984863374</v>
      </c>
      <c r="O145" s="416">
        <f>L145/C145</f>
        <v>554.57769670676009</v>
      </c>
      <c r="P145" s="403">
        <f>N145/C145</f>
        <v>617.30081605245107</v>
      </c>
      <c r="Q145" s="419">
        <v>1</v>
      </c>
      <c r="R145" s="420">
        <v>34</v>
      </c>
      <c r="S145" s="396"/>
      <c r="T145" s="442">
        <f>L145-AI145</f>
        <v>-565145.99258009717</v>
      </c>
      <c r="U145" s="431">
        <f>T145/AI145</f>
        <v>-6.584304169278403E-2</v>
      </c>
      <c r="V145" s="432">
        <f>O145-AL145</f>
        <v>-34.606153620425175</v>
      </c>
      <c r="X145" s="401">
        <v>434</v>
      </c>
      <c r="Y145" s="402" t="s">
        <v>171</v>
      </c>
      <c r="Z145" s="404">
        <v>14568</v>
      </c>
      <c r="AA145" s="417">
        <f>AC145-AB145</f>
        <v>3394496.9466625708</v>
      </c>
      <c r="AB145" s="418">
        <v>2596725.7638923503</v>
      </c>
      <c r="AC145" s="404">
        <v>5991222.7105549211</v>
      </c>
      <c r="AD145" s="404">
        <v>884375.8336557555</v>
      </c>
      <c r="AE145" s="200">
        <f>SUM(AC145:AD145)</f>
        <v>6875598.5442106761</v>
      </c>
      <c r="AF145" s="404">
        <v>2582080.7873557578</v>
      </c>
      <c r="AG145" s="403">
        <f>AE145+AF145</f>
        <v>9457679.3315664344</v>
      </c>
      <c r="AH145" s="405">
        <v>-874449</v>
      </c>
      <c r="AI145" s="416">
        <f>AG145+AH145</f>
        <v>8583230.3315664344</v>
      </c>
      <c r="AJ145" s="403">
        <v>906850.85950000002</v>
      </c>
      <c r="AK145" s="403">
        <f>SUM(AI145:AJ145)</f>
        <v>9490081.1910664346</v>
      </c>
      <c r="AL145" s="416">
        <f>AI145/Z145</f>
        <v>589.18385032718527</v>
      </c>
      <c r="AM145" s="403">
        <f>AK145/Z145</f>
        <v>651.43336017754223</v>
      </c>
      <c r="AN145" s="419">
        <v>1</v>
      </c>
      <c r="AO145" s="420">
        <v>34</v>
      </c>
    </row>
    <row r="146" spans="1:41">
      <c r="A146" s="401">
        <v>435</v>
      </c>
      <c r="B146" s="402" t="s">
        <v>172</v>
      </c>
      <c r="C146" s="404">
        <v>702</v>
      </c>
      <c r="D146" s="417">
        <f>H146-G146-E146</f>
        <v>226659.96984350297</v>
      </c>
      <c r="E146" s="418">
        <v>744031.01455353084</v>
      </c>
      <c r="F146" s="404">
        <v>970690.9843970337</v>
      </c>
      <c r="G146" s="404">
        <v>98638.24856067395</v>
      </c>
      <c r="H146" s="408">
        <f>SUM(F146:G146)</f>
        <v>1069329.2329577077</v>
      </c>
      <c r="I146" s="446">
        <v>126199.77769872021</v>
      </c>
      <c r="J146" s="403">
        <f>SUM(H146:I146)</f>
        <v>1195529.0106564278</v>
      </c>
      <c r="K146" s="460">
        <v>-197164</v>
      </c>
      <c r="L146" s="416">
        <f>SUM(J146:K146)</f>
        <v>998365.01065642782</v>
      </c>
      <c r="M146" s="463">
        <v>-59599.407500000016</v>
      </c>
      <c r="N146" s="403">
        <f>SUM(L146:M146)</f>
        <v>938765.60315642785</v>
      </c>
      <c r="O146" s="416">
        <f>L146/C146</f>
        <v>1422.1723798524613</v>
      </c>
      <c r="P146" s="403">
        <f>N146/C146</f>
        <v>1337.2729389692704</v>
      </c>
      <c r="Q146" s="419">
        <v>13</v>
      </c>
      <c r="R146" s="419">
        <v>13</v>
      </c>
      <c r="S146" s="364"/>
      <c r="T146" s="442">
        <f>L146-AI146</f>
        <v>192562.03867034626</v>
      </c>
      <c r="U146" s="431">
        <f>T146/AI146</f>
        <v>0.23896913434773523</v>
      </c>
      <c r="V146" s="432">
        <f>O146-AL146</f>
        <v>257.71721802286356</v>
      </c>
      <c r="X146" s="401">
        <v>435</v>
      </c>
      <c r="Y146" s="402" t="s">
        <v>172</v>
      </c>
      <c r="Z146" s="404">
        <v>692</v>
      </c>
      <c r="AA146" s="417">
        <f>AC146-AB146</f>
        <v>55247.924036337878</v>
      </c>
      <c r="AB146" s="418">
        <v>746462.10156164074</v>
      </c>
      <c r="AC146" s="404">
        <v>801710.02559797862</v>
      </c>
      <c r="AD146" s="404">
        <v>51482.053425145852</v>
      </c>
      <c r="AE146" s="200">
        <f>SUM(AC146:AD146)</f>
        <v>853192.07902312442</v>
      </c>
      <c r="AF146" s="404">
        <v>149774.89296295712</v>
      </c>
      <c r="AG146" s="403">
        <f>AE146+AF146</f>
        <v>1002966.9719860816</v>
      </c>
      <c r="AH146" s="405">
        <v>-197164</v>
      </c>
      <c r="AI146" s="416">
        <f>AG146+AH146</f>
        <v>805802.97198608157</v>
      </c>
      <c r="AJ146" s="403">
        <v>-59599.407500000016</v>
      </c>
      <c r="AK146" s="403">
        <f>SUM(AI146:AJ146)</f>
        <v>746203.5644860816</v>
      </c>
      <c r="AL146" s="416">
        <f>AI146/Z146</f>
        <v>1164.4551618295977</v>
      </c>
      <c r="AM146" s="403">
        <f>AK146/Z146</f>
        <v>1078.3288504134127</v>
      </c>
      <c r="AN146" s="419">
        <v>13</v>
      </c>
      <c r="AO146" s="419">
        <v>13</v>
      </c>
    </row>
    <row r="147" spans="1:41">
      <c r="A147" s="401">
        <v>436</v>
      </c>
      <c r="B147" s="402" t="s">
        <v>173</v>
      </c>
      <c r="C147" s="404">
        <v>2033</v>
      </c>
      <c r="D147" s="417">
        <f>H147-G147-E147</f>
        <v>2449242.7604521741</v>
      </c>
      <c r="E147" s="418">
        <v>-350559.21057413385</v>
      </c>
      <c r="F147" s="404">
        <v>2098683.5498780403</v>
      </c>
      <c r="G147" s="404">
        <v>1480517.4368859227</v>
      </c>
      <c r="H147" s="408">
        <f>SUM(F147:G147)</f>
        <v>3579200.986763963</v>
      </c>
      <c r="I147" s="446">
        <v>195678.75402191078</v>
      </c>
      <c r="J147" s="403">
        <f>SUM(H147:I147)</f>
        <v>3774879.740785874</v>
      </c>
      <c r="K147" s="460">
        <v>-345903</v>
      </c>
      <c r="L147" s="416">
        <f>SUM(J147:K147)</f>
        <v>3428976.740785874</v>
      </c>
      <c r="M147" s="463">
        <v>-10696.564499999993</v>
      </c>
      <c r="N147" s="403">
        <f>SUM(L147:M147)</f>
        <v>3418280.1762858741</v>
      </c>
      <c r="O147" s="416">
        <f>L147/C147</f>
        <v>1686.658505059456</v>
      </c>
      <c r="P147" s="403">
        <f>N147/C147</f>
        <v>1681.3970370319105</v>
      </c>
      <c r="Q147" s="419">
        <v>17</v>
      </c>
      <c r="R147" s="419">
        <v>17</v>
      </c>
      <c r="S147" s="364"/>
      <c r="T147" s="442">
        <f>L147-AI147</f>
        <v>196178.66337304004</v>
      </c>
      <c r="U147" s="431">
        <f>T147/AI147</f>
        <v>6.068385920658529E-2</v>
      </c>
      <c r="V147" s="432">
        <f>O147-AL147</f>
        <v>60.50253050571655</v>
      </c>
      <c r="X147" s="401">
        <v>436</v>
      </c>
      <c r="Y147" s="402" t="s">
        <v>173</v>
      </c>
      <c r="Z147" s="404">
        <v>1988</v>
      </c>
      <c r="AA147" s="417">
        <f>AC147-AB147</f>
        <v>2288618.8901569322</v>
      </c>
      <c r="AB147" s="418">
        <v>-403028.25255554216</v>
      </c>
      <c r="AC147" s="404">
        <v>1885590.6376013902</v>
      </c>
      <c r="AD147" s="404">
        <v>1370357.932213129</v>
      </c>
      <c r="AE147" s="200">
        <f>SUM(AC147:AD147)</f>
        <v>3255948.569814519</v>
      </c>
      <c r="AF147" s="404">
        <v>322752.50759831484</v>
      </c>
      <c r="AG147" s="403">
        <f>AE147+AF147</f>
        <v>3578701.0774128339</v>
      </c>
      <c r="AH147" s="405">
        <v>-345903</v>
      </c>
      <c r="AI147" s="416">
        <f>AG147+AH147</f>
        <v>3232798.0774128339</v>
      </c>
      <c r="AJ147" s="403">
        <v>-10696.564499999993</v>
      </c>
      <c r="AK147" s="403">
        <f>SUM(AI147:AJ147)</f>
        <v>3222101.5129128341</v>
      </c>
      <c r="AL147" s="416">
        <f>AI147/Z147</f>
        <v>1626.1559745537395</v>
      </c>
      <c r="AM147" s="403">
        <f>AK147/Z147</f>
        <v>1620.7754089098762</v>
      </c>
      <c r="AN147" s="419">
        <v>17</v>
      </c>
      <c r="AO147" s="419">
        <v>17</v>
      </c>
    </row>
    <row r="148" spans="1:41">
      <c r="A148" s="401">
        <v>440</v>
      </c>
      <c r="B148" s="402" t="s">
        <v>174</v>
      </c>
      <c r="C148" s="404">
        <v>5843</v>
      </c>
      <c r="D148" s="417">
        <f>H148-G148-E148</f>
        <v>10829782.633412369</v>
      </c>
      <c r="E148" s="418">
        <v>-2419087.8209726461</v>
      </c>
      <c r="F148" s="404">
        <v>8410694.8124397229</v>
      </c>
      <c r="G148" s="404">
        <v>3245105.8295146744</v>
      </c>
      <c r="H148" s="408">
        <f>SUM(F148:G148)</f>
        <v>11655800.641954398</v>
      </c>
      <c r="I148" s="446">
        <v>399429.90274802013</v>
      </c>
      <c r="J148" s="403">
        <f>SUM(H148:I148)</f>
        <v>12055230.544702418</v>
      </c>
      <c r="K148" s="460">
        <v>-1562164</v>
      </c>
      <c r="L148" s="416">
        <f>SUM(J148:K148)</f>
        <v>10493066.544702418</v>
      </c>
      <c r="M148" s="463">
        <v>-64149.549999999974</v>
      </c>
      <c r="N148" s="403">
        <f>SUM(L148:M148)</f>
        <v>10428916.994702417</v>
      </c>
      <c r="O148" s="416">
        <f>L148/C148</f>
        <v>1795.8354517717642</v>
      </c>
      <c r="P148" s="403">
        <f>N148/C148</f>
        <v>1784.856579617049</v>
      </c>
      <c r="Q148" s="419">
        <v>15</v>
      </c>
      <c r="R148" s="419">
        <v>15</v>
      </c>
      <c r="S148" s="364"/>
      <c r="T148" s="442">
        <f>L148-AI148</f>
        <v>227056.66693671048</v>
      </c>
      <c r="U148" s="431">
        <f>T148/AI148</f>
        <v>2.2117324027563379E-2</v>
      </c>
      <c r="V148" s="432">
        <f>O148-AL148</f>
        <v>4.8358220150112174</v>
      </c>
      <c r="X148" s="401">
        <v>440</v>
      </c>
      <c r="Y148" s="402" t="s">
        <v>174</v>
      </c>
      <c r="Z148" s="404">
        <v>5732</v>
      </c>
      <c r="AA148" s="417">
        <f>AC148-AB148</f>
        <v>10530711.206476536</v>
      </c>
      <c r="AB148" s="418">
        <v>-2570587.0937377731</v>
      </c>
      <c r="AC148" s="404">
        <v>7960124.1127387621</v>
      </c>
      <c r="AD148" s="404">
        <v>3109938.5714811538</v>
      </c>
      <c r="AE148" s="200">
        <f>SUM(AC148:AD148)</f>
        <v>11070062.684219915</v>
      </c>
      <c r="AF148" s="404">
        <v>758111.19354579132</v>
      </c>
      <c r="AG148" s="403">
        <f>AE148+AF148</f>
        <v>11828173.877765708</v>
      </c>
      <c r="AH148" s="405">
        <v>-1562164</v>
      </c>
      <c r="AI148" s="416">
        <f>AG148+AH148</f>
        <v>10266009.877765708</v>
      </c>
      <c r="AJ148" s="403">
        <v>-64149.549999999974</v>
      </c>
      <c r="AK148" s="403">
        <f>SUM(AI148:AJ148)</f>
        <v>10201860.327765707</v>
      </c>
      <c r="AL148" s="416">
        <f>AI148/Z148</f>
        <v>1790.9996297567529</v>
      </c>
      <c r="AM148" s="403">
        <f>AK148/Z148</f>
        <v>1779.8081520875273</v>
      </c>
      <c r="AN148" s="419">
        <v>15</v>
      </c>
      <c r="AO148" s="419">
        <v>15</v>
      </c>
    </row>
    <row r="149" spans="1:41">
      <c r="A149" s="401">
        <v>441</v>
      </c>
      <c r="B149" s="402" t="s">
        <v>175</v>
      </c>
      <c r="C149" s="404">
        <v>4396</v>
      </c>
      <c r="D149" s="417">
        <f>H149-G149-E149</f>
        <v>925393.76087854197</v>
      </c>
      <c r="E149" s="418">
        <v>-1108363.8968908913</v>
      </c>
      <c r="F149" s="404">
        <v>-182970.13601234928</v>
      </c>
      <c r="G149" s="404">
        <v>1090365.1437414656</v>
      </c>
      <c r="H149" s="408">
        <f>SUM(F149:G149)</f>
        <v>907395.00772911636</v>
      </c>
      <c r="I149" s="446">
        <v>617660.44231957174</v>
      </c>
      <c r="J149" s="403">
        <f>SUM(H149:I149)</f>
        <v>1525055.4500486881</v>
      </c>
      <c r="K149" s="460">
        <v>-293365</v>
      </c>
      <c r="L149" s="416">
        <f>SUM(J149:K149)</f>
        <v>1231690.4500486881</v>
      </c>
      <c r="M149" s="463">
        <v>-93195.869500000001</v>
      </c>
      <c r="N149" s="403">
        <f>SUM(L149:M149)</f>
        <v>1138494.5805486881</v>
      </c>
      <c r="O149" s="416">
        <f>L149/C149</f>
        <v>280.18436079360509</v>
      </c>
      <c r="P149" s="403">
        <f>N149/C149</f>
        <v>258.98420849606191</v>
      </c>
      <c r="Q149" s="419">
        <v>9</v>
      </c>
      <c r="R149" s="419">
        <v>9</v>
      </c>
      <c r="S149" s="364"/>
      <c r="T149" s="442">
        <f>L149-AI149</f>
        <v>342919.13715244294</v>
      </c>
      <c r="U149" s="431">
        <f>T149/AI149</f>
        <v>0.38583506485483876</v>
      </c>
      <c r="V149" s="432">
        <f>O149-AL149</f>
        <v>79.150361043266912</v>
      </c>
      <c r="X149" s="401">
        <v>441</v>
      </c>
      <c r="Y149" s="402" t="s">
        <v>175</v>
      </c>
      <c r="Z149" s="404">
        <v>4421</v>
      </c>
      <c r="AA149" s="417">
        <f>AC149-AB149</f>
        <v>399715.23530417611</v>
      </c>
      <c r="AB149" s="418">
        <v>-1226483.0619523528</v>
      </c>
      <c r="AC149" s="404">
        <v>-826767.82664817665</v>
      </c>
      <c r="AD149" s="404">
        <v>1133238.7092830553</v>
      </c>
      <c r="AE149" s="200">
        <f>SUM(AC149:AD149)</f>
        <v>306470.88263487862</v>
      </c>
      <c r="AF149" s="404">
        <v>875665.43026136665</v>
      </c>
      <c r="AG149" s="403">
        <f>AE149+AF149</f>
        <v>1182136.3128962452</v>
      </c>
      <c r="AH149" s="405">
        <v>-293365</v>
      </c>
      <c r="AI149" s="416">
        <f>AG149+AH149</f>
        <v>888771.31289624516</v>
      </c>
      <c r="AJ149" s="403">
        <v>-93195.869500000001</v>
      </c>
      <c r="AK149" s="403">
        <f>SUM(AI149:AJ149)</f>
        <v>795575.44339624513</v>
      </c>
      <c r="AL149" s="416">
        <f>AI149/Z149</f>
        <v>201.03399975033818</v>
      </c>
      <c r="AM149" s="403">
        <f>AK149/Z149</f>
        <v>179.9537306935637</v>
      </c>
      <c r="AN149" s="419">
        <v>9</v>
      </c>
      <c r="AO149" s="419">
        <v>9</v>
      </c>
    </row>
    <row r="150" spans="1:41">
      <c r="A150" s="401">
        <v>444</v>
      </c>
      <c r="B150" s="402" t="s">
        <v>176</v>
      </c>
      <c r="C150" s="404">
        <v>45645</v>
      </c>
      <c r="D150" s="417">
        <f>H150-G150-E150</f>
        <v>16095615.060889883</v>
      </c>
      <c r="E150" s="418">
        <v>3335597.0728409677</v>
      </c>
      <c r="F150" s="404">
        <v>19431212.133730851</v>
      </c>
      <c r="G150" s="404">
        <v>5124017.9692165293</v>
      </c>
      <c r="H150" s="408">
        <f>SUM(F150:G150)</f>
        <v>24555230.10294738</v>
      </c>
      <c r="I150" s="446">
        <v>4398648.7779741678</v>
      </c>
      <c r="J150" s="403">
        <f>SUM(H150:I150)</f>
        <v>28953878.88092155</v>
      </c>
      <c r="K150" s="460">
        <v>-914831</v>
      </c>
      <c r="L150" s="416">
        <f>SUM(J150:K150)</f>
        <v>28039047.88092155</v>
      </c>
      <c r="M150" s="463">
        <v>2399045.4768499997</v>
      </c>
      <c r="N150" s="403">
        <f>SUM(L150:M150)</f>
        <v>30438093.357771549</v>
      </c>
      <c r="O150" s="416">
        <f>L150/C150</f>
        <v>614.2851983989824</v>
      </c>
      <c r="P150" s="403">
        <f>N150/C150</f>
        <v>666.84397760480988</v>
      </c>
      <c r="Q150" s="419">
        <v>1</v>
      </c>
      <c r="R150" s="420">
        <v>33</v>
      </c>
      <c r="S150" s="396"/>
      <c r="T150" s="442">
        <f>L150-AI150</f>
        <v>-321066.7373588495</v>
      </c>
      <c r="U150" s="431">
        <f>T150/AI150</f>
        <v>-1.1321066282006345E-2</v>
      </c>
      <c r="V150" s="432">
        <f>O150-AL150</f>
        <v>-4.7825935784990179</v>
      </c>
      <c r="X150" s="401">
        <v>444</v>
      </c>
      <c r="Y150" s="402" t="s">
        <v>176</v>
      </c>
      <c r="Z150" s="404">
        <v>45811</v>
      </c>
      <c r="AA150" s="417">
        <f>AC150-AB150</f>
        <v>12687374.360792702</v>
      </c>
      <c r="AB150" s="418">
        <v>3487028.8673123233</v>
      </c>
      <c r="AC150" s="404">
        <v>16174403.228105025</v>
      </c>
      <c r="AD150" s="404">
        <v>6077122.0687223747</v>
      </c>
      <c r="AE150" s="200">
        <f>SUM(AC150:AD150)</f>
        <v>22251525.296827398</v>
      </c>
      <c r="AF150" s="404">
        <v>7023420.3214530004</v>
      </c>
      <c r="AG150" s="403">
        <f>AE150+AF150</f>
        <v>29274945.6182804</v>
      </c>
      <c r="AH150" s="405">
        <v>-914831</v>
      </c>
      <c r="AI150" s="416">
        <f>AG150+AH150</f>
        <v>28360114.6182804</v>
      </c>
      <c r="AJ150" s="403">
        <v>2399045.4768499997</v>
      </c>
      <c r="AK150" s="403">
        <f>SUM(AI150:AJ150)</f>
        <v>30759160.095130399</v>
      </c>
      <c r="AL150" s="416">
        <f>AI150/Z150</f>
        <v>619.06779197748142</v>
      </c>
      <c r="AM150" s="403">
        <f>AK150/Z150</f>
        <v>671.43612003951887</v>
      </c>
      <c r="AN150" s="419">
        <v>1</v>
      </c>
      <c r="AO150" s="420">
        <v>33</v>
      </c>
    </row>
    <row r="151" spans="1:41">
      <c r="A151" s="401">
        <v>445</v>
      </c>
      <c r="B151" s="402" t="s">
        <v>177</v>
      </c>
      <c r="C151" s="404">
        <v>14999</v>
      </c>
      <c r="D151" s="417">
        <f>H151-G151-E151</f>
        <v>12355786.308517979</v>
      </c>
      <c r="E151" s="418">
        <v>-5732971.9067393271</v>
      </c>
      <c r="F151" s="404">
        <v>6622814.4017786523</v>
      </c>
      <c r="G151" s="404">
        <v>443153.33299664233</v>
      </c>
      <c r="H151" s="408">
        <f>SUM(F151:G151)</f>
        <v>7065967.7347752945</v>
      </c>
      <c r="I151" s="446">
        <v>1518109.8731856579</v>
      </c>
      <c r="J151" s="403">
        <f>SUM(H151:I151)</f>
        <v>8584077.6079609524</v>
      </c>
      <c r="K151" s="460">
        <v>-50610</v>
      </c>
      <c r="L151" s="416">
        <f>SUM(J151:K151)</f>
        <v>8533467.6079609524</v>
      </c>
      <c r="M151" s="463">
        <v>126255.26549999995</v>
      </c>
      <c r="N151" s="403">
        <f>SUM(L151:M151)</f>
        <v>8659722.8734609522</v>
      </c>
      <c r="O151" s="416">
        <f>L151/C151</f>
        <v>568.93576958203562</v>
      </c>
      <c r="P151" s="403">
        <f>N151/C151</f>
        <v>577.35334845396039</v>
      </c>
      <c r="Q151" s="419">
        <v>2</v>
      </c>
      <c r="R151" s="419">
        <v>2</v>
      </c>
      <c r="S151" s="364"/>
      <c r="T151" s="442">
        <f>L151-AI151</f>
        <v>358578.60824282654</v>
      </c>
      <c r="U151" s="431">
        <f>T151/AI151</f>
        <v>4.386342227462544E-2</v>
      </c>
      <c r="V151" s="432">
        <f>O151-AL151</f>
        <v>23.615977725713378</v>
      </c>
      <c r="X151" s="401">
        <v>445</v>
      </c>
      <c r="Y151" s="402" t="s">
        <v>177</v>
      </c>
      <c r="Z151" s="404">
        <v>14991</v>
      </c>
      <c r="AA151" s="417">
        <f>AC151-AB151</f>
        <v>11704280.70575569</v>
      </c>
      <c r="AB151" s="418">
        <v>-6132432.3472825903</v>
      </c>
      <c r="AC151" s="404">
        <v>5571848.3584730998</v>
      </c>
      <c r="AD151" s="404">
        <v>295021.01184143737</v>
      </c>
      <c r="AE151" s="200">
        <f>SUM(AC151:AD151)</f>
        <v>5866869.3703145375</v>
      </c>
      <c r="AF151" s="404">
        <v>2358629.6294035884</v>
      </c>
      <c r="AG151" s="403">
        <f>AE151+AF151</f>
        <v>8225498.9997181259</v>
      </c>
      <c r="AH151" s="405">
        <v>-50610</v>
      </c>
      <c r="AI151" s="416">
        <f>AG151+AH151</f>
        <v>8174888.9997181259</v>
      </c>
      <c r="AJ151" s="403">
        <v>126255.26549999995</v>
      </c>
      <c r="AK151" s="403">
        <f>SUM(AI151:AJ151)</f>
        <v>8301144.2652181257</v>
      </c>
      <c r="AL151" s="416">
        <f>AI151/Z151</f>
        <v>545.31979185632224</v>
      </c>
      <c r="AM151" s="403">
        <f>AK151/Z151</f>
        <v>553.74186279888772</v>
      </c>
      <c r="AN151" s="419">
        <v>2</v>
      </c>
      <c r="AO151" s="419">
        <v>2</v>
      </c>
    </row>
    <row r="152" spans="1:41">
      <c r="A152" s="401">
        <v>475</v>
      </c>
      <c r="B152" s="402" t="s">
        <v>178</v>
      </c>
      <c r="C152" s="404">
        <v>5456</v>
      </c>
      <c r="D152" s="417">
        <f>H152-G152-E152</f>
        <v>5864222.6996711269</v>
      </c>
      <c r="E152" s="418">
        <v>-2511226.1638231068</v>
      </c>
      <c r="F152" s="404">
        <v>3352996.5358480201</v>
      </c>
      <c r="G152" s="404">
        <v>1666114.3140079158</v>
      </c>
      <c r="H152" s="408">
        <f>SUM(F152:G152)</f>
        <v>5019110.8498559361</v>
      </c>
      <c r="I152" s="446">
        <v>687978.32826860063</v>
      </c>
      <c r="J152" s="403">
        <f>SUM(H152:I152)</f>
        <v>5707089.1781245368</v>
      </c>
      <c r="K152" s="460">
        <v>-210424</v>
      </c>
      <c r="L152" s="416">
        <f>SUM(J152:K152)</f>
        <v>5496665.1781245368</v>
      </c>
      <c r="M152" s="463">
        <v>725352.38850000012</v>
      </c>
      <c r="N152" s="403">
        <f>SUM(L152:M152)</f>
        <v>6222017.5666245371</v>
      </c>
      <c r="O152" s="416">
        <f>L152/C152</f>
        <v>1007.4532951108022</v>
      </c>
      <c r="P152" s="403">
        <f>N152/C152</f>
        <v>1140.3991141174006</v>
      </c>
      <c r="Q152" s="419">
        <v>15</v>
      </c>
      <c r="R152" s="419">
        <v>15</v>
      </c>
      <c r="S152" s="364"/>
      <c r="T152" s="442">
        <f>L152-AI152</f>
        <v>5824.1425440544263</v>
      </c>
      <c r="U152" s="431">
        <f>T152/AI152</f>
        <v>1.0607013581916068E-3</v>
      </c>
      <c r="V152" s="432">
        <f>O152-AL152</f>
        <v>5.2921278210627634</v>
      </c>
      <c r="X152" s="401">
        <v>475</v>
      </c>
      <c r="Y152" s="402" t="s">
        <v>178</v>
      </c>
      <c r="Z152" s="404">
        <v>5479</v>
      </c>
      <c r="AA152" s="417">
        <f>AC152-AB152</f>
        <v>5508716.0325538879</v>
      </c>
      <c r="AB152" s="418">
        <v>-2657521.0375370635</v>
      </c>
      <c r="AC152" s="404">
        <v>2851194.9950168245</v>
      </c>
      <c r="AD152" s="404">
        <v>1760521.3545379383</v>
      </c>
      <c r="AE152" s="200">
        <f>SUM(AC152:AD152)</f>
        <v>4611716.3495547622</v>
      </c>
      <c r="AF152" s="404">
        <v>1089548.6860257196</v>
      </c>
      <c r="AG152" s="403">
        <f>AE152+AF152</f>
        <v>5701265.0355804823</v>
      </c>
      <c r="AH152" s="405">
        <v>-210424</v>
      </c>
      <c r="AI152" s="416">
        <f>AG152+AH152</f>
        <v>5490841.0355804823</v>
      </c>
      <c r="AJ152" s="403">
        <v>725352.38850000012</v>
      </c>
      <c r="AK152" s="403">
        <f>SUM(AI152:AJ152)</f>
        <v>6216193.4240804827</v>
      </c>
      <c r="AL152" s="416">
        <f>AI152/Z152</f>
        <v>1002.1611672897394</v>
      </c>
      <c r="AM152" s="403">
        <f>AK152/Z152</f>
        <v>1134.5489001789529</v>
      </c>
      <c r="AN152" s="419">
        <v>15</v>
      </c>
      <c r="AO152" s="419">
        <v>15</v>
      </c>
    </row>
    <row r="153" spans="1:41">
      <c r="A153" s="401">
        <v>480</v>
      </c>
      <c r="B153" s="402" t="s">
        <v>179</v>
      </c>
      <c r="C153" s="404">
        <v>1930</v>
      </c>
      <c r="D153" s="417">
        <f>H153-G153-E153</f>
        <v>786927.95822601696</v>
      </c>
      <c r="E153" s="418">
        <v>25825.629187934363</v>
      </c>
      <c r="F153" s="404">
        <v>812753.58741395117</v>
      </c>
      <c r="G153" s="404">
        <v>1084001.4921303792</v>
      </c>
      <c r="H153" s="408">
        <f>SUM(F153:G153)</f>
        <v>1896755.0795443305</v>
      </c>
      <c r="I153" s="446">
        <v>298973.38469650026</v>
      </c>
      <c r="J153" s="403">
        <f>SUM(H153:I153)</f>
        <v>2195728.4642408309</v>
      </c>
      <c r="K153" s="460">
        <v>-505724</v>
      </c>
      <c r="L153" s="416">
        <f>SUM(J153:K153)</f>
        <v>1690004.4642408309</v>
      </c>
      <c r="M153" s="463">
        <v>-792172.35000000021</v>
      </c>
      <c r="N153" s="403">
        <f>SUM(L153:M153)</f>
        <v>897832.11424083065</v>
      </c>
      <c r="O153" s="416">
        <f>L153/C153</f>
        <v>875.64998147193307</v>
      </c>
      <c r="P153" s="403">
        <f>N153/C153</f>
        <v>465.19798665328011</v>
      </c>
      <c r="Q153" s="419">
        <v>2</v>
      </c>
      <c r="R153" s="419">
        <v>2</v>
      </c>
      <c r="S153" s="364"/>
      <c r="T153" s="442">
        <f>L153-AI153</f>
        <v>28463.243654010352</v>
      </c>
      <c r="U153" s="431">
        <f>T153/AI153</f>
        <v>1.7130627456812507E-2</v>
      </c>
      <c r="V153" s="432">
        <f>O153-AL153</f>
        <v>35.639253167170409</v>
      </c>
      <c r="X153" s="401">
        <v>480</v>
      </c>
      <c r="Y153" s="402" t="s">
        <v>179</v>
      </c>
      <c r="Z153" s="404">
        <v>1978</v>
      </c>
      <c r="AA153" s="417">
        <f>AC153-AB153</f>
        <v>699089.9663568621</v>
      </c>
      <c r="AB153" s="418">
        <v>-2406.9514301198215</v>
      </c>
      <c r="AC153" s="404">
        <v>696683.0149267423</v>
      </c>
      <c r="AD153" s="404">
        <v>1045553.516954615</v>
      </c>
      <c r="AE153" s="200">
        <f>SUM(AC153:AD153)</f>
        <v>1742236.5318813573</v>
      </c>
      <c r="AF153" s="404">
        <v>425028.68870546325</v>
      </c>
      <c r="AG153" s="403">
        <f>AE153+AF153</f>
        <v>2167265.2205868205</v>
      </c>
      <c r="AH153" s="405">
        <v>-505724</v>
      </c>
      <c r="AI153" s="416">
        <f>AG153+AH153</f>
        <v>1661541.2205868205</v>
      </c>
      <c r="AJ153" s="403">
        <v>-792172.35000000021</v>
      </c>
      <c r="AK153" s="403">
        <f>SUM(AI153:AJ153)</f>
        <v>869368.8705868203</v>
      </c>
      <c r="AL153" s="416">
        <f>AI153/Z153</f>
        <v>840.01072830476267</v>
      </c>
      <c r="AM153" s="403">
        <f>AK153/Z153</f>
        <v>439.51914589829136</v>
      </c>
      <c r="AN153" s="419">
        <v>2</v>
      </c>
      <c r="AO153" s="419">
        <v>2</v>
      </c>
    </row>
    <row r="154" spans="1:41">
      <c r="A154" s="401">
        <v>481</v>
      </c>
      <c r="B154" s="402" t="s">
        <v>180</v>
      </c>
      <c r="C154" s="404">
        <v>9619</v>
      </c>
      <c r="D154" s="417">
        <f>H154-G154-E154</f>
        <v>5586485.3757279068</v>
      </c>
      <c r="E154" s="418">
        <v>-93022.97348922072</v>
      </c>
      <c r="F154" s="404">
        <v>5493462.4022386866</v>
      </c>
      <c r="G154" s="404">
        <v>880734.8428709174</v>
      </c>
      <c r="H154" s="408">
        <f>SUM(F154:G154)</f>
        <v>6374197.2451096037</v>
      </c>
      <c r="I154" s="446">
        <v>577889.89108274272</v>
      </c>
      <c r="J154" s="403">
        <f>SUM(H154:I154)</f>
        <v>6952087.136192346</v>
      </c>
      <c r="K154" s="460">
        <v>-2232956</v>
      </c>
      <c r="L154" s="416">
        <f>SUM(J154:K154)</f>
        <v>4719131.136192346</v>
      </c>
      <c r="M154" s="463">
        <v>-228984.05650000001</v>
      </c>
      <c r="N154" s="403">
        <f>SUM(L154:M154)</f>
        <v>4490147.079692346</v>
      </c>
      <c r="O154" s="416">
        <f>L154/C154</f>
        <v>490.60517061985092</v>
      </c>
      <c r="P154" s="403">
        <f>N154/C154</f>
        <v>466.79977957088533</v>
      </c>
      <c r="Q154" s="419">
        <v>2</v>
      </c>
      <c r="R154" s="419">
        <v>2</v>
      </c>
      <c r="S154" s="364"/>
      <c r="T154" s="442">
        <f>L154-AI154</f>
        <v>-416175.89276876859</v>
      </c>
      <c r="U154" s="431">
        <f>T154/AI154</f>
        <v>-8.1042066311069624E-2</v>
      </c>
      <c r="V154" s="432">
        <f>O154-AL154</f>
        <v>-41.99252995690847</v>
      </c>
      <c r="X154" s="401">
        <v>481</v>
      </c>
      <c r="Y154" s="402" t="s">
        <v>180</v>
      </c>
      <c r="Z154" s="404">
        <v>9642</v>
      </c>
      <c r="AA154" s="417">
        <f>AC154-AB154</f>
        <v>5409341.6575588454</v>
      </c>
      <c r="AB154" s="418">
        <v>-205643.50418805127</v>
      </c>
      <c r="AC154" s="404">
        <v>5203698.1533707939</v>
      </c>
      <c r="AD154" s="404">
        <v>954728.97615719913</v>
      </c>
      <c r="AE154" s="200">
        <f>SUM(AC154:AD154)</f>
        <v>6158427.1295279935</v>
      </c>
      <c r="AF154" s="404">
        <v>1209835.8994331209</v>
      </c>
      <c r="AG154" s="403">
        <f>AE154+AF154</f>
        <v>7368263.0289611146</v>
      </c>
      <c r="AH154" s="405">
        <v>-2232956</v>
      </c>
      <c r="AI154" s="416">
        <f>AG154+AH154</f>
        <v>5135307.0289611146</v>
      </c>
      <c r="AJ154" s="403">
        <v>-228984.05650000001</v>
      </c>
      <c r="AK154" s="403">
        <f>SUM(AI154:AJ154)</f>
        <v>4906322.9724611146</v>
      </c>
      <c r="AL154" s="416">
        <f>AI154/Z154</f>
        <v>532.59770057675939</v>
      </c>
      <c r="AM154" s="403">
        <f>AK154/Z154</f>
        <v>508.84909484143481</v>
      </c>
      <c r="AN154" s="419">
        <v>2</v>
      </c>
      <c r="AO154" s="419">
        <v>2</v>
      </c>
    </row>
    <row r="155" spans="1:41">
      <c r="A155" s="401">
        <v>483</v>
      </c>
      <c r="B155" s="402" t="s">
        <v>181</v>
      </c>
      <c r="C155" s="404">
        <v>1055</v>
      </c>
      <c r="D155" s="417">
        <f>H155-G155-E155</f>
        <v>1341651.4686761848</v>
      </c>
      <c r="E155" s="418">
        <v>-518634.76735098084</v>
      </c>
      <c r="F155" s="404">
        <v>823016.70132520387</v>
      </c>
      <c r="G155" s="404">
        <v>971909.07856108423</v>
      </c>
      <c r="H155" s="408">
        <f>SUM(F155:G155)</f>
        <v>1794925.7798862881</v>
      </c>
      <c r="I155" s="446">
        <v>165876.09460425531</v>
      </c>
      <c r="J155" s="403">
        <f>SUM(H155:I155)</f>
        <v>1960801.8744905435</v>
      </c>
      <c r="K155" s="460">
        <v>-219864</v>
      </c>
      <c r="L155" s="416">
        <f>SUM(J155:K155)</f>
        <v>1740937.8744905435</v>
      </c>
      <c r="M155" s="463">
        <v>58256.742499999993</v>
      </c>
      <c r="N155" s="403">
        <f>SUM(L155:M155)</f>
        <v>1799194.6169905434</v>
      </c>
      <c r="O155" s="416">
        <f>L155/C155</f>
        <v>1650.1780800858232</v>
      </c>
      <c r="P155" s="403">
        <f>N155/C155</f>
        <v>1705.3977412232639</v>
      </c>
      <c r="Q155" s="419">
        <v>17</v>
      </c>
      <c r="R155" s="419">
        <v>17</v>
      </c>
      <c r="S155" s="364"/>
      <c r="T155" s="442">
        <f>L155-AI155</f>
        <v>187006.91449271631</v>
      </c>
      <c r="U155" s="431">
        <f>T155/AI155</f>
        <v>0.12034441639091727</v>
      </c>
      <c r="V155" s="432">
        <f>O155-AL155</f>
        <v>193.82291607661318</v>
      </c>
      <c r="X155" s="401">
        <v>483</v>
      </c>
      <c r="Y155" s="402" t="s">
        <v>181</v>
      </c>
      <c r="Z155" s="404">
        <v>1067</v>
      </c>
      <c r="AA155" s="417">
        <f>AC155-AB155</f>
        <v>1126719.4275270128</v>
      </c>
      <c r="AB155" s="418">
        <v>-547211.11753613921</v>
      </c>
      <c r="AC155" s="404">
        <v>579508.30999087356</v>
      </c>
      <c r="AD155" s="404">
        <v>954351.17404241033</v>
      </c>
      <c r="AE155" s="200">
        <f>SUM(AC155:AD155)</f>
        <v>1533859.4840332838</v>
      </c>
      <c r="AF155" s="404">
        <v>239935.47596454332</v>
      </c>
      <c r="AG155" s="403">
        <f>AE155+AF155</f>
        <v>1773794.9599978272</v>
      </c>
      <c r="AH155" s="405">
        <v>-219864</v>
      </c>
      <c r="AI155" s="416">
        <f>AG155+AH155</f>
        <v>1553930.9599978272</v>
      </c>
      <c r="AJ155" s="403">
        <v>58256.742499999993</v>
      </c>
      <c r="AK155" s="403">
        <f>SUM(AI155:AJ155)</f>
        <v>1612187.7024978271</v>
      </c>
      <c r="AL155" s="416">
        <f>AI155/Z155</f>
        <v>1456.3551640092101</v>
      </c>
      <c r="AM155" s="403">
        <f>AK155/Z155</f>
        <v>1510.9537980298287</v>
      </c>
      <c r="AN155" s="419">
        <v>17</v>
      </c>
      <c r="AO155" s="419">
        <v>17</v>
      </c>
    </row>
    <row r="156" spans="1:41">
      <c r="A156" s="401">
        <v>484</v>
      </c>
      <c r="B156" s="402" t="s">
        <v>182</v>
      </c>
      <c r="C156" s="404">
        <v>2966</v>
      </c>
      <c r="D156" s="417">
        <f>H156-G156-E156</f>
        <v>1192732.9434498849</v>
      </c>
      <c r="E156" s="418">
        <v>-478424.46400576591</v>
      </c>
      <c r="F156" s="404">
        <v>714308.47944411903</v>
      </c>
      <c r="G156" s="404">
        <v>742395.05897332111</v>
      </c>
      <c r="H156" s="408">
        <f>SUM(F156:G156)</f>
        <v>1456703.5384174401</v>
      </c>
      <c r="I156" s="446">
        <v>454984.05764563032</v>
      </c>
      <c r="J156" s="403">
        <f>SUM(H156:I156)</f>
        <v>1911687.5960630705</v>
      </c>
      <c r="K156" s="460">
        <v>284726</v>
      </c>
      <c r="L156" s="416">
        <f>SUM(J156:K156)</f>
        <v>2196413.5960630705</v>
      </c>
      <c r="M156" s="463">
        <v>128448.28499999997</v>
      </c>
      <c r="N156" s="403">
        <f>SUM(L156:M156)</f>
        <v>2324861.8810630706</v>
      </c>
      <c r="O156" s="416">
        <f>L156/C156</f>
        <v>740.53054486280189</v>
      </c>
      <c r="P156" s="403">
        <f>N156/C156</f>
        <v>783.83745147102854</v>
      </c>
      <c r="Q156" s="419">
        <v>4</v>
      </c>
      <c r="R156" s="419">
        <v>4</v>
      </c>
      <c r="S156" s="364"/>
      <c r="T156" s="442">
        <f>L156-AI156</f>
        <v>-54272.070635183249</v>
      </c>
      <c r="U156" s="431">
        <f>T156/AI156</f>
        <v>-2.4113571894204197E-2</v>
      </c>
      <c r="V156" s="432">
        <f>O156-AL156</f>
        <v>-18.042312130205801</v>
      </c>
      <c r="X156" s="401">
        <v>484</v>
      </c>
      <c r="Y156" s="402" t="s">
        <v>182</v>
      </c>
      <c r="Z156" s="404">
        <v>2967</v>
      </c>
      <c r="AA156" s="417">
        <f>AC156-AB156</f>
        <v>757835.05741069233</v>
      </c>
      <c r="AB156" s="418">
        <v>-468504.84095963341</v>
      </c>
      <c r="AC156" s="404">
        <v>289330.21645105886</v>
      </c>
      <c r="AD156" s="404">
        <v>1072995.1742732907</v>
      </c>
      <c r="AE156" s="200">
        <f>SUM(AC156:AD156)</f>
        <v>1362325.3907243495</v>
      </c>
      <c r="AF156" s="404">
        <v>603634.27597390395</v>
      </c>
      <c r="AG156" s="403">
        <f>AE156+AF156</f>
        <v>1965959.6666982535</v>
      </c>
      <c r="AH156" s="405">
        <v>284726</v>
      </c>
      <c r="AI156" s="416">
        <f>AG156+AH156</f>
        <v>2250685.6666982537</v>
      </c>
      <c r="AJ156" s="403">
        <v>128448.28499999997</v>
      </c>
      <c r="AK156" s="403">
        <f>SUM(AI156:AJ156)</f>
        <v>2379133.9516982539</v>
      </c>
      <c r="AL156" s="416">
        <f>AI156/Z156</f>
        <v>758.57285699300769</v>
      </c>
      <c r="AM156" s="403">
        <f>AK156/Z156</f>
        <v>801.86516740756792</v>
      </c>
      <c r="AN156" s="419">
        <v>4</v>
      </c>
      <c r="AO156" s="419">
        <v>4</v>
      </c>
    </row>
    <row r="157" spans="1:41">
      <c r="A157" s="401">
        <v>489</v>
      </c>
      <c r="B157" s="402" t="s">
        <v>183</v>
      </c>
      <c r="C157" s="404">
        <v>1752</v>
      </c>
      <c r="D157" s="417">
        <f>H157-G157-E157</f>
        <v>281885.14498561574</v>
      </c>
      <c r="E157" s="418">
        <v>857784.98507611966</v>
      </c>
      <c r="F157" s="404">
        <v>1139670.1300617354</v>
      </c>
      <c r="G157" s="404">
        <v>802681.78152165911</v>
      </c>
      <c r="H157" s="408">
        <f>SUM(F157:G157)</f>
        <v>1942351.9115833945</v>
      </c>
      <c r="I157" s="446">
        <v>327956.18716787657</v>
      </c>
      <c r="J157" s="403">
        <f>SUM(H157:I157)</f>
        <v>2270308.0987512711</v>
      </c>
      <c r="K157" s="460">
        <v>-528717</v>
      </c>
      <c r="L157" s="416">
        <f>SUM(J157:K157)</f>
        <v>1741591.0987512711</v>
      </c>
      <c r="M157" s="463">
        <v>-1234505.875</v>
      </c>
      <c r="N157" s="403">
        <f>SUM(L157:M157)</f>
        <v>507085.22375127114</v>
      </c>
      <c r="O157" s="416">
        <f>L157/C157</f>
        <v>994.05884631921867</v>
      </c>
      <c r="P157" s="403">
        <f>N157/C157</f>
        <v>289.43220533748354</v>
      </c>
      <c r="Q157" s="419">
        <v>8</v>
      </c>
      <c r="R157" s="419">
        <v>8</v>
      </c>
      <c r="S157" s="364"/>
      <c r="T157" s="442">
        <f>L157-AI157</f>
        <v>18501.324248597026</v>
      </c>
      <c r="U157" s="431">
        <f>T157/AI157</f>
        <v>1.0737295596764226E-2</v>
      </c>
      <c r="V157" s="432">
        <f>O157-AL157</f>
        <v>31.976336825821591</v>
      </c>
      <c r="X157" s="401">
        <v>489</v>
      </c>
      <c r="Y157" s="402" t="s">
        <v>183</v>
      </c>
      <c r="Z157" s="404">
        <v>1791</v>
      </c>
      <c r="AA157" s="417">
        <f>AC157-AB157</f>
        <v>109584.83568925213</v>
      </c>
      <c r="AB157" s="418">
        <v>863331.94974864938</v>
      </c>
      <c r="AC157" s="404">
        <v>972916.7854379015</v>
      </c>
      <c r="AD157" s="404">
        <v>857723.72717211826</v>
      </c>
      <c r="AE157" s="200">
        <f>SUM(AC157:AD157)</f>
        <v>1830640.5126100197</v>
      </c>
      <c r="AF157" s="404">
        <v>421166.26189265435</v>
      </c>
      <c r="AG157" s="403">
        <f>AE157+AF157</f>
        <v>2251806.7745026741</v>
      </c>
      <c r="AH157" s="405">
        <v>-528717</v>
      </c>
      <c r="AI157" s="416">
        <f>AG157+AH157</f>
        <v>1723089.7745026741</v>
      </c>
      <c r="AJ157" s="403">
        <v>-1234505.875</v>
      </c>
      <c r="AK157" s="403">
        <f>SUM(AI157:AJ157)</f>
        <v>488583.89950267412</v>
      </c>
      <c r="AL157" s="416">
        <f>AI157/Z157</f>
        <v>962.08250949339708</v>
      </c>
      <c r="AM157" s="403">
        <f>AK157/Z157</f>
        <v>272.79949720975662</v>
      </c>
      <c r="AN157" s="419">
        <v>8</v>
      </c>
      <c r="AO157" s="419">
        <v>8</v>
      </c>
    </row>
    <row r="158" spans="1:41">
      <c r="A158" s="401">
        <v>491</v>
      </c>
      <c r="B158" s="402" t="s">
        <v>184</v>
      </c>
      <c r="C158" s="404">
        <v>51919</v>
      </c>
      <c r="D158" s="417">
        <f>H158-G158-E158</f>
        <v>12430523.722658195</v>
      </c>
      <c r="E158" s="418">
        <v>-18676282.827839073</v>
      </c>
      <c r="F158" s="404">
        <v>-6245759.1051808782</v>
      </c>
      <c r="G158" s="404">
        <v>12283832.249075949</v>
      </c>
      <c r="H158" s="408">
        <f>SUM(F158:G158)</f>
        <v>6038073.143895071</v>
      </c>
      <c r="I158" s="446">
        <v>5117882.0458482504</v>
      </c>
      <c r="J158" s="403">
        <f>SUM(H158:I158)</f>
        <v>11155955.189743321</v>
      </c>
      <c r="K158" s="460">
        <v>1492455</v>
      </c>
      <c r="L158" s="416">
        <f>SUM(J158:K158)</f>
        <v>12648410.189743321</v>
      </c>
      <c r="M158" s="463">
        <v>203891.13950000028</v>
      </c>
      <c r="N158" s="403">
        <f>SUM(L158:M158)</f>
        <v>12852301.329243321</v>
      </c>
      <c r="O158" s="416">
        <f>L158/C158</f>
        <v>243.61813959712862</v>
      </c>
      <c r="P158" s="403">
        <f>N158/C158</f>
        <v>247.54524026355131</v>
      </c>
      <c r="Q158" s="419">
        <v>10</v>
      </c>
      <c r="R158" s="419">
        <v>10</v>
      </c>
      <c r="S158" s="364"/>
      <c r="T158" s="442">
        <f>L158-AI158</f>
        <v>6329609.1415065452</v>
      </c>
      <c r="U158" s="431">
        <f>T158/AI158</f>
        <v>1.0017104658284477</v>
      </c>
      <c r="V158" s="432">
        <f>O158-AL158</f>
        <v>122.05598014663273</v>
      </c>
      <c r="X158" s="401">
        <v>491</v>
      </c>
      <c r="Y158" s="402" t="s">
        <v>184</v>
      </c>
      <c r="Z158" s="404">
        <v>51980</v>
      </c>
      <c r="AA158" s="417">
        <f>AC158-AB158</f>
        <v>5006951.630086245</v>
      </c>
      <c r="AB158" s="418">
        <v>-20062396.484852843</v>
      </c>
      <c r="AC158" s="404">
        <v>-15055444.854766598</v>
      </c>
      <c r="AD158" s="404">
        <v>10990523.321787212</v>
      </c>
      <c r="AE158" s="200">
        <f>SUM(AC158:AD158)</f>
        <v>-4064921.5329793859</v>
      </c>
      <c r="AF158" s="404">
        <v>8891267.5812161621</v>
      </c>
      <c r="AG158" s="403">
        <f>AE158+AF158</f>
        <v>4826346.0482367761</v>
      </c>
      <c r="AH158" s="405">
        <v>1492455</v>
      </c>
      <c r="AI158" s="416">
        <f>AG158+AH158</f>
        <v>6318801.0482367761</v>
      </c>
      <c r="AJ158" s="403">
        <v>203891.13950000028</v>
      </c>
      <c r="AK158" s="403">
        <f>SUM(AI158:AJ158)</f>
        <v>6522692.1877367767</v>
      </c>
      <c r="AL158" s="416">
        <f>AI158/Z158</f>
        <v>121.56215945049588</v>
      </c>
      <c r="AM158" s="403">
        <f>AK158/Z158</f>
        <v>125.48465155322772</v>
      </c>
      <c r="AN158" s="419">
        <v>10</v>
      </c>
      <c r="AO158" s="419">
        <v>10</v>
      </c>
    </row>
    <row r="159" spans="1:41">
      <c r="A159" s="401">
        <v>494</v>
      </c>
      <c r="B159" s="402" t="s">
        <v>185</v>
      </c>
      <c r="C159" s="404">
        <v>8827</v>
      </c>
      <c r="D159" s="417">
        <f>H159-G159-E159</f>
        <v>8384679.8727182187</v>
      </c>
      <c r="E159" s="418">
        <v>-3882876.627856872</v>
      </c>
      <c r="F159" s="404">
        <v>4501803.2448613467</v>
      </c>
      <c r="G159" s="404">
        <v>4676835.690993269</v>
      </c>
      <c r="H159" s="408">
        <f>SUM(F159:G159)</f>
        <v>9178638.9358546156</v>
      </c>
      <c r="I159" s="446">
        <v>718615.78400249081</v>
      </c>
      <c r="J159" s="403">
        <f>SUM(H159:I159)</f>
        <v>9897254.719857106</v>
      </c>
      <c r="K159" s="460">
        <v>-238822</v>
      </c>
      <c r="L159" s="416">
        <f>SUM(J159:K159)</f>
        <v>9658432.719857106</v>
      </c>
      <c r="M159" s="463">
        <v>92136.656000000017</v>
      </c>
      <c r="N159" s="403">
        <f>SUM(L159:M159)</f>
        <v>9750569.3758571055</v>
      </c>
      <c r="O159" s="416">
        <f>L159/C159</f>
        <v>1094.1919927333302</v>
      </c>
      <c r="P159" s="403">
        <f>N159/C159</f>
        <v>1104.6300414475027</v>
      </c>
      <c r="Q159" s="419">
        <v>17</v>
      </c>
      <c r="R159" s="419">
        <v>17</v>
      </c>
      <c r="S159" s="364"/>
      <c r="T159" s="442">
        <f>L159-AI159</f>
        <v>-460823.7975574173</v>
      </c>
      <c r="U159" s="431">
        <f>T159/AI159</f>
        <v>-4.5539293995005684E-2</v>
      </c>
      <c r="V159" s="432">
        <f>O159-AL159</f>
        <v>-45.107322445066984</v>
      </c>
      <c r="X159" s="401">
        <v>494</v>
      </c>
      <c r="Y159" s="402" t="s">
        <v>185</v>
      </c>
      <c r="Z159" s="404">
        <v>8882</v>
      </c>
      <c r="AA159" s="417">
        <f>AC159-AB159</f>
        <v>8144229.7613051329</v>
      </c>
      <c r="AB159" s="418">
        <v>-4120238.4869741597</v>
      </c>
      <c r="AC159" s="404">
        <v>4023991.2743309736</v>
      </c>
      <c r="AD159" s="404">
        <v>4996715.2621696265</v>
      </c>
      <c r="AE159" s="200">
        <f>SUM(AC159:AD159)</f>
        <v>9020706.5365005992</v>
      </c>
      <c r="AF159" s="404">
        <v>1337371.9809139245</v>
      </c>
      <c r="AG159" s="403">
        <f>AE159+AF159</f>
        <v>10358078.517414523</v>
      </c>
      <c r="AH159" s="405">
        <v>-238822</v>
      </c>
      <c r="AI159" s="416">
        <f>AG159+AH159</f>
        <v>10119256.517414523</v>
      </c>
      <c r="AJ159" s="403">
        <v>92136.656000000017</v>
      </c>
      <c r="AK159" s="403">
        <f>SUM(AI159:AJ159)</f>
        <v>10211393.173414523</v>
      </c>
      <c r="AL159" s="416">
        <f>AI159/Z159</f>
        <v>1139.2993151783971</v>
      </c>
      <c r="AM159" s="403">
        <f>AK159/Z159</f>
        <v>1149.6727283736234</v>
      </c>
      <c r="AN159" s="419">
        <v>17</v>
      </c>
      <c r="AO159" s="419">
        <v>17</v>
      </c>
    </row>
    <row r="160" spans="1:41">
      <c r="A160" s="401">
        <v>495</v>
      </c>
      <c r="B160" s="402" t="s">
        <v>186</v>
      </c>
      <c r="C160" s="404">
        <v>1430</v>
      </c>
      <c r="D160" s="417">
        <f>H160-G160-E160</f>
        <v>827864.90314915974</v>
      </c>
      <c r="E160" s="418">
        <v>-72103.478362175825</v>
      </c>
      <c r="F160" s="404">
        <v>755761.42478698399</v>
      </c>
      <c r="G160" s="404">
        <v>497035.35308827518</v>
      </c>
      <c r="H160" s="408">
        <f>SUM(F160:G160)</f>
        <v>1252796.7778752591</v>
      </c>
      <c r="I160" s="446">
        <v>237833.25820892208</v>
      </c>
      <c r="J160" s="403">
        <f>SUM(H160:I160)</f>
        <v>1490630.0360841812</v>
      </c>
      <c r="K160" s="460">
        <v>-370631</v>
      </c>
      <c r="L160" s="416">
        <f>SUM(J160:K160)</f>
        <v>1119999.0360841812</v>
      </c>
      <c r="M160" s="463">
        <v>-65119.252500000017</v>
      </c>
      <c r="N160" s="403">
        <f>SUM(L160:M160)</f>
        <v>1054879.7835841812</v>
      </c>
      <c r="O160" s="416">
        <f>L160/C160</f>
        <v>783.21610914977703</v>
      </c>
      <c r="P160" s="403">
        <f>N160/C160</f>
        <v>737.6781703385883</v>
      </c>
      <c r="Q160" s="419">
        <v>13</v>
      </c>
      <c r="R160" s="419">
        <v>13</v>
      </c>
      <c r="S160" s="364"/>
      <c r="T160" s="442">
        <f>L160-AI160</f>
        <v>325266.44676780095</v>
      </c>
      <c r="U160" s="431">
        <f>T160/AI160</f>
        <v>0.40927785161999131</v>
      </c>
      <c r="V160" s="432">
        <f>O160-AL160</f>
        <v>245.14394305879512</v>
      </c>
      <c r="X160" s="401">
        <v>495</v>
      </c>
      <c r="Y160" s="402" t="s">
        <v>186</v>
      </c>
      <c r="Z160" s="404">
        <v>1477</v>
      </c>
      <c r="AA160" s="417">
        <f>AC160-AB160</f>
        <v>648368.869091962</v>
      </c>
      <c r="AB160" s="418">
        <v>-88683.445384917664</v>
      </c>
      <c r="AC160" s="404">
        <v>559685.42370704433</v>
      </c>
      <c r="AD160" s="404">
        <v>277393.98080993321</v>
      </c>
      <c r="AE160" s="200">
        <f>SUM(AC160:AD160)</f>
        <v>837079.40451697749</v>
      </c>
      <c r="AF160" s="404">
        <v>328284.18479940266</v>
      </c>
      <c r="AG160" s="403">
        <f>AE160+AF160</f>
        <v>1165363.5893163802</v>
      </c>
      <c r="AH160" s="405">
        <v>-370631</v>
      </c>
      <c r="AI160" s="416">
        <f>AG160+AH160</f>
        <v>794732.58931638021</v>
      </c>
      <c r="AJ160" s="403">
        <v>-65119.252500000017</v>
      </c>
      <c r="AK160" s="403">
        <f>SUM(AI160:AJ160)</f>
        <v>729613.33681638015</v>
      </c>
      <c r="AL160" s="416">
        <f>AI160/Z160</f>
        <v>538.07216609098191</v>
      </c>
      <c r="AM160" s="403">
        <f>AK160/Z160</f>
        <v>493.98330183911992</v>
      </c>
      <c r="AN160" s="419">
        <v>13</v>
      </c>
      <c r="AO160" s="419">
        <v>13</v>
      </c>
    </row>
    <row r="161" spans="1:41">
      <c r="A161" s="401">
        <v>498</v>
      </c>
      <c r="B161" s="402" t="s">
        <v>187</v>
      </c>
      <c r="C161" s="404">
        <v>2325</v>
      </c>
      <c r="D161" s="417">
        <f>H161-G161-E161</f>
        <v>3211246.3920074478</v>
      </c>
      <c r="E161" s="418">
        <v>519308.52949163667</v>
      </c>
      <c r="F161" s="404">
        <v>3730554.9214990842</v>
      </c>
      <c r="G161" s="404">
        <v>207413.43365701317</v>
      </c>
      <c r="H161" s="408">
        <f>SUM(F161:G161)</f>
        <v>3937968.3551560976</v>
      </c>
      <c r="I161" s="446">
        <v>262753.60379059997</v>
      </c>
      <c r="J161" s="403">
        <f>SUM(H161:I161)</f>
        <v>4200721.9589466974</v>
      </c>
      <c r="K161" s="460">
        <v>233543</v>
      </c>
      <c r="L161" s="416">
        <f>SUM(J161:K161)</f>
        <v>4434264.9589466974</v>
      </c>
      <c r="M161" s="463">
        <v>27509.713999999978</v>
      </c>
      <c r="N161" s="403">
        <f>SUM(L161:M161)</f>
        <v>4461774.6729466971</v>
      </c>
      <c r="O161" s="416">
        <f>L161/C161</f>
        <v>1907.2107350308377</v>
      </c>
      <c r="P161" s="403">
        <f>N161/C161</f>
        <v>1919.042870084601</v>
      </c>
      <c r="Q161" s="419">
        <v>19</v>
      </c>
      <c r="R161" s="419">
        <v>19</v>
      </c>
      <c r="S161" s="364"/>
      <c r="T161" s="442">
        <f>L161-AI161</f>
        <v>604880.7713150382</v>
      </c>
      <c r="U161" s="431">
        <f>T161/AI161</f>
        <v>0.15795771374121015</v>
      </c>
      <c r="V161" s="432">
        <f>O161-AL161</f>
        <v>228.392590518931</v>
      </c>
      <c r="X161" s="401">
        <v>498</v>
      </c>
      <c r="Y161" s="402" t="s">
        <v>187</v>
      </c>
      <c r="Z161" s="404">
        <v>2281</v>
      </c>
      <c r="AA161" s="417">
        <f>AC161-AB161</f>
        <v>2591821.8449219414</v>
      </c>
      <c r="AB161" s="418">
        <v>527448.73024830257</v>
      </c>
      <c r="AC161" s="404">
        <v>3119270.5751702441</v>
      </c>
      <c r="AD161" s="404">
        <v>36990.052047333578</v>
      </c>
      <c r="AE161" s="200">
        <f>SUM(AC161:AD161)</f>
        <v>3156260.6272175778</v>
      </c>
      <c r="AF161" s="404">
        <v>439580.56041408132</v>
      </c>
      <c r="AG161" s="403">
        <f>AE161+AF161</f>
        <v>3595841.1876316592</v>
      </c>
      <c r="AH161" s="405">
        <v>233543</v>
      </c>
      <c r="AI161" s="416">
        <f>AG161+AH161</f>
        <v>3829384.1876316592</v>
      </c>
      <c r="AJ161" s="403">
        <v>27509.713999999978</v>
      </c>
      <c r="AK161" s="403">
        <f>SUM(AI161:AJ161)</f>
        <v>3856893.9016316594</v>
      </c>
      <c r="AL161" s="416">
        <f>AI161/Z161</f>
        <v>1678.8181445119067</v>
      </c>
      <c r="AM161" s="403">
        <f>AK161/Z161</f>
        <v>1690.8785189091011</v>
      </c>
      <c r="AN161" s="419">
        <v>19</v>
      </c>
      <c r="AO161" s="419">
        <v>19</v>
      </c>
    </row>
    <row r="162" spans="1:41">
      <c r="A162" s="401">
        <v>499</v>
      </c>
      <c r="B162" s="402" t="s">
        <v>188</v>
      </c>
      <c r="C162" s="404">
        <v>19763</v>
      </c>
      <c r="D162" s="417">
        <f>H162-G162-E162</f>
        <v>16139561.10010799</v>
      </c>
      <c r="E162" s="418">
        <v>422125.82802478992</v>
      </c>
      <c r="F162" s="404">
        <v>16561686.928132782</v>
      </c>
      <c r="G162" s="404">
        <v>4363471.4505376443</v>
      </c>
      <c r="H162" s="408">
        <f>SUM(F162:G162)</f>
        <v>20925158.378670424</v>
      </c>
      <c r="I162" s="446">
        <v>1487420.8590001245</v>
      </c>
      <c r="J162" s="403">
        <f>SUM(H162:I162)</f>
        <v>22412579.237670548</v>
      </c>
      <c r="K162" s="460">
        <v>-1511313</v>
      </c>
      <c r="L162" s="416">
        <f>SUM(J162:K162)</f>
        <v>20901266.237670548</v>
      </c>
      <c r="M162" s="463">
        <v>395702.76955000032</v>
      </c>
      <c r="N162" s="403">
        <f>SUM(L162:M162)</f>
        <v>21296969.007220548</v>
      </c>
      <c r="O162" s="416">
        <f>L162/C162</f>
        <v>1057.5958223787152</v>
      </c>
      <c r="P162" s="403">
        <f>N162/C162</f>
        <v>1077.6182263431942</v>
      </c>
      <c r="Q162" s="419">
        <v>15</v>
      </c>
      <c r="R162" s="419">
        <v>15</v>
      </c>
      <c r="S162" s="364"/>
      <c r="T162" s="442">
        <f>L162-AI162</f>
        <v>-227060.09529895708</v>
      </c>
      <c r="U162" s="431">
        <f>T162/AI162</f>
        <v>-1.0746714705208013E-2</v>
      </c>
      <c r="V162" s="432">
        <f>O162-AL162</f>
        <v>-16.980839861621689</v>
      </c>
      <c r="X162" s="401">
        <v>499</v>
      </c>
      <c r="Y162" s="402" t="s">
        <v>188</v>
      </c>
      <c r="Z162" s="404">
        <v>19662</v>
      </c>
      <c r="AA162" s="417">
        <f>AC162-AB162</f>
        <v>15531679.630465453</v>
      </c>
      <c r="AB162" s="418">
        <v>194168.04897871474</v>
      </c>
      <c r="AC162" s="404">
        <v>15725847.679444168</v>
      </c>
      <c r="AD162" s="404">
        <v>4089687.6496608984</v>
      </c>
      <c r="AE162" s="200">
        <f>SUM(AC162:AD162)</f>
        <v>19815535.329105064</v>
      </c>
      <c r="AF162" s="404">
        <v>2824104.0038644425</v>
      </c>
      <c r="AG162" s="403">
        <f>AE162+AF162</f>
        <v>22639639.332969505</v>
      </c>
      <c r="AH162" s="405">
        <v>-1511313</v>
      </c>
      <c r="AI162" s="416">
        <f>AG162+AH162</f>
        <v>21128326.332969505</v>
      </c>
      <c r="AJ162" s="403">
        <v>395702.76955000032</v>
      </c>
      <c r="AK162" s="403">
        <f>SUM(AI162:AJ162)</f>
        <v>21524029.102519505</v>
      </c>
      <c r="AL162" s="416">
        <f>AI162/Z162</f>
        <v>1074.5766622403369</v>
      </c>
      <c r="AM162" s="403">
        <f>AK162/Z162</f>
        <v>1094.7019175322705</v>
      </c>
      <c r="AN162" s="419">
        <v>15</v>
      </c>
      <c r="AO162" s="419">
        <v>15</v>
      </c>
    </row>
    <row r="163" spans="1:41">
      <c r="A163" s="401">
        <v>500</v>
      </c>
      <c r="B163" s="402" t="s">
        <v>189</v>
      </c>
      <c r="C163" s="404">
        <v>10551</v>
      </c>
      <c r="D163" s="417">
        <f>H163-G163-E163</f>
        <v>8224555.5252976287</v>
      </c>
      <c r="E163" s="418">
        <v>3368941.6867142399</v>
      </c>
      <c r="F163" s="404">
        <v>11593497.212011868</v>
      </c>
      <c r="G163" s="404">
        <v>982271.63373596419</v>
      </c>
      <c r="H163" s="408">
        <f>SUM(F163:G163)</f>
        <v>12575768.845747832</v>
      </c>
      <c r="I163" s="446">
        <v>504158.56174152566</v>
      </c>
      <c r="J163" s="403">
        <f>SUM(H163:I163)</f>
        <v>13079927.407489358</v>
      </c>
      <c r="K163" s="460">
        <v>-830742</v>
      </c>
      <c r="L163" s="416">
        <f>SUM(J163:K163)</f>
        <v>12249185.407489358</v>
      </c>
      <c r="M163" s="463">
        <v>-223001.73799999995</v>
      </c>
      <c r="N163" s="403">
        <f>SUM(L163:M163)</f>
        <v>12026183.669489358</v>
      </c>
      <c r="O163" s="416">
        <f>L163/C163</f>
        <v>1160.9501855264296</v>
      </c>
      <c r="P163" s="403">
        <f>N163/C163</f>
        <v>1139.8145834034081</v>
      </c>
      <c r="Q163" s="419">
        <v>13</v>
      </c>
      <c r="R163" s="419">
        <v>13</v>
      </c>
      <c r="S163" s="364"/>
      <c r="T163" s="442">
        <f>L163-AI163</f>
        <v>-139708.13402176462</v>
      </c>
      <c r="U163" s="431">
        <f>T163/AI163</f>
        <v>-1.1276885506655494E-2</v>
      </c>
      <c r="V163" s="432">
        <f>O163-AL163</f>
        <v>-20.519730696260012</v>
      </c>
      <c r="X163" s="401">
        <v>500</v>
      </c>
      <c r="Y163" s="402" t="s">
        <v>189</v>
      </c>
      <c r="Z163" s="404">
        <v>10486</v>
      </c>
      <c r="AA163" s="417">
        <f>AC163-AB163</f>
        <v>7456428.020268999</v>
      </c>
      <c r="AB163" s="418">
        <v>3404786.7131063924</v>
      </c>
      <c r="AC163" s="404">
        <v>10861214.733375391</v>
      </c>
      <c r="AD163" s="404">
        <v>1325646.2473453768</v>
      </c>
      <c r="AE163" s="200">
        <f>SUM(AC163:AD163)</f>
        <v>12186860.980720768</v>
      </c>
      <c r="AF163" s="404">
        <v>1032774.5607903547</v>
      </c>
      <c r="AG163" s="403">
        <f>AE163+AF163</f>
        <v>13219635.541511122</v>
      </c>
      <c r="AH163" s="405">
        <v>-830742</v>
      </c>
      <c r="AI163" s="416">
        <f>AG163+AH163</f>
        <v>12388893.541511122</v>
      </c>
      <c r="AJ163" s="403">
        <v>-223001.73799999995</v>
      </c>
      <c r="AK163" s="403">
        <f>SUM(AI163:AJ163)</f>
        <v>12165891.803511122</v>
      </c>
      <c r="AL163" s="416">
        <f>AI163/Z163</f>
        <v>1181.4699162226896</v>
      </c>
      <c r="AM163" s="403">
        <f>AK163/Z163</f>
        <v>1160.2032999724511</v>
      </c>
      <c r="AN163" s="419">
        <v>13</v>
      </c>
      <c r="AO163" s="419">
        <v>13</v>
      </c>
    </row>
    <row r="164" spans="1:41">
      <c r="A164" s="401">
        <v>503</v>
      </c>
      <c r="B164" s="402" t="s">
        <v>190</v>
      </c>
      <c r="C164" s="404">
        <v>7515</v>
      </c>
      <c r="D164" s="417">
        <f>H164-G164-E164</f>
        <v>2259221.9213850955</v>
      </c>
      <c r="E164" s="418">
        <v>-1606768.4303548972</v>
      </c>
      <c r="F164" s="404">
        <v>652453.49103019806</v>
      </c>
      <c r="G164" s="404">
        <v>3073285.6048311447</v>
      </c>
      <c r="H164" s="408">
        <f>SUM(F164:G164)</f>
        <v>3725739.0958613427</v>
      </c>
      <c r="I164" s="446">
        <v>822951.35182979167</v>
      </c>
      <c r="J164" s="403">
        <f>SUM(H164:I164)</f>
        <v>4548690.4476911342</v>
      </c>
      <c r="K164" s="460">
        <v>-317109</v>
      </c>
      <c r="L164" s="416">
        <f>SUM(J164:K164)</f>
        <v>4231581.4476911342</v>
      </c>
      <c r="M164" s="463">
        <v>142665.61550000001</v>
      </c>
      <c r="N164" s="403">
        <f>SUM(L164:M164)</f>
        <v>4374247.0631911345</v>
      </c>
      <c r="O164" s="416">
        <f>L164/C164</f>
        <v>563.08469031152822</v>
      </c>
      <c r="P164" s="403">
        <f>N164/C164</f>
        <v>582.06880415051694</v>
      </c>
      <c r="Q164" s="419">
        <v>2</v>
      </c>
      <c r="R164" s="419">
        <v>2</v>
      </c>
      <c r="S164" s="364"/>
      <c r="T164" s="442">
        <f>L164-AI164</f>
        <v>389585.4627546533</v>
      </c>
      <c r="U164" s="431">
        <f>T164/AI164</f>
        <v>0.10140184015863678</v>
      </c>
      <c r="V164" s="432">
        <f>O164-AL164</f>
        <v>53.468562849466821</v>
      </c>
      <c r="X164" s="401">
        <v>503</v>
      </c>
      <c r="Y164" s="402" t="s">
        <v>190</v>
      </c>
      <c r="Z164" s="404">
        <v>7539</v>
      </c>
      <c r="AA164" s="417">
        <f>AC164-AB164</f>
        <v>1643169.473974888</v>
      </c>
      <c r="AB164" s="418">
        <v>-1807979.580401707</v>
      </c>
      <c r="AC164" s="404">
        <v>-164810.10642681899</v>
      </c>
      <c r="AD164" s="404">
        <v>2935606.9525766899</v>
      </c>
      <c r="AE164" s="200">
        <f>SUM(AC164:AD164)</f>
        <v>2770796.8461498711</v>
      </c>
      <c r="AF164" s="404">
        <v>1388308.1387866098</v>
      </c>
      <c r="AG164" s="403">
        <f>AE164+AF164</f>
        <v>4159104.9849364809</v>
      </c>
      <c r="AH164" s="405">
        <v>-317109</v>
      </c>
      <c r="AI164" s="416">
        <f>AG164+AH164</f>
        <v>3841995.9849364809</v>
      </c>
      <c r="AJ164" s="403">
        <v>142665.61550000001</v>
      </c>
      <c r="AK164" s="403">
        <f>SUM(AI164:AJ164)</f>
        <v>3984661.6004364807</v>
      </c>
      <c r="AL164" s="416">
        <f>AI164/Z164</f>
        <v>509.6161274620614</v>
      </c>
      <c r="AM164" s="403">
        <f>AK164/Z164</f>
        <v>528.53980639825977</v>
      </c>
      <c r="AN164" s="419">
        <v>2</v>
      </c>
      <c r="AO164" s="419">
        <v>2</v>
      </c>
    </row>
    <row r="165" spans="1:41">
      <c r="A165" s="401">
        <v>504</v>
      </c>
      <c r="B165" s="402" t="s">
        <v>191</v>
      </c>
      <c r="C165" s="404">
        <v>1715</v>
      </c>
      <c r="D165" s="417">
        <f>H165-G165-E165</f>
        <v>568672.26130127092</v>
      </c>
      <c r="E165" s="418">
        <v>-706514.42226712592</v>
      </c>
      <c r="F165" s="404">
        <v>-137842.160965855</v>
      </c>
      <c r="G165" s="404">
        <v>894563.79638439883</v>
      </c>
      <c r="H165" s="408">
        <f>SUM(F165:G165)</f>
        <v>756721.63541854382</v>
      </c>
      <c r="I165" s="446">
        <v>240182.1069167275</v>
      </c>
      <c r="J165" s="403">
        <f>SUM(H165:I165)</f>
        <v>996903.74233527132</v>
      </c>
      <c r="K165" s="460">
        <v>-423278</v>
      </c>
      <c r="L165" s="416">
        <f>SUM(J165:K165)</f>
        <v>573625.74233527132</v>
      </c>
      <c r="M165" s="463">
        <v>-847176.85950000014</v>
      </c>
      <c r="N165" s="403">
        <f>SUM(L165:M165)</f>
        <v>-273551.11716472881</v>
      </c>
      <c r="O165" s="416">
        <f>L165/C165</f>
        <v>334.47565150744686</v>
      </c>
      <c r="P165" s="403">
        <f>N165/C165</f>
        <v>-159.50502458584771</v>
      </c>
      <c r="Q165" s="419">
        <v>1</v>
      </c>
      <c r="R165" s="420">
        <v>34</v>
      </c>
      <c r="S165" s="396"/>
      <c r="T165" s="442">
        <f>L165-AI165</f>
        <v>123836.83119608974</v>
      </c>
      <c r="U165" s="431">
        <f>T165/AI165</f>
        <v>0.27532210805830643</v>
      </c>
      <c r="V165" s="432">
        <f>O165-AL165</f>
        <v>79.493275578205584</v>
      </c>
      <c r="X165" s="401">
        <v>504</v>
      </c>
      <c r="Y165" s="402" t="s">
        <v>191</v>
      </c>
      <c r="Z165" s="404">
        <v>1764</v>
      </c>
      <c r="AA165" s="417">
        <f>AC165-AB165</f>
        <v>495610.72679302562</v>
      </c>
      <c r="AB165" s="418">
        <v>-754092.66468316293</v>
      </c>
      <c r="AC165" s="404">
        <v>-258481.93789013731</v>
      </c>
      <c r="AD165" s="404">
        <v>749595.54293986352</v>
      </c>
      <c r="AE165" s="200">
        <f>SUM(AC165:AD165)</f>
        <v>491113.6050497262</v>
      </c>
      <c r="AF165" s="404">
        <v>381953.30608945538</v>
      </c>
      <c r="AG165" s="403">
        <f>AE165+AF165</f>
        <v>873066.91113918158</v>
      </c>
      <c r="AH165" s="405">
        <v>-423278</v>
      </c>
      <c r="AI165" s="416">
        <f>AG165+AH165</f>
        <v>449788.91113918158</v>
      </c>
      <c r="AJ165" s="403">
        <v>-847176.85950000014</v>
      </c>
      <c r="AK165" s="403">
        <f>SUM(AI165:AJ165)</f>
        <v>-397387.94836081855</v>
      </c>
      <c r="AL165" s="416">
        <f>AI165/Z165</f>
        <v>254.98237592924127</v>
      </c>
      <c r="AM165" s="403">
        <f>AK165/Z165</f>
        <v>-225.27661471701731</v>
      </c>
      <c r="AN165" s="419">
        <v>1</v>
      </c>
      <c r="AO165" s="420">
        <v>34</v>
      </c>
    </row>
    <row r="166" spans="1:41">
      <c r="A166" s="401">
        <v>505</v>
      </c>
      <c r="B166" s="402" t="s">
        <v>192</v>
      </c>
      <c r="C166" s="404">
        <v>20957</v>
      </c>
      <c r="D166" s="417">
        <f>H166-G166-E166</f>
        <v>12400983.830483142</v>
      </c>
      <c r="E166" s="418">
        <v>-1602327.3629710157</v>
      </c>
      <c r="F166" s="404">
        <v>10798656.467512127</v>
      </c>
      <c r="G166" s="404">
        <v>3745715.5894375383</v>
      </c>
      <c r="H166" s="408">
        <f>SUM(F166:G166)</f>
        <v>14544372.056949666</v>
      </c>
      <c r="I166" s="446">
        <v>1724493.8645294646</v>
      </c>
      <c r="J166" s="403">
        <f>SUM(H166:I166)</f>
        <v>16268865.92147913</v>
      </c>
      <c r="K166" s="460">
        <v>-2391598</v>
      </c>
      <c r="L166" s="416">
        <f>SUM(J166:K166)</f>
        <v>13877267.92147913</v>
      </c>
      <c r="M166" s="463">
        <v>-1811538.5364999999</v>
      </c>
      <c r="N166" s="403">
        <f>SUM(L166:M166)</f>
        <v>12065729.384979131</v>
      </c>
      <c r="O166" s="416">
        <f>L166/C166</f>
        <v>662.17817061025573</v>
      </c>
      <c r="P166" s="403">
        <f>N166/C166</f>
        <v>575.73743307625762</v>
      </c>
      <c r="Q166" s="419">
        <v>1</v>
      </c>
      <c r="R166" s="420">
        <v>35</v>
      </c>
      <c r="S166" s="396"/>
      <c r="T166" s="442">
        <f>L166-AI166</f>
        <v>-442506.03068472072</v>
      </c>
      <c r="U166" s="431">
        <f>T166/AI166</f>
        <v>-3.0901746924423618E-2</v>
      </c>
      <c r="V166" s="432">
        <f>O166-AL166</f>
        <v>-22.58531218258338</v>
      </c>
      <c r="X166" s="401">
        <v>505</v>
      </c>
      <c r="Y166" s="402" t="s">
        <v>192</v>
      </c>
      <c r="Z166" s="404">
        <v>20912</v>
      </c>
      <c r="AA166" s="417">
        <f>AC166-AB166</f>
        <v>11648027.581125336</v>
      </c>
      <c r="AB166" s="418">
        <v>-1862934.6271258604</v>
      </c>
      <c r="AC166" s="404">
        <v>9785092.9539994746</v>
      </c>
      <c r="AD166" s="404">
        <v>3849164.0262180516</v>
      </c>
      <c r="AE166" s="200">
        <f>SUM(AC166:AD166)</f>
        <v>13634256.980217526</v>
      </c>
      <c r="AF166" s="404">
        <v>3077114.9719463256</v>
      </c>
      <c r="AG166" s="403">
        <f>AE166+AF166</f>
        <v>16711371.952163851</v>
      </c>
      <c r="AH166" s="405">
        <v>-2391598</v>
      </c>
      <c r="AI166" s="416">
        <f>AG166+AH166</f>
        <v>14319773.952163851</v>
      </c>
      <c r="AJ166" s="403">
        <v>-1811538.5364999999</v>
      </c>
      <c r="AK166" s="403">
        <f>SUM(AI166:AJ166)</f>
        <v>12508235.415663851</v>
      </c>
      <c r="AL166" s="416">
        <f>AI166/Z166</f>
        <v>684.76348279283911</v>
      </c>
      <c r="AM166" s="403">
        <f>AK166/Z166</f>
        <v>598.13673563809539</v>
      </c>
      <c r="AN166" s="419">
        <v>1</v>
      </c>
      <c r="AO166" s="420">
        <v>35</v>
      </c>
    </row>
    <row r="167" spans="1:41">
      <c r="A167" s="401">
        <v>507</v>
      </c>
      <c r="B167" s="402" t="s">
        <v>193</v>
      </c>
      <c r="C167" s="404">
        <v>5522</v>
      </c>
      <c r="D167" s="417">
        <f>H167-G167-E167</f>
        <v>792463.83348781255</v>
      </c>
      <c r="E167" s="418">
        <v>-1021138.6941584517</v>
      </c>
      <c r="F167" s="404">
        <v>-228674.8606706392</v>
      </c>
      <c r="G167" s="404">
        <v>1241299.0672062412</v>
      </c>
      <c r="H167" s="408">
        <f>SUM(F167:G167)</f>
        <v>1012624.206535602</v>
      </c>
      <c r="I167" s="446">
        <v>821482.90152995964</v>
      </c>
      <c r="J167" s="403">
        <f>SUM(H167:I167)</f>
        <v>1834107.1080655616</v>
      </c>
      <c r="K167" s="460">
        <v>20160</v>
      </c>
      <c r="L167" s="416">
        <f>SUM(J167:K167)</f>
        <v>1854267.1080655616</v>
      </c>
      <c r="M167" s="463">
        <v>43696.286500000017</v>
      </c>
      <c r="N167" s="403">
        <f>SUM(L167:M167)</f>
        <v>1897963.3945655616</v>
      </c>
      <c r="O167" s="416">
        <f>L167/C167</f>
        <v>335.79628903758811</v>
      </c>
      <c r="P167" s="403">
        <f>N167/C167</f>
        <v>343.70941589379964</v>
      </c>
      <c r="Q167" s="419">
        <v>10</v>
      </c>
      <c r="R167" s="419">
        <v>10</v>
      </c>
      <c r="S167" s="364"/>
      <c r="T167" s="442">
        <f>L167-AI167</f>
        <v>934145.21876070276</v>
      </c>
      <c r="U167" s="431">
        <f>T167/AI167</f>
        <v>1.0152407301889517</v>
      </c>
      <c r="V167" s="432">
        <f>O167-AL167</f>
        <v>170.42571223944668</v>
      </c>
      <c r="X167" s="401">
        <v>507</v>
      </c>
      <c r="Y167" s="402" t="s">
        <v>193</v>
      </c>
      <c r="Z167" s="404">
        <v>5564</v>
      </c>
      <c r="AA167" s="417">
        <f>AC167-AB167</f>
        <v>-13247.359723889735</v>
      </c>
      <c r="AB167" s="418">
        <v>-1165371.1051910478</v>
      </c>
      <c r="AC167" s="404">
        <v>-1178618.4649149375</v>
      </c>
      <c r="AD167" s="404">
        <v>972036.42851637793</v>
      </c>
      <c r="AE167" s="200">
        <f>SUM(AC167:AD167)</f>
        <v>-206582.03639855958</v>
      </c>
      <c r="AF167" s="404">
        <v>1106543.9257034184</v>
      </c>
      <c r="AG167" s="403">
        <f>AE167+AF167</f>
        <v>899961.88930485887</v>
      </c>
      <c r="AH167" s="405">
        <v>20160</v>
      </c>
      <c r="AI167" s="416">
        <f>AG167+AH167</f>
        <v>920121.88930485887</v>
      </c>
      <c r="AJ167" s="403">
        <v>43696.286500000017</v>
      </c>
      <c r="AK167" s="403">
        <f>SUM(AI167:AJ167)</f>
        <v>963818.17580485891</v>
      </c>
      <c r="AL167" s="416">
        <f>AI167/Z167</f>
        <v>165.37057679814143</v>
      </c>
      <c r="AM167" s="403">
        <f>AK167/Z167</f>
        <v>173.22397120863747</v>
      </c>
      <c r="AN167" s="419">
        <v>10</v>
      </c>
      <c r="AO167" s="419">
        <v>10</v>
      </c>
    </row>
    <row r="168" spans="1:41">
      <c r="A168" s="401">
        <v>508</v>
      </c>
      <c r="B168" s="402" t="s">
        <v>194</v>
      </c>
      <c r="C168" s="404">
        <v>9271</v>
      </c>
      <c r="D168" s="417">
        <f>H168-G168-E168</f>
        <v>427137.2229564623</v>
      </c>
      <c r="E168" s="418">
        <v>-1602549.4948604368</v>
      </c>
      <c r="F168" s="404">
        <v>-1175412.2719039745</v>
      </c>
      <c r="G168" s="404">
        <v>1973314.6379284426</v>
      </c>
      <c r="H168" s="408">
        <f>SUM(F168:G168)</f>
        <v>797902.36602446809</v>
      </c>
      <c r="I168" s="446">
        <v>1028314.867099897</v>
      </c>
      <c r="J168" s="403">
        <f>SUM(H168:I168)</f>
        <v>1826217.2331243651</v>
      </c>
      <c r="K168" s="460">
        <v>-738807</v>
      </c>
      <c r="L168" s="416">
        <f>SUM(J168:K168)</f>
        <v>1087410.2331243651</v>
      </c>
      <c r="M168" s="463">
        <v>111679.89099999997</v>
      </c>
      <c r="N168" s="403">
        <f>SUM(L168:M168)</f>
        <v>1199090.1241243652</v>
      </c>
      <c r="O168" s="416">
        <f>L168/C168</f>
        <v>117.29157945468289</v>
      </c>
      <c r="P168" s="403">
        <f>N168/C168</f>
        <v>129.33773315978482</v>
      </c>
      <c r="Q168" s="419">
        <v>6</v>
      </c>
      <c r="R168" s="419">
        <v>6</v>
      </c>
      <c r="S168" s="364"/>
      <c r="T168" s="442">
        <f>L168-AI168</f>
        <v>419540.58666073694</v>
      </c>
      <c r="U168" s="431">
        <f>T168/AI168</f>
        <v>0.62817735299426414</v>
      </c>
      <c r="V168" s="432">
        <f>O168-AL168</f>
        <v>45.937984747030313</v>
      </c>
      <c r="X168" s="401">
        <v>508</v>
      </c>
      <c r="Y168" s="402" t="s">
        <v>194</v>
      </c>
      <c r="Z168" s="404">
        <v>9360</v>
      </c>
      <c r="AA168" s="417">
        <f>AC168-AB168</f>
        <v>-757535.58151573595</v>
      </c>
      <c r="AB168" s="418">
        <v>-1853041.8304425273</v>
      </c>
      <c r="AC168" s="404">
        <v>-2610577.4119582633</v>
      </c>
      <c r="AD168" s="404">
        <v>2354897.9557672702</v>
      </c>
      <c r="AE168" s="200">
        <f>SUM(AC168:AD168)</f>
        <v>-255679.45619099308</v>
      </c>
      <c r="AF168" s="404">
        <v>1662356.1026546212</v>
      </c>
      <c r="AG168" s="403">
        <f>AE168+AF168</f>
        <v>1406676.6464636282</v>
      </c>
      <c r="AH168" s="405">
        <v>-738807</v>
      </c>
      <c r="AI168" s="416">
        <f>AG168+AH168</f>
        <v>667869.64646362816</v>
      </c>
      <c r="AJ168" s="403">
        <v>111679.89099999997</v>
      </c>
      <c r="AK168" s="403">
        <f>SUM(AI168:AJ168)</f>
        <v>779549.5374636281</v>
      </c>
      <c r="AL168" s="416">
        <f>AI168/Z168</f>
        <v>71.353594707652576</v>
      </c>
      <c r="AM168" s="403">
        <f>AK168/Z168</f>
        <v>83.285206993977368</v>
      </c>
      <c r="AN168" s="419">
        <v>6</v>
      </c>
      <c r="AO168" s="419">
        <v>6</v>
      </c>
    </row>
    <row r="169" spans="1:41">
      <c r="A169" s="401">
        <v>529</v>
      </c>
      <c r="B169" s="402" t="s">
        <v>195</v>
      </c>
      <c r="C169" s="404">
        <v>19999</v>
      </c>
      <c r="D169" s="417">
        <f>H169-G169-E169</f>
        <v>6561702.6364322845</v>
      </c>
      <c r="E169" s="418">
        <v>4103965.9904662916</v>
      </c>
      <c r="F169" s="404">
        <v>10665668.626898576</v>
      </c>
      <c r="G169" s="404">
        <v>-563950.33580402005</v>
      </c>
      <c r="H169" s="408">
        <f>SUM(F169:G169)</f>
        <v>10101718.291094556</v>
      </c>
      <c r="I169" s="446">
        <v>1451194.1828255558</v>
      </c>
      <c r="J169" s="403">
        <f>SUM(H169:I169)</f>
        <v>11552912.473920112</v>
      </c>
      <c r="K169" s="460">
        <v>-1072985</v>
      </c>
      <c r="L169" s="416">
        <f>SUM(J169:K169)</f>
        <v>10479927.473920112</v>
      </c>
      <c r="M169" s="463">
        <v>-200888.04544999992</v>
      </c>
      <c r="N169" s="403">
        <f>SUM(L169:M169)</f>
        <v>10279039.428470112</v>
      </c>
      <c r="O169" s="416">
        <f>L169/C169</f>
        <v>524.02257482474681</v>
      </c>
      <c r="P169" s="403">
        <f>N169/C169</f>
        <v>513.97767030702096</v>
      </c>
      <c r="Q169" s="419">
        <v>2</v>
      </c>
      <c r="R169" s="419">
        <v>2</v>
      </c>
      <c r="S169" s="364"/>
      <c r="T169" s="442">
        <f>L169-AI169</f>
        <v>998394.85801757313</v>
      </c>
      <c r="U169" s="431">
        <f>T169/AI169</f>
        <v>0.10529888979583885</v>
      </c>
      <c r="V169" s="432">
        <f>O169-AL169</f>
        <v>46.363500975752402</v>
      </c>
      <c r="X169" s="401">
        <v>529</v>
      </c>
      <c r="Y169" s="402" t="s">
        <v>195</v>
      </c>
      <c r="Z169" s="404">
        <v>19850</v>
      </c>
      <c r="AA169" s="417">
        <f>AC169-AB169</f>
        <v>4715282.9200800098</v>
      </c>
      <c r="AB169" s="418">
        <v>4172118.6812157151</v>
      </c>
      <c r="AC169" s="404">
        <v>8887401.6012957245</v>
      </c>
      <c r="AD169" s="404">
        <v>-634526.86247983784</v>
      </c>
      <c r="AE169" s="200">
        <f>SUM(AC169:AD169)</f>
        <v>8252874.7388158869</v>
      </c>
      <c r="AF169" s="404">
        <v>2301642.8770866529</v>
      </c>
      <c r="AG169" s="403">
        <f>AE169+AF169</f>
        <v>10554517.615902539</v>
      </c>
      <c r="AH169" s="405">
        <v>-1072985</v>
      </c>
      <c r="AI169" s="416">
        <f>AG169+AH169</f>
        <v>9481532.6159025393</v>
      </c>
      <c r="AJ169" s="403">
        <v>-200888.04544999992</v>
      </c>
      <c r="AK169" s="403">
        <f>SUM(AI169:AJ169)</f>
        <v>9280644.5704525393</v>
      </c>
      <c r="AL169" s="416">
        <f>AI169/Z169</f>
        <v>477.65907384899441</v>
      </c>
      <c r="AM169" s="403">
        <f>AK169/Z169</f>
        <v>467.53876929231933</v>
      </c>
      <c r="AN169" s="419">
        <v>2</v>
      </c>
      <c r="AO169" s="419">
        <v>2</v>
      </c>
    </row>
    <row r="170" spans="1:41">
      <c r="A170" s="401">
        <v>531</v>
      </c>
      <c r="B170" s="402" t="s">
        <v>196</v>
      </c>
      <c r="C170" s="404">
        <v>4966</v>
      </c>
      <c r="D170" s="417">
        <f>H170-G170-E170</f>
        <v>1123786.1850502382</v>
      </c>
      <c r="E170" s="418">
        <v>-2270744.5815191665</v>
      </c>
      <c r="F170" s="404">
        <v>-1146958.3964689283</v>
      </c>
      <c r="G170" s="404">
        <v>1978282.7804796875</v>
      </c>
      <c r="H170" s="408">
        <f>SUM(F170:G170)</f>
        <v>831324.38401075918</v>
      </c>
      <c r="I170" s="446">
        <v>532702.22956581763</v>
      </c>
      <c r="J170" s="403">
        <f>SUM(H170:I170)</f>
        <v>1364026.6135765768</v>
      </c>
      <c r="K170" s="460">
        <v>-299520</v>
      </c>
      <c r="L170" s="416">
        <f>SUM(J170:K170)</f>
        <v>1064506.6135765768</v>
      </c>
      <c r="M170" s="463">
        <v>36465.289550000016</v>
      </c>
      <c r="N170" s="403">
        <f>SUM(L170:M170)</f>
        <v>1100971.9031265769</v>
      </c>
      <c r="O170" s="416">
        <f>L170/C170</f>
        <v>214.35896366825952</v>
      </c>
      <c r="P170" s="403">
        <f>N170/C170</f>
        <v>221.70195391191641</v>
      </c>
      <c r="Q170" s="419">
        <v>4</v>
      </c>
      <c r="R170" s="419">
        <v>4</v>
      </c>
      <c r="S170" s="364"/>
      <c r="T170" s="442">
        <f>L170-AI170</f>
        <v>267739.65299459151</v>
      </c>
      <c r="U170" s="431">
        <f>T170/AI170</f>
        <v>0.33603257444187379</v>
      </c>
      <c r="V170" s="432">
        <f>O170-AL170</f>
        <v>57.267685950991137</v>
      </c>
      <c r="X170" s="401">
        <v>531</v>
      </c>
      <c r="Y170" s="402" t="s">
        <v>196</v>
      </c>
      <c r="Z170" s="404">
        <v>5072</v>
      </c>
      <c r="AA170" s="417">
        <f>AC170-AB170</f>
        <v>426813.65309054032</v>
      </c>
      <c r="AB170" s="418">
        <v>-2407144.8747257977</v>
      </c>
      <c r="AC170" s="404">
        <v>-1980331.2216352574</v>
      </c>
      <c r="AD170" s="404">
        <v>2197489.3816848043</v>
      </c>
      <c r="AE170" s="200">
        <f>SUM(AC170:AD170)</f>
        <v>217158.16004954698</v>
      </c>
      <c r="AF170" s="404">
        <v>879128.80053243821</v>
      </c>
      <c r="AG170" s="403">
        <f>AE170+AF170</f>
        <v>1096286.9605819853</v>
      </c>
      <c r="AH170" s="405">
        <v>-299520</v>
      </c>
      <c r="AI170" s="416">
        <f>AG170+AH170</f>
        <v>796766.9605819853</v>
      </c>
      <c r="AJ170" s="403">
        <v>36465.289550000016</v>
      </c>
      <c r="AK170" s="403">
        <f>SUM(AI170:AJ170)</f>
        <v>833232.25013198529</v>
      </c>
      <c r="AL170" s="416">
        <f>AI170/Z170</f>
        <v>157.09127771726838</v>
      </c>
      <c r="AM170" s="403">
        <f>AK170/Z170</f>
        <v>164.28080641403494</v>
      </c>
      <c r="AN170" s="419">
        <v>4</v>
      </c>
      <c r="AO170" s="419">
        <v>4</v>
      </c>
    </row>
    <row r="171" spans="1:41">
      <c r="A171" s="401">
        <v>535</v>
      </c>
      <c r="B171" s="402" t="s">
        <v>197</v>
      </c>
      <c r="C171" s="404">
        <v>10454</v>
      </c>
      <c r="D171" s="417">
        <f>H171-G171-E171</f>
        <v>9021315.4980347231</v>
      </c>
      <c r="E171" s="418">
        <v>-234830.39796353449</v>
      </c>
      <c r="F171" s="404">
        <v>8786485.1000711881</v>
      </c>
      <c r="G171" s="404">
        <v>6581944.0051233247</v>
      </c>
      <c r="H171" s="408">
        <f>SUM(F171:G171)</f>
        <v>15368429.105194513</v>
      </c>
      <c r="I171" s="446">
        <v>1191076.6172898414</v>
      </c>
      <c r="J171" s="403">
        <f>SUM(H171:I171)</f>
        <v>16559505.722484354</v>
      </c>
      <c r="K171" s="460">
        <v>-742870</v>
      </c>
      <c r="L171" s="416">
        <f>SUM(J171:K171)</f>
        <v>15816635.722484354</v>
      </c>
      <c r="M171" s="463">
        <v>-61986.367500000051</v>
      </c>
      <c r="N171" s="403">
        <f>SUM(L171:M171)</f>
        <v>15754649.354984354</v>
      </c>
      <c r="O171" s="416">
        <f>L171/C171</f>
        <v>1512.9745286478242</v>
      </c>
      <c r="P171" s="403">
        <f>N171/C171</f>
        <v>1507.0450884813808</v>
      </c>
      <c r="Q171" s="419">
        <v>17</v>
      </c>
      <c r="R171" s="419">
        <v>17</v>
      </c>
      <c r="S171" s="364"/>
      <c r="T171" s="442">
        <f>L171-AI171</f>
        <v>260288.42234239541</v>
      </c>
      <c r="U171" s="431">
        <f>T171/AI171</f>
        <v>1.6731975528729688E-2</v>
      </c>
      <c r="V171" s="432">
        <f>O171-AL171</f>
        <v>19.899636610012521</v>
      </c>
      <c r="X171" s="401">
        <v>535</v>
      </c>
      <c r="Y171" s="402" t="s">
        <v>197</v>
      </c>
      <c r="Z171" s="404">
        <v>10419</v>
      </c>
      <c r="AA171" s="417">
        <f>AC171-AB171</f>
        <v>8361937.139411076</v>
      </c>
      <c r="AB171" s="418">
        <v>-512124.13220719737</v>
      </c>
      <c r="AC171" s="404">
        <v>7849813.0072038788</v>
      </c>
      <c r="AD171" s="404">
        <v>6452510.2409875169</v>
      </c>
      <c r="AE171" s="200">
        <f>SUM(AC171:AD171)</f>
        <v>14302323.248191396</v>
      </c>
      <c r="AF171" s="404">
        <v>1996894.0519505634</v>
      </c>
      <c r="AG171" s="403">
        <f>AE171+AF171</f>
        <v>16299217.300141959</v>
      </c>
      <c r="AH171" s="405">
        <v>-742870</v>
      </c>
      <c r="AI171" s="416">
        <f>AG171+AH171</f>
        <v>15556347.300141959</v>
      </c>
      <c r="AJ171" s="403">
        <v>-61986.367500000051</v>
      </c>
      <c r="AK171" s="403">
        <f>SUM(AI171:AJ171)</f>
        <v>15494360.932641959</v>
      </c>
      <c r="AL171" s="416">
        <f>AI171/Z171</f>
        <v>1493.0748920378117</v>
      </c>
      <c r="AM171" s="403">
        <f>AK171/Z171</f>
        <v>1487.1255334141433</v>
      </c>
      <c r="AN171" s="419">
        <v>17</v>
      </c>
      <c r="AO171" s="419">
        <v>17</v>
      </c>
    </row>
    <row r="172" spans="1:41">
      <c r="A172" s="401">
        <v>536</v>
      </c>
      <c r="B172" s="402" t="s">
        <v>198</v>
      </c>
      <c r="C172" s="404">
        <v>35647</v>
      </c>
      <c r="D172" s="417">
        <f>H172-G172-E172</f>
        <v>17582928.446108952</v>
      </c>
      <c r="E172" s="418">
        <v>-3370179.4748542169</v>
      </c>
      <c r="F172" s="404">
        <v>14212748.971254734</v>
      </c>
      <c r="G172" s="404">
        <v>6192102.6047542039</v>
      </c>
      <c r="H172" s="408">
        <f>SUM(F172:G172)</f>
        <v>20404851.576008938</v>
      </c>
      <c r="I172" s="446">
        <v>1984555.9332368174</v>
      </c>
      <c r="J172" s="403">
        <f>SUM(H172:I172)</f>
        <v>22389407.509245757</v>
      </c>
      <c r="K172" s="460">
        <v>-2200417</v>
      </c>
      <c r="L172" s="416">
        <f>SUM(J172:K172)</f>
        <v>20188990.509245757</v>
      </c>
      <c r="M172" s="463">
        <v>-13856.302799999248</v>
      </c>
      <c r="N172" s="403">
        <f>SUM(L172:M172)</f>
        <v>20175134.206445757</v>
      </c>
      <c r="O172" s="416">
        <f>L172/C172</f>
        <v>566.35875415170301</v>
      </c>
      <c r="P172" s="403">
        <f>N172/C172</f>
        <v>565.97004534591292</v>
      </c>
      <c r="Q172" s="419">
        <v>6</v>
      </c>
      <c r="R172" s="419">
        <v>6</v>
      </c>
      <c r="S172" s="364"/>
      <c r="T172" s="442">
        <f>L172-AI172</f>
        <v>1569308.2556597479</v>
      </c>
      <c r="U172" s="431">
        <f>T172/AI172</f>
        <v>8.4282225350946094E-2</v>
      </c>
      <c r="V172" s="432">
        <f>O172-AL172</f>
        <v>39.575461739944672</v>
      </c>
      <c r="X172" s="401">
        <v>536</v>
      </c>
      <c r="Y172" s="402" t="s">
        <v>198</v>
      </c>
      <c r="Z172" s="404">
        <v>35346</v>
      </c>
      <c r="AA172" s="417">
        <f>AC172-AB172</f>
        <v>15279642.668389168</v>
      </c>
      <c r="AB172" s="418">
        <v>-4308793.2993446505</v>
      </c>
      <c r="AC172" s="404">
        <v>10970849.369044516</v>
      </c>
      <c r="AD172" s="404">
        <v>5605455.9076610524</v>
      </c>
      <c r="AE172" s="200">
        <f>SUM(AC172:AD172)</f>
        <v>16576305.276705569</v>
      </c>
      <c r="AF172" s="404">
        <v>4243793.9768804414</v>
      </c>
      <c r="AG172" s="403">
        <f>AE172+AF172</f>
        <v>20820099.253586009</v>
      </c>
      <c r="AH172" s="405">
        <v>-2200417</v>
      </c>
      <c r="AI172" s="416">
        <f>AG172+AH172</f>
        <v>18619682.253586009</v>
      </c>
      <c r="AJ172" s="403">
        <v>-13856.302799999248</v>
      </c>
      <c r="AK172" s="403">
        <f>SUM(AI172:AJ172)</f>
        <v>18605825.950786009</v>
      </c>
      <c r="AL172" s="416">
        <f>AI172/Z172</f>
        <v>526.78329241175834</v>
      </c>
      <c r="AM172" s="403">
        <f>AK172/Z172</f>
        <v>526.39127343365612</v>
      </c>
      <c r="AN172" s="419">
        <v>6</v>
      </c>
      <c r="AO172" s="419">
        <v>6</v>
      </c>
    </row>
    <row r="173" spans="1:41">
      <c r="A173" s="401">
        <v>538</v>
      </c>
      <c r="B173" s="402" t="s">
        <v>199</v>
      </c>
      <c r="C173" s="404">
        <v>4695</v>
      </c>
      <c r="D173" s="417">
        <f>H173-G173-E173</f>
        <v>2726734.0412659873</v>
      </c>
      <c r="E173" s="418">
        <v>-338336.0030956507</v>
      </c>
      <c r="F173" s="404">
        <v>2388398.0381703367</v>
      </c>
      <c r="G173" s="404">
        <v>1932661.7320582212</v>
      </c>
      <c r="H173" s="408">
        <f>SUM(F173:G173)</f>
        <v>4321059.7702285582</v>
      </c>
      <c r="I173" s="446">
        <v>424874.02134924236</v>
      </c>
      <c r="J173" s="403">
        <f>SUM(H173:I173)</f>
        <v>4745933.7915778002</v>
      </c>
      <c r="K173" s="460">
        <v>1059015</v>
      </c>
      <c r="L173" s="416">
        <f>SUM(J173:K173)</f>
        <v>5804948.7915778002</v>
      </c>
      <c r="M173" s="463">
        <v>-78993.457500000019</v>
      </c>
      <c r="N173" s="403">
        <f>SUM(L173:M173)</f>
        <v>5725955.3340777997</v>
      </c>
      <c r="O173" s="416">
        <f>L173/C173</f>
        <v>1236.4108182274335</v>
      </c>
      <c r="P173" s="403">
        <f>N173/C173</f>
        <v>1219.5858006555484</v>
      </c>
      <c r="Q173" s="419">
        <v>2</v>
      </c>
      <c r="R173" s="419">
        <v>2</v>
      </c>
      <c r="S173" s="364"/>
      <c r="T173" s="442">
        <f>L173-AI173</f>
        <v>-3378.6747388355434</v>
      </c>
      <c r="U173" s="431">
        <f>T173/AI173</f>
        <v>-5.8169494719934197E-4</v>
      </c>
      <c r="V173" s="432">
        <f>O173-AL173</f>
        <v>-14.30569045401262</v>
      </c>
      <c r="X173" s="401">
        <v>538</v>
      </c>
      <c r="Y173" s="402" t="s">
        <v>199</v>
      </c>
      <c r="Z173" s="404">
        <v>4644</v>
      </c>
      <c r="AA173" s="417">
        <f>AC173-AB173</f>
        <v>2539739.0684083644</v>
      </c>
      <c r="AB173" s="418">
        <v>-461526.01434029406</v>
      </c>
      <c r="AC173" s="404">
        <v>2078213.0540680701</v>
      </c>
      <c r="AD173" s="404">
        <v>1892610.609176897</v>
      </c>
      <c r="AE173" s="200">
        <f>SUM(AC173:AD173)</f>
        <v>3970823.6632449673</v>
      </c>
      <c r="AF173" s="404">
        <v>778488.80307166837</v>
      </c>
      <c r="AG173" s="403">
        <f>AE173+AF173</f>
        <v>4749312.4663166357</v>
      </c>
      <c r="AH173" s="405">
        <v>1059015</v>
      </c>
      <c r="AI173" s="416">
        <f>AG173+AH173</f>
        <v>5808327.4663166357</v>
      </c>
      <c r="AJ173" s="403">
        <v>-78993.457500000019</v>
      </c>
      <c r="AK173" s="403">
        <f>SUM(AI173:AJ173)</f>
        <v>5729334.0088166352</v>
      </c>
      <c r="AL173" s="416">
        <f>AI173/Z173</f>
        <v>1250.7165086814462</v>
      </c>
      <c r="AM173" s="403">
        <f>AK173/Z173</f>
        <v>1233.7067202447536</v>
      </c>
      <c r="AN173" s="419">
        <v>2</v>
      </c>
      <c r="AO173" s="419">
        <v>2</v>
      </c>
    </row>
    <row r="174" spans="1:41">
      <c r="A174" s="401">
        <v>541</v>
      </c>
      <c r="B174" s="402" t="s">
        <v>200</v>
      </c>
      <c r="C174" s="404">
        <v>9130</v>
      </c>
      <c r="D174" s="417">
        <f>H174-G174-E174</f>
        <v>2792712.0498263715</v>
      </c>
      <c r="E174" s="418">
        <v>3565376.09247832</v>
      </c>
      <c r="F174" s="404">
        <v>6358088.1423046924</v>
      </c>
      <c r="G174" s="404">
        <v>4197467.2244065749</v>
      </c>
      <c r="H174" s="408">
        <f>SUM(F174:G174)</f>
        <v>10555555.366711266</v>
      </c>
      <c r="I174" s="446">
        <v>1462022.8183782715</v>
      </c>
      <c r="J174" s="403">
        <f>SUM(H174:I174)</f>
        <v>12017578.185089538</v>
      </c>
      <c r="K174" s="460">
        <v>-591797</v>
      </c>
      <c r="L174" s="416">
        <f>SUM(J174:K174)</f>
        <v>11425781.185089538</v>
      </c>
      <c r="M174" s="463">
        <v>-9796.9789500000188</v>
      </c>
      <c r="N174" s="403">
        <f>SUM(L174:M174)</f>
        <v>11415984.206139538</v>
      </c>
      <c r="O174" s="416">
        <f>L174/C174</f>
        <v>1251.4546752562474</v>
      </c>
      <c r="P174" s="403">
        <f>N174/C174</f>
        <v>1250.3816217020305</v>
      </c>
      <c r="Q174" s="419">
        <v>12</v>
      </c>
      <c r="R174" s="419">
        <v>12</v>
      </c>
      <c r="S174" s="364"/>
      <c r="T174" s="442">
        <f>L174-AI174</f>
        <v>215926.51054942794</v>
      </c>
      <c r="U174" s="431">
        <f>T174/AI174</f>
        <v>1.9262204267450633E-2</v>
      </c>
      <c r="V174" s="432">
        <f>O174-AL174</f>
        <v>38.660704192727962</v>
      </c>
      <c r="X174" s="401">
        <v>541</v>
      </c>
      <c r="Y174" s="402" t="s">
        <v>200</v>
      </c>
      <c r="Z174" s="404">
        <v>9243</v>
      </c>
      <c r="AA174" s="417">
        <f>AC174-AB174</f>
        <v>1608173.0899286475</v>
      </c>
      <c r="AB174" s="418">
        <v>3595016.5366779547</v>
      </c>
      <c r="AC174" s="404">
        <v>5203189.6266066022</v>
      </c>
      <c r="AD174" s="404">
        <v>4567844.1577191809</v>
      </c>
      <c r="AE174" s="200">
        <f>SUM(AC174:AD174)</f>
        <v>9771033.7843257822</v>
      </c>
      <c r="AF174" s="404">
        <v>2030617.8902143268</v>
      </c>
      <c r="AG174" s="403">
        <f>AE174+AF174</f>
        <v>11801651.67454011</v>
      </c>
      <c r="AH174" s="405">
        <v>-591797</v>
      </c>
      <c r="AI174" s="416">
        <f>AG174+AH174</f>
        <v>11209854.67454011</v>
      </c>
      <c r="AJ174" s="403">
        <v>-9796.9789500000188</v>
      </c>
      <c r="AK174" s="403">
        <f>SUM(AI174:AJ174)</f>
        <v>11200057.69559011</v>
      </c>
      <c r="AL174" s="416">
        <f>AI174/Z174</f>
        <v>1212.7939710635194</v>
      </c>
      <c r="AM174" s="403">
        <f>AK174/Z174</f>
        <v>1211.734036091108</v>
      </c>
      <c r="AN174" s="419">
        <v>12</v>
      </c>
      <c r="AO174" s="419">
        <v>12</v>
      </c>
    </row>
    <row r="175" spans="1:41">
      <c r="A175" s="401">
        <v>543</v>
      </c>
      <c r="B175" s="402" t="s">
        <v>201</v>
      </c>
      <c r="C175" s="404">
        <v>44785</v>
      </c>
      <c r="D175" s="417">
        <f>H175-G175-E175</f>
        <v>31071736.387838606</v>
      </c>
      <c r="E175" s="418">
        <v>5587282.9747663327</v>
      </c>
      <c r="F175" s="404">
        <v>36659019.362604938</v>
      </c>
      <c r="G175" s="404">
        <v>-248016.54426154692</v>
      </c>
      <c r="H175" s="408">
        <f>SUM(F175:G175)</f>
        <v>36411002.818343394</v>
      </c>
      <c r="I175" s="446">
        <v>2656732.6410357924</v>
      </c>
      <c r="J175" s="403">
        <f>SUM(H175:I175)</f>
        <v>39067735.459379189</v>
      </c>
      <c r="K175" s="460">
        <v>-8239258</v>
      </c>
      <c r="L175" s="416">
        <f>SUM(J175:K175)</f>
        <v>30828477.459379189</v>
      </c>
      <c r="M175" s="463">
        <v>-266196.76289999997</v>
      </c>
      <c r="N175" s="403">
        <f>SUM(L175:M175)</f>
        <v>30562280.69647919</v>
      </c>
      <c r="O175" s="416">
        <f>L175/C175</f>
        <v>688.36613730890224</v>
      </c>
      <c r="P175" s="403">
        <f>N175/C175</f>
        <v>682.42225514076563</v>
      </c>
      <c r="Q175" s="419">
        <v>1</v>
      </c>
      <c r="R175" s="420">
        <v>35</v>
      </c>
      <c r="S175" s="396"/>
      <c r="T175" s="442">
        <f>L175-AI175</f>
        <v>-6623.9681502506137</v>
      </c>
      <c r="U175" s="431">
        <f>T175/AI175</f>
        <v>-2.148190809690921E-4</v>
      </c>
      <c r="V175" s="432">
        <f>O175-AL175</f>
        <v>-5.2121034470795848</v>
      </c>
      <c r="X175" s="401">
        <v>543</v>
      </c>
      <c r="Y175" s="402" t="s">
        <v>201</v>
      </c>
      <c r="Z175" s="404">
        <v>44458</v>
      </c>
      <c r="AA175" s="417">
        <f>AC175-AB175</f>
        <v>28389122.514564306</v>
      </c>
      <c r="AB175" s="418">
        <v>5739847.2917986941</v>
      </c>
      <c r="AC175" s="404">
        <v>34128969.806363001</v>
      </c>
      <c r="AD175" s="404">
        <v>-198832.6306909867</v>
      </c>
      <c r="AE175" s="200">
        <f>SUM(AC175:AD175)</f>
        <v>33930137.175672017</v>
      </c>
      <c r="AF175" s="404">
        <v>5144222.2518574186</v>
      </c>
      <c r="AG175" s="403">
        <f>AE175+AF175</f>
        <v>39074359.427529439</v>
      </c>
      <c r="AH175" s="405">
        <v>-8239258</v>
      </c>
      <c r="AI175" s="416">
        <f>AG175+AH175</f>
        <v>30835101.427529439</v>
      </c>
      <c r="AJ175" s="403">
        <v>-266196.76289999997</v>
      </c>
      <c r="AK175" s="403">
        <f>SUM(AI175:AJ175)</f>
        <v>30568904.664629441</v>
      </c>
      <c r="AL175" s="416">
        <f>AI175/Z175</f>
        <v>693.57824075598182</v>
      </c>
      <c r="AM175" s="403">
        <f>AK175/Z175</f>
        <v>687.59063980902067</v>
      </c>
      <c r="AN175" s="419">
        <v>1</v>
      </c>
      <c r="AO175" s="420">
        <v>35</v>
      </c>
    </row>
    <row r="176" spans="1:41">
      <c r="A176" s="401">
        <v>545</v>
      </c>
      <c r="B176" s="402" t="s">
        <v>202</v>
      </c>
      <c r="C176" s="404">
        <v>9621</v>
      </c>
      <c r="D176" s="417">
        <f>H176-G176-E176</f>
        <v>9408818.8577270154</v>
      </c>
      <c r="E176" s="418">
        <v>2701016.3089022171</v>
      </c>
      <c r="F176" s="404">
        <v>12109835.166629232</v>
      </c>
      <c r="G176" s="404">
        <v>3036641.3151098499</v>
      </c>
      <c r="H176" s="408">
        <f>SUM(F176:G176)</f>
        <v>15146476.481739081</v>
      </c>
      <c r="I176" s="446">
        <v>1511683.778457378</v>
      </c>
      <c r="J176" s="403">
        <f>SUM(H176:I176)</f>
        <v>16658160.260196459</v>
      </c>
      <c r="K176" s="460">
        <v>315285</v>
      </c>
      <c r="L176" s="416">
        <f>SUM(J176:K176)</f>
        <v>16973445.260196459</v>
      </c>
      <c r="M176" s="463">
        <v>13575.834999999992</v>
      </c>
      <c r="N176" s="403">
        <f>SUM(L176:M176)</f>
        <v>16987021.095196459</v>
      </c>
      <c r="O176" s="416">
        <f>L176/C176</f>
        <v>1764.2080095828353</v>
      </c>
      <c r="P176" s="403">
        <f>N176/C176</f>
        <v>1765.6190723621723</v>
      </c>
      <c r="Q176" s="419">
        <v>15</v>
      </c>
      <c r="R176" s="419">
        <v>15</v>
      </c>
      <c r="S176" s="364"/>
      <c r="T176" s="442">
        <f>L176-AI176</f>
        <v>193780.67423987016</v>
      </c>
      <c r="U176" s="431">
        <f>T176/AI176</f>
        <v>1.1548542776120274E-2</v>
      </c>
      <c r="V176" s="432">
        <f>O176-AL176</f>
        <v>13.408282333608668</v>
      </c>
      <c r="X176" s="401">
        <v>545</v>
      </c>
      <c r="Y176" s="402" t="s">
        <v>202</v>
      </c>
      <c r="Z176" s="404">
        <v>9584</v>
      </c>
      <c r="AA176" s="417">
        <f>AC176-AB176</f>
        <v>8437533.6664343067</v>
      </c>
      <c r="AB176" s="418">
        <v>2733520.6394080203</v>
      </c>
      <c r="AC176" s="404">
        <v>11171054.305842327</v>
      </c>
      <c r="AD176" s="404">
        <v>3119934.886978758</v>
      </c>
      <c r="AE176" s="200">
        <f>SUM(AC176:AD176)</f>
        <v>14290989.192821085</v>
      </c>
      <c r="AF176" s="404">
        <v>2173390.3931355006</v>
      </c>
      <c r="AG176" s="403">
        <f>AE176+AF176</f>
        <v>16464379.585956587</v>
      </c>
      <c r="AH176" s="405">
        <v>315285</v>
      </c>
      <c r="AI176" s="416">
        <f>AG176+AH176</f>
        <v>16779664.585956588</v>
      </c>
      <c r="AJ176" s="403">
        <v>13575.834999999992</v>
      </c>
      <c r="AK176" s="403">
        <f>SUM(AI176:AJ176)</f>
        <v>16793240.420956589</v>
      </c>
      <c r="AL176" s="416">
        <f>AI176/Z176</f>
        <v>1750.7997272492266</v>
      </c>
      <c r="AM176" s="403">
        <f>AK176/Z176</f>
        <v>1752.216237578943</v>
      </c>
      <c r="AN176" s="419">
        <v>15</v>
      </c>
      <c r="AO176" s="419">
        <v>15</v>
      </c>
    </row>
    <row r="177" spans="1:41">
      <c r="A177" s="401">
        <v>560</v>
      </c>
      <c r="B177" s="402" t="s">
        <v>203</v>
      </c>
      <c r="C177" s="404">
        <v>15669</v>
      </c>
      <c r="D177" s="417">
        <f>H177-G177-E177</f>
        <v>6291399.3169389302</v>
      </c>
      <c r="E177" s="418">
        <v>-544868.44862723374</v>
      </c>
      <c r="F177" s="404">
        <v>5746530.8683116967</v>
      </c>
      <c r="G177" s="404">
        <v>6511466.2126000328</v>
      </c>
      <c r="H177" s="408">
        <f>SUM(F177:G177)</f>
        <v>12257997.080911729</v>
      </c>
      <c r="I177" s="446">
        <v>1725272.0522359279</v>
      </c>
      <c r="J177" s="403">
        <f>SUM(H177:I177)</f>
        <v>13983269.133147657</v>
      </c>
      <c r="K177" s="460">
        <v>-1796427</v>
      </c>
      <c r="L177" s="416">
        <f>SUM(J177:K177)</f>
        <v>12186842.133147657</v>
      </c>
      <c r="M177" s="463">
        <v>474517.20505000046</v>
      </c>
      <c r="N177" s="403">
        <f>SUM(L177:M177)</f>
        <v>12661359.338197658</v>
      </c>
      <c r="O177" s="416">
        <f>L177/C177</f>
        <v>777.76770267072925</v>
      </c>
      <c r="P177" s="403">
        <f>N177/C177</f>
        <v>808.05152455151301</v>
      </c>
      <c r="Q177" s="419">
        <v>7</v>
      </c>
      <c r="R177" s="419">
        <v>7</v>
      </c>
      <c r="S177" s="364"/>
      <c r="T177" s="442">
        <f>L177-AI177</f>
        <v>759393.47120462731</v>
      </c>
      <c r="U177" s="431">
        <f>T177/AI177</f>
        <v>6.6453457256267931E-2</v>
      </c>
      <c r="V177" s="432">
        <f>O177-AL177</f>
        <v>51.523745763005763</v>
      </c>
      <c r="X177" s="401">
        <v>560</v>
      </c>
      <c r="Y177" s="402" t="s">
        <v>203</v>
      </c>
      <c r="Z177" s="404">
        <v>15735</v>
      </c>
      <c r="AA177" s="417">
        <f>AC177-AB177</f>
        <v>5081211.8611406628</v>
      </c>
      <c r="AB177" s="418">
        <v>-728983.345734064</v>
      </c>
      <c r="AC177" s="404">
        <v>4352228.5154065993</v>
      </c>
      <c r="AD177" s="404">
        <v>6119155.5578805432</v>
      </c>
      <c r="AE177" s="200">
        <f>SUM(AC177:AD177)</f>
        <v>10471384.073287142</v>
      </c>
      <c r="AF177" s="404">
        <v>2752491.5886558881</v>
      </c>
      <c r="AG177" s="403">
        <f>AE177+AF177</f>
        <v>13223875.66194303</v>
      </c>
      <c r="AH177" s="405">
        <v>-1796427</v>
      </c>
      <c r="AI177" s="416">
        <f>AG177+AH177</f>
        <v>11427448.66194303</v>
      </c>
      <c r="AJ177" s="403">
        <v>474517.20505000046</v>
      </c>
      <c r="AK177" s="403">
        <f>SUM(AI177:AJ177)</f>
        <v>11901965.866993031</v>
      </c>
      <c r="AL177" s="416">
        <f>AI177/Z177</f>
        <v>726.24395690772349</v>
      </c>
      <c r="AM177" s="403">
        <f>AK177/Z177</f>
        <v>756.40075417813989</v>
      </c>
      <c r="AN177" s="419">
        <v>7</v>
      </c>
      <c r="AO177" s="419">
        <v>7</v>
      </c>
    </row>
    <row r="178" spans="1:41">
      <c r="A178" s="401">
        <v>561</v>
      </c>
      <c r="B178" s="402" t="s">
        <v>204</v>
      </c>
      <c r="C178" s="404">
        <v>1315</v>
      </c>
      <c r="D178" s="417">
        <f>H178-G178-E178</f>
        <v>868318.85813296493</v>
      </c>
      <c r="E178" s="418">
        <v>635960.33153445972</v>
      </c>
      <c r="F178" s="404">
        <v>1504279.1896674247</v>
      </c>
      <c r="G178" s="404">
        <v>439057.48272906744</v>
      </c>
      <c r="H178" s="408">
        <f>SUM(F178:G178)</f>
        <v>1943336.6723964922</v>
      </c>
      <c r="I178" s="446">
        <v>256104.07618257817</v>
      </c>
      <c r="J178" s="403">
        <f>SUM(H178:I178)</f>
        <v>2199440.7485790704</v>
      </c>
      <c r="K178" s="460">
        <v>-278523</v>
      </c>
      <c r="L178" s="416">
        <f>SUM(J178:K178)</f>
        <v>1920917.7485790704</v>
      </c>
      <c r="M178" s="463">
        <v>-593756.30000000005</v>
      </c>
      <c r="N178" s="403">
        <f>SUM(L178:M178)</f>
        <v>1327161.4485790704</v>
      </c>
      <c r="O178" s="416">
        <f>L178/C178</f>
        <v>1460.7739532920689</v>
      </c>
      <c r="P178" s="403">
        <f>N178/C178</f>
        <v>1009.2482498700155</v>
      </c>
      <c r="Q178" s="419">
        <v>2</v>
      </c>
      <c r="R178" s="419">
        <v>2</v>
      </c>
      <c r="S178" s="364"/>
      <c r="T178" s="442">
        <f>L178-AI178</f>
        <v>121180.38967743516</v>
      </c>
      <c r="U178" s="431">
        <f>T178/AI178</f>
        <v>6.7332263276120768E-2</v>
      </c>
      <c r="V178" s="432">
        <f>O178-AL178</f>
        <v>94.230780246028417</v>
      </c>
      <c r="X178" s="401">
        <v>561</v>
      </c>
      <c r="Y178" s="402" t="s">
        <v>204</v>
      </c>
      <c r="Z178" s="404">
        <v>1317</v>
      </c>
      <c r="AA178" s="417">
        <f>AC178-AB178</f>
        <v>661056.21782766213</v>
      </c>
      <c r="AB178" s="418">
        <v>640345.61132818111</v>
      </c>
      <c r="AC178" s="404">
        <v>1301401.8291558432</v>
      </c>
      <c r="AD178" s="404">
        <v>436774.38299178809</v>
      </c>
      <c r="AE178" s="200">
        <f>SUM(AC178:AD178)</f>
        <v>1738176.2121476312</v>
      </c>
      <c r="AF178" s="404">
        <v>340084.14675400406</v>
      </c>
      <c r="AG178" s="403">
        <f>AE178+AF178</f>
        <v>2078260.3589016353</v>
      </c>
      <c r="AH178" s="405">
        <v>-278523</v>
      </c>
      <c r="AI178" s="416">
        <f>AG178+AH178</f>
        <v>1799737.3589016353</v>
      </c>
      <c r="AJ178" s="403">
        <v>-593756.30000000005</v>
      </c>
      <c r="AK178" s="403">
        <f>SUM(AI178:AJ178)</f>
        <v>1205981.0589016352</v>
      </c>
      <c r="AL178" s="416">
        <f>AI178/Z178</f>
        <v>1366.5431730460405</v>
      </c>
      <c r="AM178" s="403">
        <f>AK178/Z178</f>
        <v>915.70315786001152</v>
      </c>
      <c r="AN178" s="419">
        <v>2</v>
      </c>
      <c r="AO178" s="419">
        <v>2</v>
      </c>
    </row>
    <row r="179" spans="1:41">
      <c r="A179" s="401">
        <v>562</v>
      </c>
      <c r="B179" s="402" t="s">
        <v>205</v>
      </c>
      <c r="C179" s="404">
        <v>8839</v>
      </c>
      <c r="D179" s="417">
        <f>H179-G179-E179</f>
        <v>1917852.2424999913</v>
      </c>
      <c r="E179" s="418">
        <v>-404717.61942455883</v>
      </c>
      <c r="F179" s="404">
        <v>1513134.6230754331</v>
      </c>
      <c r="G179" s="404">
        <v>3485792.5314667211</v>
      </c>
      <c r="H179" s="408">
        <f>SUM(F179:G179)</f>
        <v>4998927.1545421537</v>
      </c>
      <c r="I179" s="446">
        <v>1060062.2630919507</v>
      </c>
      <c r="J179" s="403">
        <f>SUM(H179:I179)</f>
        <v>6058989.4176341044</v>
      </c>
      <c r="K179" s="460">
        <v>-403832</v>
      </c>
      <c r="L179" s="416">
        <f>SUM(J179:K179)</f>
        <v>5655157.4176341044</v>
      </c>
      <c r="M179" s="463">
        <v>-121248.61689999991</v>
      </c>
      <c r="N179" s="403">
        <f>SUM(L179:M179)</f>
        <v>5533908.8007341046</v>
      </c>
      <c r="O179" s="416">
        <f>L179/C179</f>
        <v>639.79606489807725</v>
      </c>
      <c r="P179" s="403">
        <f>N179/C179</f>
        <v>626.07860626022227</v>
      </c>
      <c r="Q179" s="419">
        <v>6</v>
      </c>
      <c r="R179" s="419">
        <v>6</v>
      </c>
      <c r="S179" s="364"/>
      <c r="T179" s="442">
        <f>L179-AI179</f>
        <v>194662.22977404948</v>
      </c>
      <c r="U179" s="431">
        <f>T179/AI179</f>
        <v>3.5649189876923379E-2</v>
      </c>
      <c r="V179" s="432">
        <f>O179-AL179</f>
        <v>28.660621377086159</v>
      </c>
      <c r="X179" s="401">
        <v>562</v>
      </c>
      <c r="Y179" s="402" t="s">
        <v>205</v>
      </c>
      <c r="Z179" s="404">
        <v>8935</v>
      </c>
      <c r="AA179" s="417">
        <f>AC179-AB179</f>
        <v>1444248.8406053544</v>
      </c>
      <c r="AB179" s="418">
        <v>-519068.03123994509</v>
      </c>
      <c r="AC179" s="404">
        <v>925180.80936540943</v>
      </c>
      <c r="AD179" s="404">
        <v>3280420.7878165888</v>
      </c>
      <c r="AE179" s="200">
        <f>SUM(AC179:AD179)</f>
        <v>4205601.5971819982</v>
      </c>
      <c r="AF179" s="404">
        <v>1658725.5906780572</v>
      </c>
      <c r="AG179" s="403">
        <f>AE179+AF179</f>
        <v>5864327.1878600549</v>
      </c>
      <c r="AH179" s="405">
        <v>-403832</v>
      </c>
      <c r="AI179" s="416">
        <f>AG179+AH179</f>
        <v>5460495.1878600549</v>
      </c>
      <c r="AJ179" s="403">
        <v>-121248.61689999991</v>
      </c>
      <c r="AK179" s="403">
        <f>SUM(AI179:AJ179)</f>
        <v>5339246.5709600551</v>
      </c>
      <c r="AL179" s="416">
        <f>AI179/Z179</f>
        <v>611.13544352099109</v>
      </c>
      <c r="AM179" s="403">
        <f>AK179/Z179</f>
        <v>597.56536888193114</v>
      </c>
      <c r="AN179" s="419">
        <v>6</v>
      </c>
      <c r="AO179" s="419">
        <v>6</v>
      </c>
    </row>
    <row r="180" spans="1:41">
      <c r="A180" s="401">
        <v>563</v>
      </c>
      <c r="B180" s="402" t="s">
        <v>206</v>
      </c>
      <c r="C180" s="404">
        <v>6978</v>
      </c>
      <c r="D180" s="417">
        <f>H180-G180-E180</f>
        <v>3399599.4419109863</v>
      </c>
      <c r="E180" s="418">
        <v>-1889427.9169616904</v>
      </c>
      <c r="F180" s="404">
        <v>1510171.5249492959</v>
      </c>
      <c r="G180" s="404">
        <v>3278720.6277888189</v>
      </c>
      <c r="H180" s="408">
        <f>SUM(F180:G180)</f>
        <v>4788892.1527381148</v>
      </c>
      <c r="I180" s="446">
        <v>758604.12389413116</v>
      </c>
      <c r="J180" s="403">
        <f>SUM(H180:I180)</f>
        <v>5547496.2766322456</v>
      </c>
      <c r="K180" s="460">
        <v>-330825</v>
      </c>
      <c r="L180" s="416">
        <f>SUM(J180:K180)</f>
        <v>5216671.2766322456</v>
      </c>
      <c r="M180" s="463">
        <v>11815.452000000019</v>
      </c>
      <c r="N180" s="403">
        <f>SUM(L180:M180)</f>
        <v>5228486.7286322452</v>
      </c>
      <c r="O180" s="416">
        <f>L180/C180</f>
        <v>747.58831708687956</v>
      </c>
      <c r="P180" s="403">
        <f>N180/C180</f>
        <v>749.28156042307899</v>
      </c>
      <c r="Q180" s="419">
        <v>17</v>
      </c>
      <c r="R180" s="419">
        <v>17</v>
      </c>
      <c r="S180" s="364"/>
      <c r="T180" s="442">
        <f>L180-AI180</f>
        <v>-302919.28071031068</v>
      </c>
      <c r="U180" s="431">
        <f>T180/AI180</f>
        <v>-5.4880752034649684E-2</v>
      </c>
      <c r="V180" s="432">
        <f>O180-AL180</f>
        <v>-38.118523815975436</v>
      </c>
      <c r="X180" s="401">
        <v>563</v>
      </c>
      <c r="Y180" s="402" t="s">
        <v>206</v>
      </c>
      <c r="Z180" s="404">
        <v>7025</v>
      </c>
      <c r="AA180" s="417">
        <f>AC180-AB180</f>
        <v>3142370.6489288504</v>
      </c>
      <c r="AB180" s="418">
        <v>-2077203.6375011387</v>
      </c>
      <c r="AC180" s="404">
        <v>1065167.0114277117</v>
      </c>
      <c r="AD180" s="404">
        <v>3488074.9075481249</v>
      </c>
      <c r="AE180" s="200">
        <f>SUM(AC180:AD180)</f>
        <v>4553241.9189758366</v>
      </c>
      <c r="AF180" s="404">
        <v>1297173.6383667197</v>
      </c>
      <c r="AG180" s="403">
        <f>AE180+AF180</f>
        <v>5850415.5573425563</v>
      </c>
      <c r="AH180" s="405">
        <v>-330825</v>
      </c>
      <c r="AI180" s="416">
        <f>AG180+AH180</f>
        <v>5519590.5573425563</v>
      </c>
      <c r="AJ180" s="403">
        <v>11815.452000000019</v>
      </c>
      <c r="AK180" s="403">
        <f>SUM(AI180:AJ180)</f>
        <v>5531406.0093425559</v>
      </c>
      <c r="AL180" s="416">
        <f>AI180/Z180</f>
        <v>785.70684090285499</v>
      </c>
      <c r="AM180" s="403">
        <f>AK180/Z180</f>
        <v>787.38875577829981</v>
      </c>
      <c r="AN180" s="419">
        <v>17</v>
      </c>
      <c r="AO180" s="419">
        <v>17</v>
      </c>
    </row>
    <row r="181" spans="1:41">
      <c r="A181" s="401">
        <v>564</v>
      </c>
      <c r="B181" s="402" t="s">
        <v>207</v>
      </c>
      <c r="C181" s="404">
        <v>214633</v>
      </c>
      <c r="D181" s="417">
        <f>H181-G181-E181</f>
        <v>102839117.60813424</v>
      </c>
      <c r="E181" s="418">
        <v>-27087427.517203409</v>
      </c>
      <c r="F181" s="404">
        <v>75751690.090930834</v>
      </c>
      <c r="G181" s="404">
        <v>36730295.804355547</v>
      </c>
      <c r="H181" s="408">
        <f>SUM(F181:G181)</f>
        <v>112481985.89528638</v>
      </c>
      <c r="I181" s="446">
        <v>17116093.453777634</v>
      </c>
      <c r="J181" s="403">
        <f>SUM(H181:I181)</f>
        <v>129598079.34906402</v>
      </c>
      <c r="K181" s="460">
        <v>-280488</v>
      </c>
      <c r="L181" s="416">
        <f>SUM(J181:K181)</f>
        <v>129317591.34906402</v>
      </c>
      <c r="M181" s="463">
        <v>-12981641.587950006</v>
      </c>
      <c r="N181" s="403">
        <f>SUM(L181:M181)</f>
        <v>116335949.76111402</v>
      </c>
      <c r="O181" s="416">
        <f>L181/C181</f>
        <v>602.5056321677655</v>
      </c>
      <c r="P181" s="403">
        <f>N181/C181</f>
        <v>542.02266082621975</v>
      </c>
      <c r="Q181" s="419">
        <v>17</v>
      </c>
      <c r="R181" s="419">
        <v>17</v>
      </c>
      <c r="S181" s="364"/>
      <c r="T181" s="442">
        <f>L181-AI181</f>
        <v>16136984.415260494</v>
      </c>
      <c r="U181" s="431">
        <f>T181/AI181</f>
        <v>0.14257729175015477</v>
      </c>
      <c r="V181" s="432">
        <f>O181-AL181</f>
        <v>68.25179482304884</v>
      </c>
      <c r="X181" s="401">
        <v>564</v>
      </c>
      <c r="Y181" s="402" t="s">
        <v>207</v>
      </c>
      <c r="Z181" s="404">
        <v>211848</v>
      </c>
      <c r="AA181" s="417">
        <f>AC181-AB181</f>
        <v>81494639.669815108</v>
      </c>
      <c r="AB181" s="418">
        <v>-32701791.470645986</v>
      </c>
      <c r="AC181" s="404">
        <v>48792848.199169122</v>
      </c>
      <c r="AD181" s="404">
        <v>35268957.532213382</v>
      </c>
      <c r="AE181" s="200">
        <f>SUM(AC181:AD181)</f>
        <v>84061805.731382504</v>
      </c>
      <c r="AF181" s="404">
        <v>29399289.202421021</v>
      </c>
      <c r="AG181" s="403">
        <f>AE181+AF181</f>
        <v>113461094.93380353</v>
      </c>
      <c r="AH181" s="405">
        <v>-280488</v>
      </c>
      <c r="AI181" s="416">
        <f>AG181+AH181</f>
        <v>113180606.93380353</v>
      </c>
      <c r="AJ181" s="403">
        <v>-12981641.587950006</v>
      </c>
      <c r="AK181" s="403">
        <f>SUM(AI181:AJ181)</f>
        <v>100198965.34585352</v>
      </c>
      <c r="AL181" s="416">
        <f>AI181/Z181</f>
        <v>534.25383734471666</v>
      </c>
      <c r="AM181" s="403">
        <f>AK181/Z181</f>
        <v>472.97574367401876</v>
      </c>
      <c r="AN181" s="419">
        <v>17</v>
      </c>
      <c r="AO181" s="419">
        <v>17</v>
      </c>
    </row>
    <row r="182" spans="1:41">
      <c r="A182" s="401">
        <v>576</v>
      </c>
      <c r="B182" s="402" t="s">
        <v>208</v>
      </c>
      <c r="C182" s="404">
        <v>2726</v>
      </c>
      <c r="D182" s="417">
        <f>H182-G182-E182</f>
        <v>128000.13467951864</v>
      </c>
      <c r="E182" s="418">
        <v>564144.24658830313</v>
      </c>
      <c r="F182" s="404">
        <v>692144.38126782177</v>
      </c>
      <c r="G182" s="404">
        <v>965725.34853023349</v>
      </c>
      <c r="H182" s="408">
        <f>SUM(F182:G182)</f>
        <v>1657869.7297980553</v>
      </c>
      <c r="I182" s="446">
        <v>485142.51899181324</v>
      </c>
      <c r="J182" s="403">
        <f>SUM(H182:I182)</f>
        <v>2143012.2487898683</v>
      </c>
      <c r="K182" s="460">
        <v>-242950</v>
      </c>
      <c r="L182" s="416">
        <f>SUM(J182:K182)</f>
        <v>1900062.2487898683</v>
      </c>
      <c r="M182" s="463">
        <v>-41697.207500000004</v>
      </c>
      <c r="N182" s="403">
        <f>SUM(L182:M182)</f>
        <v>1858365.0412898683</v>
      </c>
      <c r="O182" s="416">
        <f>L182/C182</f>
        <v>697.01476477984897</v>
      </c>
      <c r="P182" s="403">
        <f>N182/C182</f>
        <v>681.71865050985627</v>
      </c>
      <c r="Q182" s="419">
        <v>7</v>
      </c>
      <c r="R182" s="419">
        <v>7</v>
      </c>
      <c r="S182" s="364"/>
      <c r="T182" s="442">
        <f>L182-AI182</f>
        <v>305561.24790557567</v>
      </c>
      <c r="U182" s="431">
        <f>T182/AI182</f>
        <v>0.19163440332499934</v>
      </c>
      <c r="V182" s="432">
        <f>O182-AL182</f>
        <v>117.19621900374261</v>
      </c>
      <c r="X182" s="401">
        <v>576</v>
      </c>
      <c r="Y182" s="402" t="s">
        <v>208</v>
      </c>
      <c r="Z182" s="404">
        <v>2750</v>
      </c>
      <c r="AA182" s="417">
        <f>AC182-AB182</f>
        <v>-137454.62064142333</v>
      </c>
      <c r="AB182" s="418">
        <v>573073.41393293173</v>
      </c>
      <c r="AC182" s="404">
        <v>435618.79329150839</v>
      </c>
      <c r="AD182" s="404">
        <v>786039.56098853913</v>
      </c>
      <c r="AE182" s="200">
        <f>SUM(AC182:AD182)</f>
        <v>1221658.3542800476</v>
      </c>
      <c r="AF182" s="404">
        <v>615792.64660424495</v>
      </c>
      <c r="AG182" s="403">
        <f>AE182+AF182</f>
        <v>1837451.0008842926</v>
      </c>
      <c r="AH182" s="405">
        <v>-242950</v>
      </c>
      <c r="AI182" s="416">
        <f>AG182+AH182</f>
        <v>1594501.0008842926</v>
      </c>
      <c r="AJ182" s="403">
        <v>-41697.207500000004</v>
      </c>
      <c r="AK182" s="403">
        <f>SUM(AI182:AJ182)</f>
        <v>1552803.7933842926</v>
      </c>
      <c r="AL182" s="416">
        <f>AI182/Z182</f>
        <v>579.81854577610636</v>
      </c>
      <c r="AM182" s="403">
        <f>AK182/Z182</f>
        <v>564.65592486701553</v>
      </c>
      <c r="AN182" s="419">
        <v>7</v>
      </c>
      <c r="AO182" s="419">
        <v>7</v>
      </c>
    </row>
    <row r="183" spans="1:41">
      <c r="A183" s="401">
        <v>577</v>
      </c>
      <c r="B183" s="402" t="s">
        <v>209</v>
      </c>
      <c r="C183" s="404">
        <v>11236</v>
      </c>
      <c r="D183" s="417">
        <f>H183-G183-E183</f>
        <v>6639462.8694135817</v>
      </c>
      <c r="E183" s="418">
        <v>-168390.2468449669</v>
      </c>
      <c r="F183" s="404">
        <v>6471072.6225686148</v>
      </c>
      <c r="G183" s="404">
        <v>2259526.314214488</v>
      </c>
      <c r="H183" s="408">
        <f>SUM(F183:G183)</f>
        <v>8730598.9367831033</v>
      </c>
      <c r="I183" s="446">
        <v>839924.30279719026</v>
      </c>
      <c r="J183" s="403">
        <f>SUM(H183:I183)</f>
        <v>9570523.2395802941</v>
      </c>
      <c r="K183" s="460">
        <v>446028</v>
      </c>
      <c r="L183" s="416">
        <f>SUM(J183:K183)</f>
        <v>10016551.239580294</v>
      </c>
      <c r="M183" s="463">
        <v>-23049.082500000019</v>
      </c>
      <c r="N183" s="403">
        <f>SUM(L183:M183)</f>
        <v>9993502.1570802946</v>
      </c>
      <c r="O183" s="416">
        <f>L183/C183</f>
        <v>891.46949444466838</v>
      </c>
      <c r="P183" s="403">
        <f>N183/C183</f>
        <v>889.41813430760897</v>
      </c>
      <c r="Q183" s="419">
        <v>2</v>
      </c>
      <c r="R183" s="419">
        <v>2</v>
      </c>
      <c r="S183" s="364"/>
      <c r="T183" s="442">
        <f>L183-AI183</f>
        <v>334840.53217127174</v>
      </c>
      <c r="U183" s="431">
        <f>T183/AI183</f>
        <v>3.45848520256892E-2</v>
      </c>
      <c r="V183" s="432">
        <f>O183-AL183</f>
        <v>22.219116692017792</v>
      </c>
      <c r="X183" s="401">
        <v>577</v>
      </c>
      <c r="Y183" s="402" t="s">
        <v>209</v>
      </c>
      <c r="Z183" s="404">
        <v>11138</v>
      </c>
      <c r="AA183" s="417">
        <f>AC183-AB183</f>
        <v>5663713.6572170183</v>
      </c>
      <c r="AB183" s="418">
        <v>-376890.29475552158</v>
      </c>
      <c r="AC183" s="404">
        <v>5286823.3624614971</v>
      </c>
      <c r="AD183" s="404">
        <v>2375117.9126870902</v>
      </c>
      <c r="AE183" s="200">
        <f>SUM(AC183:AD183)</f>
        <v>7661941.2751485873</v>
      </c>
      <c r="AF183" s="404">
        <v>1573741.4322604346</v>
      </c>
      <c r="AG183" s="403">
        <f>AE183+AF183</f>
        <v>9235682.7074090224</v>
      </c>
      <c r="AH183" s="405">
        <v>446028</v>
      </c>
      <c r="AI183" s="416">
        <f>AG183+AH183</f>
        <v>9681710.7074090224</v>
      </c>
      <c r="AJ183" s="403">
        <v>-23049.082500000019</v>
      </c>
      <c r="AK183" s="403">
        <f>SUM(AI183:AJ183)</f>
        <v>9658661.6249090228</v>
      </c>
      <c r="AL183" s="416">
        <f>AI183/Z183</f>
        <v>869.25037775265059</v>
      </c>
      <c r="AM183" s="403">
        <f>AK183/Z183</f>
        <v>867.18096829852959</v>
      </c>
      <c r="AN183" s="419">
        <v>2</v>
      </c>
      <c r="AO183" s="419">
        <v>2</v>
      </c>
    </row>
    <row r="184" spans="1:41">
      <c r="A184" s="401">
        <v>578</v>
      </c>
      <c r="B184" s="402" t="s">
        <v>210</v>
      </c>
      <c r="C184" s="404">
        <v>3037</v>
      </c>
      <c r="D184" s="417">
        <f>H184-G184-E184</f>
        <v>913851.43926053285</v>
      </c>
      <c r="E184" s="418">
        <v>-682593.30422770837</v>
      </c>
      <c r="F184" s="404">
        <v>231258.13503282447</v>
      </c>
      <c r="G184" s="404">
        <v>1898930.76346755</v>
      </c>
      <c r="H184" s="408">
        <f>SUM(F184:G184)</f>
        <v>2130188.8985003745</v>
      </c>
      <c r="I184" s="446">
        <v>464128.56365547585</v>
      </c>
      <c r="J184" s="403">
        <f>SUM(H184:I184)</f>
        <v>2594317.4621558506</v>
      </c>
      <c r="K184" s="460">
        <v>-22236</v>
      </c>
      <c r="L184" s="416">
        <f>SUM(J184:K184)</f>
        <v>2572081.4621558506</v>
      </c>
      <c r="M184" s="463">
        <v>357074.29749999999</v>
      </c>
      <c r="N184" s="403">
        <f>SUM(L184:M184)</f>
        <v>2929155.7596558505</v>
      </c>
      <c r="O184" s="416">
        <f>L184/C184</f>
        <v>846.91519991960831</v>
      </c>
      <c r="P184" s="403">
        <f>N184/C184</f>
        <v>964.48987805592708</v>
      </c>
      <c r="Q184" s="419">
        <v>18</v>
      </c>
      <c r="R184" s="419">
        <v>18</v>
      </c>
      <c r="S184" s="364"/>
      <c r="T184" s="442">
        <f>L184-AI184</f>
        <v>564166.64562563319</v>
      </c>
      <c r="U184" s="431">
        <f>T184/AI184</f>
        <v>0.28097140425535722</v>
      </c>
      <c r="V184" s="432">
        <f>O184-AL184</f>
        <v>199.20074297437691</v>
      </c>
      <c r="X184" s="401">
        <v>578</v>
      </c>
      <c r="Y184" s="402" t="s">
        <v>210</v>
      </c>
      <c r="Z184" s="404">
        <v>3100</v>
      </c>
      <c r="AA184" s="417">
        <f>AC184-AB184</f>
        <v>450163.02689890796</v>
      </c>
      <c r="AB184" s="418">
        <v>-765940.46990086872</v>
      </c>
      <c r="AC184" s="404">
        <v>-315777.44300196075</v>
      </c>
      <c r="AD184" s="404">
        <v>1681732.3514559427</v>
      </c>
      <c r="AE184" s="200">
        <f>SUM(AC184:AD184)</f>
        <v>1365954.9084539819</v>
      </c>
      <c r="AF184" s="404">
        <v>664195.90807623544</v>
      </c>
      <c r="AG184" s="403">
        <f>AE184+AF184</f>
        <v>2030150.8165302174</v>
      </c>
      <c r="AH184" s="405">
        <v>-22236</v>
      </c>
      <c r="AI184" s="416">
        <f>AG184+AH184</f>
        <v>2007914.8165302174</v>
      </c>
      <c r="AJ184" s="403">
        <v>357074.29749999999</v>
      </c>
      <c r="AK184" s="403">
        <f>SUM(AI184:AJ184)</f>
        <v>2364989.1140302173</v>
      </c>
      <c r="AL184" s="416">
        <f>AI184/Z184</f>
        <v>647.7144569452314</v>
      </c>
      <c r="AM184" s="403">
        <f>AK184/Z184</f>
        <v>762.89971420329584</v>
      </c>
      <c r="AN184" s="419">
        <v>18</v>
      </c>
      <c r="AO184" s="419">
        <v>18</v>
      </c>
    </row>
    <row r="185" spans="1:41">
      <c r="A185" s="401">
        <v>580</v>
      </c>
      <c r="B185" s="402" t="s">
        <v>211</v>
      </c>
      <c r="C185" s="404">
        <v>4366</v>
      </c>
      <c r="D185" s="417">
        <f>H185-G185-E185</f>
        <v>131812.40454763849</v>
      </c>
      <c r="E185" s="418">
        <v>-535944.24738898035</v>
      </c>
      <c r="F185" s="404">
        <v>-404131.84284134174</v>
      </c>
      <c r="G185" s="404">
        <v>1720215.7847554462</v>
      </c>
      <c r="H185" s="408">
        <f>SUM(F185:G185)</f>
        <v>1316083.9419141044</v>
      </c>
      <c r="I185" s="446">
        <v>761934.22961061308</v>
      </c>
      <c r="J185" s="403">
        <f>SUM(H185:I185)</f>
        <v>2078018.1715247175</v>
      </c>
      <c r="K185" s="460">
        <v>-361639</v>
      </c>
      <c r="L185" s="416">
        <f>SUM(J185:K185)</f>
        <v>1716379.1715247175</v>
      </c>
      <c r="M185" s="463">
        <v>65715.992500000008</v>
      </c>
      <c r="N185" s="403">
        <f>SUM(L185:M185)</f>
        <v>1782095.1640247174</v>
      </c>
      <c r="O185" s="416">
        <f>L185/C185</f>
        <v>393.12395133410843</v>
      </c>
      <c r="P185" s="403">
        <f>N185/C185</f>
        <v>408.17571324432373</v>
      </c>
      <c r="Q185" s="419">
        <v>9</v>
      </c>
      <c r="R185" s="419">
        <v>9</v>
      </c>
      <c r="S185" s="364"/>
      <c r="T185" s="442">
        <f>L185-AI185</f>
        <v>-15540.121660542209</v>
      </c>
      <c r="U185" s="431">
        <f>T185/AI185</f>
        <v>-8.9727747255252243E-3</v>
      </c>
      <c r="V185" s="432">
        <f>O185-AL185</f>
        <v>2.8762512022337887</v>
      </c>
      <c r="X185" s="401">
        <v>580</v>
      </c>
      <c r="Y185" s="402" t="s">
        <v>211</v>
      </c>
      <c r="Z185" s="404">
        <v>4438</v>
      </c>
      <c r="AA185" s="417">
        <f>AC185-AB185</f>
        <v>-362344.00451915734</v>
      </c>
      <c r="AB185" s="418">
        <v>-588486.22543524322</v>
      </c>
      <c r="AC185" s="404">
        <v>-950830.22995440057</v>
      </c>
      <c r="AD185" s="404">
        <v>2018922.5981847316</v>
      </c>
      <c r="AE185" s="200">
        <f>SUM(AC185:AD185)</f>
        <v>1068092.368230331</v>
      </c>
      <c r="AF185" s="404">
        <v>1025465.9249549286</v>
      </c>
      <c r="AG185" s="403">
        <f>AE185+AF185</f>
        <v>2093558.2931852597</v>
      </c>
      <c r="AH185" s="405">
        <v>-361639</v>
      </c>
      <c r="AI185" s="416">
        <f>AG185+AH185</f>
        <v>1731919.2931852597</v>
      </c>
      <c r="AJ185" s="403">
        <v>65715.992500000008</v>
      </c>
      <c r="AK185" s="403">
        <f>SUM(AI185:AJ185)</f>
        <v>1797635.2856852596</v>
      </c>
      <c r="AL185" s="416">
        <f>AI185/Z185</f>
        <v>390.24770013187464</v>
      </c>
      <c r="AM185" s="403">
        <f>AK185/Z185</f>
        <v>405.0552694198422</v>
      </c>
      <c r="AN185" s="419">
        <v>9</v>
      </c>
      <c r="AO185" s="419">
        <v>9</v>
      </c>
    </row>
    <row r="186" spans="1:41">
      <c r="A186" s="401">
        <v>581</v>
      </c>
      <c r="B186" s="402" t="s">
        <v>212</v>
      </c>
      <c r="C186" s="404">
        <v>6123</v>
      </c>
      <c r="D186" s="417">
        <f>H186-G186-E186</f>
        <v>2020203.1523756906</v>
      </c>
      <c r="E186" s="418">
        <v>-1265122.4432699685</v>
      </c>
      <c r="F186" s="404">
        <v>755080.70910572214</v>
      </c>
      <c r="G186" s="404">
        <v>2278422.1325085484</v>
      </c>
      <c r="H186" s="408">
        <f>SUM(F186:G186)</f>
        <v>3033502.8416142706</v>
      </c>
      <c r="I186" s="446">
        <v>805246.54460611218</v>
      </c>
      <c r="J186" s="403">
        <f>SUM(H186:I186)</f>
        <v>3838749.3862203825</v>
      </c>
      <c r="K186" s="460">
        <v>-472671</v>
      </c>
      <c r="L186" s="416">
        <f>SUM(J186:K186)</f>
        <v>3366078.3862203825</v>
      </c>
      <c r="M186" s="463">
        <v>101893.35499999997</v>
      </c>
      <c r="N186" s="403">
        <f>SUM(L186:M186)</f>
        <v>3467971.7412203825</v>
      </c>
      <c r="O186" s="416">
        <f>L186/C186</f>
        <v>549.74332618330595</v>
      </c>
      <c r="P186" s="403">
        <f>N186/C186</f>
        <v>566.38440980244695</v>
      </c>
      <c r="Q186" s="419">
        <v>6</v>
      </c>
      <c r="R186" s="419">
        <v>6</v>
      </c>
      <c r="S186" s="364"/>
      <c r="T186" s="442">
        <f>L186-AI186</f>
        <v>596590.05917807994</v>
      </c>
      <c r="U186" s="431">
        <f>T186/AI186</f>
        <v>0.21541526402287209</v>
      </c>
      <c r="V186" s="432">
        <f>O186-AL186</f>
        <v>105.91506864447541</v>
      </c>
      <c r="X186" s="401">
        <v>581</v>
      </c>
      <c r="Y186" s="402" t="s">
        <v>212</v>
      </c>
      <c r="Z186" s="404">
        <v>6240</v>
      </c>
      <c r="AA186" s="417">
        <f>AC186-AB186</f>
        <v>1258716.9266336882</v>
      </c>
      <c r="AB186" s="418">
        <v>-1432779.5373873503</v>
      </c>
      <c r="AC186" s="404">
        <v>-174062.61075366219</v>
      </c>
      <c r="AD186" s="404">
        <v>2191744.4437877815</v>
      </c>
      <c r="AE186" s="200">
        <f>SUM(AC186:AD186)</f>
        <v>2017681.8330341193</v>
      </c>
      <c r="AF186" s="404">
        <v>1224477.4940081832</v>
      </c>
      <c r="AG186" s="403">
        <f>AE186+AF186</f>
        <v>3242159.3270423026</v>
      </c>
      <c r="AH186" s="405">
        <v>-472671</v>
      </c>
      <c r="AI186" s="416">
        <f>AG186+AH186</f>
        <v>2769488.3270423026</v>
      </c>
      <c r="AJ186" s="403">
        <v>101893.35499999997</v>
      </c>
      <c r="AK186" s="403">
        <f>SUM(AI186:AJ186)</f>
        <v>2871381.6820423026</v>
      </c>
      <c r="AL186" s="416">
        <f>AI186/Z186</f>
        <v>443.82825753883054</v>
      </c>
      <c r="AM186" s="403">
        <f>AK186/Z186</f>
        <v>460.15732084011262</v>
      </c>
      <c r="AN186" s="419">
        <v>6</v>
      </c>
      <c r="AO186" s="419">
        <v>6</v>
      </c>
    </row>
    <row r="187" spans="1:41">
      <c r="A187" s="401">
        <v>583</v>
      </c>
      <c r="B187" s="402" t="s">
        <v>213</v>
      </c>
      <c r="C187" s="404">
        <v>912</v>
      </c>
      <c r="D187" s="417">
        <f>H187-G187-E187</f>
        <v>760966.07586059999</v>
      </c>
      <c r="E187" s="418">
        <v>-230744.82903574503</v>
      </c>
      <c r="F187" s="404">
        <v>530221.24682485498</v>
      </c>
      <c r="G187" s="404">
        <v>126055.78790660459</v>
      </c>
      <c r="H187" s="408">
        <f>SUM(F187:G187)</f>
        <v>656277.03473145957</v>
      </c>
      <c r="I187" s="446">
        <v>130820.12209057904</v>
      </c>
      <c r="J187" s="403">
        <f>SUM(H187:I187)</f>
        <v>787097.15682203858</v>
      </c>
      <c r="K187" s="460">
        <v>-235257</v>
      </c>
      <c r="L187" s="416">
        <f>SUM(J187:K187)</f>
        <v>551840.15682203858</v>
      </c>
      <c r="M187" s="463">
        <v>141651.1575</v>
      </c>
      <c r="N187" s="403">
        <f>SUM(L187:M187)</f>
        <v>693491.31432203855</v>
      </c>
      <c r="O187" s="416">
        <f>L187/C187</f>
        <v>605.08789125223529</v>
      </c>
      <c r="P187" s="403">
        <f>N187/C187</f>
        <v>760.40714289697212</v>
      </c>
      <c r="Q187" s="419">
        <v>19</v>
      </c>
      <c r="R187" s="419">
        <v>19</v>
      </c>
      <c r="S187" s="364"/>
      <c r="T187" s="442">
        <f>L187-AI187</f>
        <v>-71983.24829945527</v>
      </c>
      <c r="U187" s="431">
        <f>T187/AI187</f>
        <v>-0.11539042573344302</v>
      </c>
      <c r="V187" s="432">
        <f>O187-AL187</f>
        <v>-53.648544990102437</v>
      </c>
      <c r="X187" s="401">
        <v>583</v>
      </c>
      <c r="Y187" s="402" t="s">
        <v>213</v>
      </c>
      <c r="Z187" s="404">
        <v>947</v>
      </c>
      <c r="AA187" s="417">
        <f>AC187-AB187</f>
        <v>857997.69858741923</v>
      </c>
      <c r="AB187" s="418">
        <v>-227976.95770106028</v>
      </c>
      <c r="AC187" s="404">
        <v>630020.74088635889</v>
      </c>
      <c r="AD187" s="404">
        <v>37541.577134502841</v>
      </c>
      <c r="AE187" s="200">
        <f>SUM(AC187:AD187)</f>
        <v>667562.31802086171</v>
      </c>
      <c r="AF187" s="404">
        <v>191518.08710063214</v>
      </c>
      <c r="AG187" s="403">
        <f>AE187+AF187</f>
        <v>859080.40512149385</v>
      </c>
      <c r="AH187" s="405">
        <v>-235257</v>
      </c>
      <c r="AI187" s="416">
        <f>AG187+AH187</f>
        <v>623823.40512149385</v>
      </c>
      <c r="AJ187" s="403">
        <v>141651.1575</v>
      </c>
      <c r="AK187" s="403">
        <f>SUM(AI187:AJ187)</f>
        <v>765474.56262149382</v>
      </c>
      <c r="AL187" s="416">
        <f>AI187/Z187</f>
        <v>658.73643624233773</v>
      </c>
      <c r="AM187" s="403">
        <f>AK187/Z187</f>
        <v>808.31527203959217</v>
      </c>
      <c r="AN187" s="419">
        <v>19</v>
      </c>
      <c r="AO187" s="419">
        <v>19</v>
      </c>
    </row>
    <row r="188" spans="1:41">
      <c r="A188" s="401">
        <v>584</v>
      </c>
      <c r="B188" s="402" t="s">
        <v>214</v>
      </c>
      <c r="C188" s="404">
        <v>2578</v>
      </c>
      <c r="D188" s="417">
        <f>H188-G188-E188</f>
        <v>3724077.1231878148</v>
      </c>
      <c r="E188" s="418">
        <v>-904082.19324650732</v>
      </c>
      <c r="F188" s="404">
        <v>2819994.9299413078</v>
      </c>
      <c r="G188" s="404">
        <v>1909836.6894503257</v>
      </c>
      <c r="H188" s="408">
        <f>SUM(F188:G188)</f>
        <v>4729831.6193916332</v>
      </c>
      <c r="I188" s="446">
        <v>384800.65599519282</v>
      </c>
      <c r="J188" s="403">
        <f>SUM(H188:I188)</f>
        <v>5114632.2753868261</v>
      </c>
      <c r="K188" s="460">
        <v>203598</v>
      </c>
      <c r="L188" s="416">
        <f>SUM(J188:K188)</f>
        <v>5318230.2753868261</v>
      </c>
      <c r="M188" s="463">
        <v>11934.800000000001</v>
      </c>
      <c r="N188" s="403">
        <f>SUM(L188:M188)</f>
        <v>5330165.0753868259</v>
      </c>
      <c r="O188" s="416">
        <f>L188/C188</f>
        <v>2062.9287336644011</v>
      </c>
      <c r="P188" s="403">
        <f>N188/C188</f>
        <v>2067.5582138816239</v>
      </c>
      <c r="Q188" s="419">
        <v>16</v>
      </c>
      <c r="R188" s="419">
        <v>16</v>
      </c>
      <c r="S188" s="364"/>
      <c r="T188" s="442">
        <f>L188-AI188</f>
        <v>-62629.566566403955</v>
      </c>
      <c r="U188" s="431">
        <f>T188/AI188</f>
        <v>-1.1639323157629335E-2</v>
      </c>
      <c r="V188" s="432">
        <f>O188-AL188</f>
        <v>34.711680534649759</v>
      </c>
      <c r="X188" s="401">
        <v>584</v>
      </c>
      <c r="Y188" s="402" t="s">
        <v>214</v>
      </c>
      <c r="Z188" s="404">
        <v>2653</v>
      </c>
      <c r="AA188" s="417">
        <f>AC188-AB188</f>
        <v>3784299.236254836</v>
      </c>
      <c r="AB188" s="418">
        <v>-975653.35150811693</v>
      </c>
      <c r="AC188" s="404">
        <v>2808645.8847467192</v>
      </c>
      <c r="AD188" s="404">
        <v>1820969.3542463663</v>
      </c>
      <c r="AE188" s="200">
        <f>SUM(AC188:AD188)</f>
        <v>4629615.2389930859</v>
      </c>
      <c r="AF188" s="404">
        <v>547646.60296014382</v>
      </c>
      <c r="AG188" s="403">
        <f>AE188+AF188</f>
        <v>5177261.8419532301</v>
      </c>
      <c r="AH188" s="405">
        <v>203598</v>
      </c>
      <c r="AI188" s="416">
        <f>AG188+AH188</f>
        <v>5380859.8419532301</v>
      </c>
      <c r="AJ188" s="403">
        <v>11934.800000000001</v>
      </c>
      <c r="AK188" s="403">
        <f>SUM(AI188:AJ188)</f>
        <v>5392794.6419532299</v>
      </c>
      <c r="AL188" s="416">
        <f>AI188/Z188</f>
        <v>2028.2170531297513</v>
      </c>
      <c r="AM188" s="403">
        <f>AK188/Z188</f>
        <v>2032.7156584821823</v>
      </c>
      <c r="AN188" s="419">
        <v>16</v>
      </c>
      <c r="AO188" s="419">
        <v>16</v>
      </c>
    </row>
    <row r="189" spans="1:41">
      <c r="A189" s="401">
        <v>588</v>
      </c>
      <c r="B189" s="402" t="s">
        <v>215</v>
      </c>
      <c r="C189" s="404">
        <v>1577</v>
      </c>
      <c r="D189" s="417">
        <f>H189-G189-E189</f>
        <v>151563.43317736906</v>
      </c>
      <c r="E189" s="418">
        <v>-1028617.1153916584</v>
      </c>
      <c r="F189" s="404">
        <v>-877053.68221428932</v>
      </c>
      <c r="G189" s="404">
        <v>533513.3337626193</v>
      </c>
      <c r="H189" s="408">
        <f>SUM(F189:G189)</f>
        <v>-343540.34845167003</v>
      </c>
      <c r="I189" s="446">
        <v>294858.77341862308</v>
      </c>
      <c r="J189" s="403">
        <f>SUM(H189:I189)</f>
        <v>-48681.575033046945</v>
      </c>
      <c r="K189" s="460">
        <v>-388948</v>
      </c>
      <c r="L189" s="416">
        <f>SUM(J189:K189)</f>
        <v>-437629.57503304695</v>
      </c>
      <c r="M189" s="463">
        <v>-10055.069000000003</v>
      </c>
      <c r="N189" s="403">
        <f>SUM(L189:M189)</f>
        <v>-447684.64403304696</v>
      </c>
      <c r="O189" s="416">
        <f>L189/C189</f>
        <v>-277.5076569645193</v>
      </c>
      <c r="P189" s="403">
        <f>N189/C189</f>
        <v>-283.88373115602218</v>
      </c>
      <c r="Q189" s="419">
        <v>10</v>
      </c>
      <c r="R189" s="419">
        <v>10</v>
      </c>
      <c r="S189" s="364"/>
      <c r="T189" s="442">
        <f>L189-AI189</f>
        <v>119782.30547060602</v>
      </c>
      <c r="U189" s="431">
        <f>T189/AI189</f>
        <v>-0.21489011924606985</v>
      </c>
      <c r="V189" s="432">
        <f>O189-AL189</f>
        <v>70.874768350263821</v>
      </c>
      <c r="X189" s="401">
        <v>588</v>
      </c>
      <c r="Y189" s="402" t="s">
        <v>215</v>
      </c>
      <c r="Z189" s="404">
        <v>1600</v>
      </c>
      <c r="AA189" s="417">
        <f>AC189-AB189</f>
        <v>81021.290421688696</v>
      </c>
      <c r="AB189" s="418">
        <v>-1071525.7307716431</v>
      </c>
      <c r="AC189" s="404">
        <v>-990504.44034995441</v>
      </c>
      <c r="AD189" s="404">
        <v>441902.08535899949</v>
      </c>
      <c r="AE189" s="200">
        <f>SUM(AC189:AD189)</f>
        <v>-548602.35499095498</v>
      </c>
      <c r="AF189" s="404">
        <v>380138.47448730201</v>
      </c>
      <c r="AG189" s="403">
        <f>AE189+AF189</f>
        <v>-168463.88050365297</v>
      </c>
      <c r="AH189" s="405">
        <v>-388948</v>
      </c>
      <c r="AI189" s="416">
        <f>AG189+AH189</f>
        <v>-557411.88050365297</v>
      </c>
      <c r="AJ189" s="403">
        <v>-10055.069000000003</v>
      </c>
      <c r="AK189" s="403">
        <f>SUM(AI189:AJ189)</f>
        <v>-567466.94950365298</v>
      </c>
      <c r="AL189" s="416">
        <f>AI189/Z189</f>
        <v>-348.38242531478312</v>
      </c>
      <c r="AM189" s="403">
        <f>AK189/Z189</f>
        <v>-354.66684343978312</v>
      </c>
      <c r="AN189" s="419">
        <v>10</v>
      </c>
      <c r="AO189" s="419">
        <v>10</v>
      </c>
    </row>
    <row r="190" spans="1:41">
      <c r="A190" s="401">
        <v>592</v>
      </c>
      <c r="B190" s="402" t="s">
        <v>216</v>
      </c>
      <c r="C190" s="404">
        <v>3596</v>
      </c>
      <c r="D190" s="417">
        <f>H190-G190-E190</f>
        <v>2237099.1918707751</v>
      </c>
      <c r="E190" s="418">
        <v>-835484.39281057403</v>
      </c>
      <c r="F190" s="404">
        <v>1401614.7990602006</v>
      </c>
      <c r="G190" s="404">
        <v>1843392.4138211166</v>
      </c>
      <c r="H190" s="408">
        <f>SUM(F190:G190)</f>
        <v>3245007.2128813174</v>
      </c>
      <c r="I190" s="446">
        <v>395032.66715588805</v>
      </c>
      <c r="J190" s="403">
        <f>SUM(H190:I190)</f>
        <v>3640039.8800372053</v>
      </c>
      <c r="K190" s="460">
        <v>-66934</v>
      </c>
      <c r="L190" s="416">
        <f>SUM(J190:K190)</f>
        <v>3573105.8800372053</v>
      </c>
      <c r="M190" s="463">
        <v>127329.39750000001</v>
      </c>
      <c r="N190" s="403">
        <f>SUM(L190:M190)</f>
        <v>3700435.2775372053</v>
      </c>
      <c r="O190" s="416">
        <f>L190/C190</f>
        <v>993.63344828620836</v>
      </c>
      <c r="P190" s="403">
        <f>N190/C190</f>
        <v>1029.0420682806466</v>
      </c>
      <c r="Q190" s="419">
        <v>13</v>
      </c>
      <c r="R190" s="419">
        <v>13</v>
      </c>
      <c r="S190" s="364"/>
      <c r="T190" s="442">
        <f>L190-AI190</f>
        <v>411363.1240430749</v>
      </c>
      <c r="U190" s="431">
        <f>T190/AI190</f>
        <v>0.13010644944570518</v>
      </c>
      <c r="V190" s="432">
        <f>O190-AL190</f>
        <v>127.63981476275444</v>
      </c>
      <c r="X190" s="401">
        <v>592</v>
      </c>
      <c r="Y190" s="402" t="s">
        <v>216</v>
      </c>
      <c r="Z190" s="404">
        <v>3651</v>
      </c>
      <c r="AA190" s="417">
        <f>AC190-AB190</f>
        <v>2063142.5356635959</v>
      </c>
      <c r="AB190" s="418">
        <v>-933425.3915656535</v>
      </c>
      <c r="AC190" s="404">
        <v>1129717.1440979424</v>
      </c>
      <c r="AD190" s="404">
        <v>1425204.221694584</v>
      </c>
      <c r="AE190" s="200">
        <f>SUM(AC190:AD190)</f>
        <v>2554921.3657925264</v>
      </c>
      <c r="AF190" s="404">
        <v>673755.39020160388</v>
      </c>
      <c r="AG190" s="403">
        <f>AE190+AF190</f>
        <v>3228676.7559941304</v>
      </c>
      <c r="AH190" s="405">
        <v>-66934</v>
      </c>
      <c r="AI190" s="416">
        <f>AG190+AH190</f>
        <v>3161742.7559941304</v>
      </c>
      <c r="AJ190" s="403">
        <v>127329.39750000001</v>
      </c>
      <c r="AK190" s="403">
        <f>SUM(AI190:AJ190)</f>
        <v>3289072.1534941304</v>
      </c>
      <c r="AL190" s="416">
        <f>AI190/Z190</f>
        <v>865.99363352345392</v>
      </c>
      <c r="AM190" s="403">
        <f>AK190/Z190</f>
        <v>900.86884510932089</v>
      </c>
      <c r="AN190" s="419">
        <v>13</v>
      </c>
      <c r="AO190" s="419">
        <v>13</v>
      </c>
    </row>
    <row r="191" spans="1:41">
      <c r="A191" s="401">
        <v>593</v>
      </c>
      <c r="B191" s="402" t="s">
        <v>217</v>
      </c>
      <c r="C191" s="404">
        <v>17050</v>
      </c>
      <c r="D191" s="417">
        <f>H191-G191-E191</f>
        <v>859755.4677735013</v>
      </c>
      <c r="E191" s="418">
        <v>-3472363.5606284491</v>
      </c>
      <c r="F191" s="404">
        <v>-2612608.0928549478</v>
      </c>
      <c r="G191" s="404">
        <v>6911063.3634802829</v>
      </c>
      <c r="H191" s="408">
        <f>SUM(F191:G191)</f>
        <v>4298455.2706253352</v>
      </c>
      <c r="I191" s="446">
        <v>2168746.0143515416</v>
      </c>
      <c r="J191" s="403">
        <f>SUM(H191:I191)</f>
        <v>6467201.2849768773</v>
      </c>
      <c r="K191" s="460">
        <v>-1857975</v>
      </c>
      <c r="L191" s="416">
        <f>SUM(J191:K191)</f>
        <v>4609226.2849768773</v>
      </c>
      <c r="M191" s="463">
        <v>-246811.66399999987</v>
      </c>
      <c r="N191" s="403">
        <f>SUM(L191:M191)</f>
        <v>4362414.6209768774</v>
      </c>
      <c r="O191" s="416">
        <f>L191/C191</f>
        <v>270.33585249131244</v>
      </c>
      <c r="P191" s="403">
        <f>N191/C191</f>
        <v>255.86009507195763</v>
      </c>
      <c r="Q191" s="419">
        <v>10</v>
      </c>
      <c r="R191" s="419">
        <v>10</v>
      </c>
      <c r="S191" s="364"/>
      <c r="T191" s="442">
        <f>L191-AI191</f>
        <v>2283695.8395873443</v>
      </c>
      <c r="U191" s="431">
        <f>T191/AI191</f>
        <v>0.98201072538735079</v>
      </c>
      <c r="V191" s="432">
        <f>O191-AL191</f>
        <v>134.15675514461611</v>
      </c>
      <c r="X191" s="401">
        <v>593</v>
      </c>
      <c r="Y191" s="402" t="s">
        <v>217</v>
      </c>
      <c r="Z191" s="404">
        <v>17077</v>
      </c>
      <c r="AA191" s="417">
        <f>AC191-AB191</f>
        <v>-1479298.4203105853</v>
      </c>
      <c r="AB191" s="418">
        <v>-3927823.6828770884</v>
      </c>
      <c r="AC191" s="404">
        <v>-5407122.1031876737</v>
      </c>
      <c r="AD191" s="404">
        <v>6268444.1043851022</v>
      </c>
      <c r="AE191" s="200">
        <f>SUM(AC191:AD191)</f>
        <v>861322.00119742844</v>
      </c>
      <c r="AF191" s="404">
        <v>3322183.4441921045</v>
      </c>
      <c r="AG191" s="403">
        <f>AE191+AF191</f>
        <v>4183505.4453895329</v>
      </c>
      <c r="AH191" s="405">
        <v>-1857975</v>
      </c>
      <c r="AI191" s="416">
        <f>AG191+AH191</f>
        <v>2325530.4453895329</v>
      </c>
      <c r="AJ191" s="403">
        <v>-246811.66399999987</v>
      </c>
      <c r="AK191" s="403">
        <f>SUM(AI191:AJ191)</f>
        <v>2078718.7813895331</v>
      </c>
      <c r="AL191" s="416">
        <f>AI191/Z191</f>
        <v>136.17909734669632</v>
      </c>
      <c r="AM191" s="403">
        <f>AK191/Z191</f>
        <v>121.72622717043585</v>
      </c>
      <c r="AN191" s="419">
        <v>10</v>
      </c>
      <c r="AO191" s="419">
        <v>10</v>
      </c>
    </row>
    <row r="192" spans="1:41">
      <c r="A192" s="401">
        <v>595</v>
      </c>
      <c r="B192" s="402" t="s">
        <v>218</v>
      </c>
      <c r="C192" s="404">
        <v>4073</v>
      </c>
      <c r="D192" s="417">
        <f>H192-G192-E192</f>
        <v>1340699.3553942486</v>
      </c>
      <c r="E192" s="418">
        <v>1021271.8417123661</v>
      </c>
      <c r="F192" s="404">
        <v>2361971.1971066147</v>
      </c>
      <c r="G192" s="404">
        <v>2588820.4285121355</v>
      </c>
      <c r="H192" s="408">
        <f>SUM(F192:G192)</f>
        <v>4950791.6256187502</v>
      </c>
      <c r="I192" s="446">
        <v>741706.25903257914</v>
      </c>
      <c r="J192" s="403">
        <f>SUM(H192:I192)</f>
        <v>5692497.8846513294</v>
      </c>
      <c r="K192" s="460">
        <v>7192</v>
      </c>
      <c r="L192" s="416">
        <f>SUM(J192:K192)</f>
        <v>5699689.8846513294</v>
      </c>
      <c r="M192" s="463">
        <v>130089.31999999999</v>
      </c>
      <c r="N192" s="403">
        <f>SUM(L192:M192)</f>
        <v>5829779.2046513297</v>
      </c>
      <c r="O192" s="416">
        <f>L192/C192</f>
        <v>1399.3837183037881</v>
      </c>
      <c r="P192" s="403">
        <f>N192/C192</f>
        <v>1431.3231536094597</v>
      </c>
      <c r="Q192" s="419">
        <v>11</v>
      </c>
      <c r="R192" s="419">
        <v>11</v>
      </c>
      <c r="S192" s="364"/>
      <c r="T192" s="442">
        <f>L192-AI192</f>
        <v>115776.97772499733</v>
      </c>
      <c r="U192" s="431">
        <f>T192/AI192</f>
        <v>2.0734022835740613E-2</v>
      </c>
      <c r="V192" s="432">
        <f>O192-AL192</f>
        <v>50.612484746703103</v>
      </c>
      <c r="X192" s="401">
        <v>595</v>
      </c>
      <c r="Y192" s="402" t="s">
        <v>218</v>
      </c>
      <c r="Z192" s="404">
        <v>4140</v>
      </c>
      <c r="AA192" s="417">
        <f>AC192-AB192</f>
        <v>1296171.8082797085</v>
      </c>
      <c r="AB192" s="418">
        <v>1034359.8181954427</v>
      </c>
      <c r="AC192" s="404">
        <v>2330531.6264751512</v>
      </c>
      <c r="AD192" s="404">
        <v>2280686.9865767313</v>
      </c>
      <c r="AE192" s="200">
        <f>SUM(AC192:AD192)</f>
        <v>4611218.613051882</v>
      </c>
      <c r="AF192" s="404">
        <v>965502.29387445038</v>
      </c>
      <c r="AG192" s="403">
        <f>AE192+AF192</f>
        <v>5576720.906926332</v>
      </c>
      <c r="AH192" s="405">
        <v>7192</v>
      </c>
      <c r="AI192" s="416">
        <f>AG192+AH192</f>
        <v>5583912.906926332</v>
      </c>
      <c r="AJ192" s="403">
        <v>130089.31999999999</v>
      </c>
      <c r="AK192" s="403">
        <f>SUM(AI192:AJ192)</f>
        <v>5714002.2269263323</v>
      </c>
      <c r="AL192" s="416">
        <f>AI192/Z192</f>
        <v>1348.771233557085</v>
      </c>
      <c r="AM192" s="403">
        <f>AK192/Z192</f>
        <v>1380.1937746198871</v>
      </c>
      <c r="AN192" s="419">
        <v>11</v>
      </c>
      <c r="AO192" s="419">
        <v>11</v>
      </c>
    </row>
    <row r="193" spans="1:41">
      <c r="A193" s="401">
        <v>598</v>
      </c>
      <c r="B193" s="402" t="s">
        <v>219</v>
      </c>
      <c r="C193" s="404">
        <v>19475</v>
      </c>
      <c r="D193" s="417">
        <f>H193-G193-E193</f>
        <v>13479972.594917161</v>
      </c>
      <c r="E193" s="418">
        <v>-11308055.212485678</v>
      </c>
      <c r="F193" s="404">
        <v>2171917.3824314829</v>
      </c>
      <c r="G193" s="404">
        <v>1160136.7043869602</v>
      </c>
      <c r="H193" s="408">
        <f>SUM(F193:G193)</f>
        <v>3332054.0868184431</v>
      </c>
      <c r="I193" s="446">
        <v>1730684.605277091</v>
      </c>
      <c r="J193" s="403">
        <f>SUM(H193:I193)</f>
        <v>5062738.6920955339</v>
      </c>
      <c r="K193" s="460">
        <v>2888279</v>
      </c>
      <c r="L193" s="416">
        <f>SUM(J193:K193)</f>
        <v>7951017.6920955339</v>
      </c>
      <c r="M193" s="463">
        <v>775836.59250000003</v>
      </c>
      <c r="N193" s="403">
        <f>SUM(L193:M193)</f>
        <v>8726854.2845955342</v>
      </c>
      <c r="O193" s="416">
        <f>L193/C193</f>
        <v>408.26791743751136</v>
      </c>
      <c r="P193" s="403">
        <f>N193/C193</f>
        <v>448.10548316280023</v>
      </c>
      <c r="Q193" s="419">
        <v>15</v>
      </c>
      <c r="R193" s="419">
        <v>15</v>
      </c>
      <c r="S193" s="364"/>
      <c r="T193" s="442">
        <f>L193-AI193</f>
        <v>2664122.3416863475</v>
      </c>
      <c r="U193" s="431">
        <f>T193/AI193</f>
        <v>0.5039105495969679</v>
      </c>
      <c r="V193" s="432">
        <f>O193-AL193</f>
        <v>133.00913936653797</v>
      </c>
      <c r="X193" s="401">
        <v>598</v>
      </c>
      <c r="Y193" s="402" t="s">
        <v>219</v>
      </c>
      <c r="Z193" s="404">
        <v>19207</v>
      </c>
      <c r="AA193" s="417">
        <f>AC193-AB193</f>
        <v>9629262.7631354202</v>
      </c>
      <c r="AB193" s="418">
        <v>-11816898.250625044</v>
      </c>
      <c r="AC193" s="404">
        <v>-2187635.4874896239</v>
      </c>
      <c r="AD193" s="404">
        <v>1509816.7851735575</v>
      </c>
      <c r="AE193" s="200">
        <f>SUM(AC193:AD193)</f>
        <v>-677818.70231606648</v>
      </c>
      <c r="AF193" s="404">
        <v>3076435.0527252527</v>
      </c>
      <c r="AG193" s="403">
        <f>AE193+AF193</f>
        <v>2398616.3504091864</v>
      </c>
      <c r="AH193" s="405">
        <v>2888279</v>
      </c>
      <c r="AI193" s="416">
        <f>AG193+AH193</f>
        <v>5286895.3504091864</v>
      </c>
      <c r="AJ193" s="403">
        <v>775836.59250000003</v>
      </c>
      <c r="AK193" s="403">
        <f>SUM(AI193:AJ193)</f>
        <v>6062731.9429091867</v>
      </c>
      <c r="AL193" s="416">
        <f>AI193/Z193</f>
        <v>275.25877807097339</v>
      </c>
      <c r="AM193" s="403">
        <f>AK193/Z193</f>
        <v>315.65220715932662</v>
      </c>
      <c r="AN193" s="419">
        <v>15</v>
      </c>
      <c r="AO193" s="419">
        <v>15</v>
      </c>
    </row>
    <row r="194" spans="1:41">
      <c r="A194" s="401">
        <v>599</v>
      </c>
      <c r="B194" s="402" t="s">
        <v>220</v>
      </c>
      <c r="C194" s="404">
        <v>11225</v>
      </c>
      <c r="D194" s="417">
        <f>H194-G194-E194</f>
        <v>14003227.728264093</v>
      </c>
      <c r="E194" s="418">
        <v>-4078855.9668755597</v>
      </c>
      <c r="F194" s="404">
        <v>9924371.7613885328</v>
      </c>
      <c r="G194" s="404">
        <v>4929625.9404181642</v>
      </c>
      <c r="H194" s="408">
        <f>SUM(F194:G194)</f>
        <v>14853997.701806698</v>
      </c>
      <c r="I194" s="446">
        <v>1179677.4086964517</v>
      </c>
      <c r="J194" s="403">
        <f>SUM(H194:I194)</f>
        <v>16033675.11050315</v>
      </c>
      <c r="K194" s="460">
        <v>-1088900</v>
      </c>
      <c r="L194" s="416">
        <f>SUM(J194:K194)</f>
        <v>14944775.11050315</v>
      </c>
      <c r="M194" s="463">
        <v>-468515.49250000005</v>
      </c>
      <c r="N194" s="403">
        <f>SUM(L194:M194)</f>
        <v>14476259.61800315</v>
      </c>
      <c r="O194" s="416">
        <f>L194/C194</f>
        <v>1331.3830833410379</v>
      </c>
      <c r="P194" s="403">
        <f>N194/C194</f>
        <v>1289.6445093989444</v>
      </c>
      <c r="Q194" s="419">
        <v>15</v>
      </c>
      <c r="R194" s="419">
        <v>15</v>
      </c>
      <c r="S194" s="364"/>
      <c r="T194" s="442">
        <f>L194-AI194</f>
        <v>-312178.89686232619</v>
      </c>
      <c r="U194" s="431">
        <f>T194/AI194</f>
        <v>-2.0461416919236836E-2</v>
      </c>
      <c r="V194" s="432">
        <f>O194-AL194</f>
        <v>-30.115578747617747</v>
      </c>
      <c r="X194" s="401">
        <v>599</v>
      </c>
      <c r="Y194" s="402" t="s">
        <v>220</v>
      </c>
      <c r="Z194" s="404">
        <v>11206</v>
      </c>
      <c r="AA194" s="417">
        <f>AC194-AB194</f>
        <v>13888997.708752947</v>
      </c>
      <c r="AB194" s="418">
        <v>-4377309.1971087418</v>
      </c>
      <c r="AC194" s="404">
        <v>9511688.5116442051</v>
      </c>
      <c r="AD194" s="404">
        <v>4793569.6578630488</v>
      </c>
      <c r="AE194" s="200">
        <f>SUM(AC194:AD194)</f>
        <v>14305258.169507254</v>
      </c>
      <c r="AF194" s="404">
        <v>2040595.8378582234</v>
      </c>
      <c r="AG194" s="403">
        <f>AE194+AF194</f>
        <v>16345854.007365476</v>
      </c>
      <c r="AH194" s="405">
        <v>-1088900</v>
      </c>
      <c r="AI194" s="416">
        <f>AG194+AH194</f>
        <v>15256954.007365476</v>
      </c>
      <c r="AJ194" s="403">
        <v>-468515.49250000005</v>
      </c>
      <c r="AK194" s="403">
        <f>SUM(AI194:AJ194)</f>
        <v>14788438.514865477</v>
      </c>
      <c r="AL194" s="416">
        <f>AI194/Z194</f>
        <v>1361.4986620886557</v>
      </c>
      <c r="AM194" s="403">
        <f>AK194/Z194</f>
        <v>1319.6893195489449</v>
      </c>
      <c r="AN194" s="419">
        <v>15</v>
      </c>
      <c r="AO194" s="419">
        <v>15</v>
      </c>
    </row>
    <row r="195" spans="1:41">
      <c r="A195" s="401">
        <v>601</v>
      </c>
      <c r="B195" s="402" t="s">
        <v>221</v>
      </c>
      <c r="C195" s="404">
        <v>3739</v>
      </c>
      <c r="D195" s="417">
        <f>H195-G195-E195</f>
        <v>2133604.0699815019</v>
      </c>
      <c r="E195" s="418">
        <v>937237.27991210995</v>
      </c>
      <c r="F195" s="404">
        <v>3070841.3498936114</v>
      </c>
      <c r="G195" s="404">
        <v>1524197.8136599949</v>
      </c>
      <c r="H195" s="408">
        <f>SUM(F195:G195)</f>
        <v>4595039.1635536067</v>
      </c>
      <c r="I195" s="446">
        <v>642657.24724067468</v>
      </c>
      <c r="J195" s="403">
        <f>SUM(H195:I195)</f>
        <v>5237696.4107942814</v>
      </c>
      <c r="K195" s="460">
        <v>254950</v>
      </c>
      <c r="L195" s="416">
        <f>SUM(J195:K195)</f>
        <v>5492646.4107942814</v>
      </c>
      <c r="M195" s="463">
        <v>-51573.25450000001</v>
      </c>
      <c r="N195" s="403">
        <f>SUM(L195:M195)</f>
        <v>5441073.1562942816</v>
      </c>
      <c r="O195" s="416">
        <f>L195/C195</f>
        <v>1469.0148196828782</v>
      </c>
      <c r="P195" s="403">
        <f>N195/C195</f>
        <v>1455.2214913865423</v>
      </c>
      <c r="Q195" s="419">
        <v>13</v>
      </c>
      <c r="R195" s="419">
        <v>13</v>
      </c>
      <c r="S195" s="364"/>
      <c r="T195" s="442">
        <f>L195-AI195</f>
        <v>269652.21358617581</v>
      </c>
      <c r="U195" s="431">
        <f>T195/AI195</f>
        <v>5.1627898367246024E-2</v>
      </c>
      <c r="V195" s="432">
        <f>O195-AL195</f>
        <v>89.4600924752433</v>
      </c>
      <c r="X195" s="401">
        <v>601</v>
      </c>
      <c r="Y195" s="402" t="s">
        <v>221</v>
      </c>
      <c r="Z195" s="404">
        <v>3786</v>
      </c>
      <c r="AA195" s="417">
        <f>AC195-AB195</f>
        <v>1620945.3820684487</v>
      </c>
      <c r="AB195" s="418">
        <v>949370.01792995352</v>
      </c>
      <c r="AC195" s="404">
        <v>2570315.3999984022</v>
      </c>
      <c r="AD195" s="404">
        <v>1539874.3496339608</v>
      </c>
      <c r="AE195" s="200">
        <f>SUM(AC195:AD195)</f>
        <v>4110189.7496323632</v>
      </c>
      <c r="AF195" s="404">
        <v>857854.44757574226</v>
      </c>
      <c r="AG195" s="403">
        <f>AE195+AF195</f>
        <v>4968044.1972081056</v>
      </c>
      <c r="AH195" s="405">
        <v>254950</v>
      </c>
      <c r="AI195" s="416">
        <f>AG195+AH195</f>
        <v>5222994.1972081056</v>
      </c>
      <c r="AJ195" s="403">
        <v>-51573.25450000001</v>
      </c>
      <c r="AK195" s="403">
        <f>SUM(AI195:AJ195)</f>
        <v>5171420.9427081058</v>
      </c>
      <c r="AL195" s="416">
        <f>AI195/Z195</f>
        <v>1379.5547272076349</v>
      </c>
      <c r="AM195" s="403">
        <f>AK195/Z195</f>
        <v>1365.9326314601442</v>
      </c>
      <c r="AN195" s="419">
        <v>13</v>
      </c>
      <c r="AO195" s="419">
        <v>13</v>
      </c>
    </row>
    <row r="196" spans="1:41">
      <c r="A196" s="401">
        <v>604</v>
      </c>
      <c r="B196" s="402" t="s">
        <v>222</v>
      </c>
      <c r="C196" s="404">
        <v>20763</v>
      </c>
      <c r="D196" s="417">
        <f>H196-G196-E196</f>
        <v>13040158.399745598</v>
      </c>
      <c r="E196" s="418">
        <v>4573081.1877443409</v>
      </c>
      <c r="F196" s="404">
        <v>17613239.58748994</v>
      </c>
      <c r="G196" s="404">
        <v>-499342.38582702278</v>
      </c>
      <c r="H196" s="408">
        <f>SUM(F196:G196)</f>
        <v>17113897.201662917</v>
      </c>
      <c r="I196" s="446">
        <v>933585.56476083258</v>
      </c>
      <c r="J196" s="403">
        <f>SUM(H196:I196)</f>
        <v>18047482.766423751</v>
      </c>
      <c r="K196" s="460">
        <v>-2713755</v>
      </c>
      <c r="L196" s="416">
        <f>SUM(J196:K196)</f>
        <v>15333727.766423751</v>
      </c>
      <c r="M196" s="463">
        <v>-696729.75439999998</v>
      </c>
      <c r="N196" s="403">
        <f>SUM(L196:M196)</f>
        <v>14636998.012023751</v>
      </c>
      <c r="O196" s="416">
        <f>L196/C196</f>
        <v>738.5121498060854</v>
      </c>
      <c r="P196" s="403">
        <f>N196/C196</f>
        <v>704.95583547771275</v>
      </c>
      <c r="Q196" s="419">
        <v>6</v>
      </c>
      <c r="R196" s="419">
        <v>6</v>
      </c>
      <c r="S196" s="364"/>
      <c r="T196" s="442">
        <f>L196-AI196</f>
        <v>-82476.895685620606</v>
      </c>
      <c r="U196" s="431">
        <f>T196/AI196</f>
        <v>-5.3500130215795565E-3</v>
      </c>
      <c r="V196" s="432">
        <f>O196-AL196</f>
        <v>-16.998982862837465</v>
      </c>
      <c r="X196" s="401">
        <v>604</v>
      </c>
      <c r="Y196" s="402" t="s">
        <v>222</v>
      </c>
      <c r="Z196" s="404">
        <v>20405</v>
      </c>
      <c r="AA196" s="417">
        <f>AC196-AB196</f>
        <v>11768498.08172117</v>
      </c>
      <c r="AB196" s="418">
        <v>4645491.5777978133</v>
      </c>
      <c r="AC196" s="404">
        <v>16413989.659518983</v>
      </c>
      <c r="AD196" s="404">
        <v>-403690.54200171522</v>
      </c>
      <c r="AE196" s="200">
        <f>SUM(AC196:AD196)</f>
        <v>16010299.117517268</v>
      </c>
      <c r="AF196" s="404">
        <v>2119660.5445921016</v>
      </c>
      <c r="AG196" s="403">
        <f>AE196+AF196</f>
        <v>18129959.662109371</v>
      </c>
      <c r="AH196" s="405">
        <v>-2713755</v>
      </c>
      <c r="AI196" s="416">
        <f>AG196+AH196</f>
        <v>15416204.662109371</v>
      </c>
      <c r="AJ196" s="403">
        <v>-696729.75439999998</v>
      </c>
      <c r="AK196" s="403">
        <f>SUM(AI196:AJ196)</f>
        <v>14719474.907709371</v>
      </c>
      <c r="AL196" s="416">
        <f>AI196/Z196</f>
        <v>755.51113266892287</v>
      </c>
      <c r="AM196" s="403">
        <f>AK196/Z196</f>
        <v>721.36608222050336</v>
      </c>
      <c r="AN196" s="419">
        <v>6</v>
      </c>
      <c r="AO196" s="419">
        <v>6</v>
      </c>
    </row>
    <row r="197" spans="1:41">
      <c r="A197" s="401">
        <v>607</v>
      </c>
      <c r="B197" s="402" t="s">
        <v>223</v>
      </c>
      <c r="C197" s="404">
        <v>4064</v>
      </c>
      <c r="D197" s="417">
        <f>H197-G197-E197</f>
        <v>1192675.49183977</v>
      </c>
      <c r="E197" s="418">
        <v>-801336.66052707727</v>
      </c>
      <c r="F197" s="404">
        <v>391338.83131269272</v>
      </c>
      <c r="G197" s="404">
        <v>2556800.212075776</v>
      </c>
      <c r="H197" s="408">
        <f>SUM(F197:G197)</f>
        <v>2948139.0433884687</v>
      </c>
      <c r="I197" s="446">
        <v>711675.68918198172</v>
      </c>
      <c r="J197" s="403">
        <f>SUM(H197:I197)</f>
        <v>3659814.7325704503</v>
      </c>
      <c r="K197" s="460">
        <v>-657651</v>
      </c>
      <c r="L197" s="416">
        <f>SUM(J197:K197)</f>
        <v>3002163.7325704503</v>
      </c>
      <c r="M197" s="463">
        <v>-46247.350000000006</v>
      </c>
      <c r="N197" s="403">
        <f>SUM(L197:M197)</f>
        <v>2955916.3825704502</v>
      </c>
      <c r="O197" s="416">
        <f>L197/C197</f>
        <v>738.72139088839822</v>
      </c>
      <c r="P197" s="403">
        <f>N197/C197</f>
        <v>727.34162956950058</v>
      </c>
      <c r="Q197" s="419">
        <v>12</v>
      </c>
      <c r="R197" s="419">
        <v>12</v>
      </c>
      <c r="S197" s="364"/>
      <c r="T197" s="442">
        <f>L197-AI197</f>
        <v>348227.06692271819</v>
      </c>
      <c r="U197" s="431">
        <f>T197/AI197</f>
        <v>0.1312115211452223</v>
      </c>
      <c r="V197" s="432">
        <f>O197-AL197</f>
        <v>88.883813599531436</v>
      </c>
      <c r="X197" s="401">
        <v>607</v>
      </c>
      <c r="Y197" s="402" t="s">
        <v>223</v>
      </c>
      <c r="Z197" s="404">
        <v>4084</v>
      </c>
      <c r="AA197" s="417">
        <f>AC197-AB197</f>
        <v>754844.33360381215</v>
      </c>
      <c r="AB197" s="418">
        <v>-910416.41138530779</v>
      </c>
      <c r="AC197" s="404">
        <v>-155572.07778149564</v>
      </c>
      <c r="AD197" s="404">
        <v>2534276.3673792565</v>
      </c>
      <c r="AE197" s="200">
        <f>SUM(AC197:AD197)</f>
        <v>2378704.2895977609</v>
      </c>
      <c r="AF197" s="404">
        <v>932883.37604997109</v>
      </c>
      <c r="AG197" s="403">
        <f>AE197+AF197</f>
        <v>3311587.6656477321</v>
      </c>
      <c r="AH197" s="405">
        <v>-657651</v>
      </c>
      <c r="AI197" s="416">
        <f>AG197+AH197</f>
        <v>2653936.6656477321</v>
      </c>
      <c r="AJ197" s="403">
        <v>-46247.350000000006</v>
      </c>
      <c r="AK197" s="403">
        <f>SUM(AI197:AJ197)</f>
        <v>2607689.315647732</v>
      </c>
      <c r="AL197" s="416">
        <f>AI197/Z197</f>
        <v>649.83757728886678</v>
      </c>
      <c r="AM197" s="403">
        <f>AK197/Z197</f>
        <v>638.5135444778972</v>
      </c>
      <c r="AN197" s="419">
        <v>12</v>
      </c>
      <c r="AO197" s="419">
        <v>12</v>
      </c>
    </row>
    <row r="198" spans="1:41">
      <c r="A198" s="401">
        <v>608</v>
      </c>
      <c r="B198" s="402" t="s">
        <v>224</v>
      </c>
      <c r="C198" s="404">
        <v>1943</v>
      </c>
      <c r="D198" s="417">
        <f>H198-G198-E198</f>
        <v>440062.55675408285</v>
      </c>
      <c r="E198" s="418">
        <v>-391578.4877415222</v>
      </c>
      <c r="F198" s="404">
        <v>48484.069012560532</v>
      </c>
      <c r="G198" s="404">
        <v>1072884.6661049153</v>
      </c>
      <c r="H198" s="408">
        <f>SUM(F198:G198)</f>
        <v>1121368.735117476</v>
      </c>
      <c r="I198" s="446">
        <v>275303.81752427155</v>
      </c>
      <c r="J198" s="403">
        <f>SUM(H198:I198)</f>
        <v>1396672.5526417475</v>
      </c>
      <c r="K198" s="460">
        <v>437948</v>
      </c>
      <c r="L198" s="416">
        <f>SUM(J198:K198)</f>
        <v>1834620.5526417475</v>
      </c>
      <c r="M198" s="463">
        <v>-2983.6999999999971</v>
      </c>
      <c r="N198" s="403">
        <f>SUM(L198:M198)</f>
        <v>1831636.8526417476</v>
      </c>
      <c r="O198" s="416">
        <f>L198/C198</f>
        <v>944.22056234778563</v>
      </c>
      <c r="P198" s="403">
        <f>N198/C198</f>
        <v>942.68494731947897</v>
      </c>
      <c r="Q198" s="419">
        <v>4</v>
      </c>
      <c r="R198" s="419">
        <v>4</v>
      </c>
      <c r="S198" s="364"/>
      <c r="T198" s="442">
        <f>L198-AI198</f>
        <v>166590.39801220968</v>
      </c>
      <c r="U198" s="431">
        <f>T198/AI198</f>
        <v>9.9872533808724032E-2</v>
      </c>
      <c r="V198" s="432">
        <f>O198-AL198</f>
        <v>101.78109031266547</v>
      </c>
      <c r="X198" s="401">
        <v>608</v>
      </c>
      <c r="Y198" s="402" t="s">
        <v>224</v>
      </c>
      <c r="Z198" s="404">
        <v>1980</v>
      </c>
      <c r="AA198" s="417">
        <f>AC198-AB198</f>
        <v>358207.88424952852</v>
      </c>
      <c r="AB198" s="418">
        <v>-444775.93796221423</v>
      </c>
      <c r="AC198" s="404">
        <v>-86568.053712685709</v>
      </c>
      <c r="AD198" s="404">
        <v>903365.75059115712</v>
      </c>
      <c r="AE198" s="200">
        <f>SUM(AC198:AD198)</f>
        <v>816797.69687847141</v>
      </c>
      <c r="AF198" s="404">
        <v>413284.45775106637</v>
      </c>
      <c r="AG198" s="403">
        <f>AE198+AF198</f>
        <v>1230082.1546295378</v>
      </c>
      <c r="AH198" s="405">
        <v>437948</v>
      </c>
      <c r="AI198" s="416">
        <f>AG198+AH198</f>
        <v>1668030.1546295378</v>
      </c>
      <c r="AJ198" s="403">
        <v>-2983.6999999999971</v>
      </c>
      <c r="AK198" s="403">
        <f>SUM(AI198:AJ198)</f>
        <v>1665046.4546295379</v>
      </c>
      <c r="AL198" s="416">
        <f>AI198/Z198</f>
        <v>842.43947203512016</v>
      </c>
      <c r="AM198" s="403">
        <f>AK198/Z198</f>
        <v>840.93255284320094</v>
      </c>
      <c r="AN198" s="419">
        <v>4</v>
      </c>
      <c r="AO198" s="419">
        <v>4</v>
      </c>
    </row>
    <row r="199" spans="1:41">
      <c r="A199" s="401">
        <v>609</v>
      </c>
      <c r="B199" s="402" t="s">
        <v>225</v>
      </c>
      <c r="C199" s="404">
        <v>83106</v>
      </c>
      <c r="D199" s="417">
        <f>H199-G199-E199</f>
        <v>18597992.076956566</v>
      </c>
      <c r="E199" s="418">
        <v>-22453645.907541323</v>
      </c>
      <c r="F199" s="404">
        <v>-3855653.830584757</v>
      </c>
      <c r="G199" s="404">
        <v>22384720.108630672</v>
      </c>
      <c r="H199" s="408">
        <f>SUM(F199:G199)</f>
        <v>18529066.278045915</v>
      </c>
      <c r="I199" s="446">
        <v>8302878.5981981605</v>
      </c>
      <c r="J199" s="403">
        <f>SUM(H199:I199)</f>
        <v>26831944.876244076</v>
      </c>
      <c r="K199" s="460">
        <v>-5148538</v>
      </c>
      <c r="L199" s="416">
        <f>SUM(J199:K199)</f>
        <v>21683406.876244076</v>
      </c>
      <c r="M199" s="463">
        <v>-2762170.7179499986</v>
      </c>
      <c r="N199" s="403">
        <f>SUM(L199:M199)</f>
        <v>18921236.158294078</v>
      </c>
      <c r="O199" s="416">
        <f>L199/C199</f>
        <v>260.91265223021293</v>
      </c>
      <c r="P199" s="403">
        <f>N199/C199</f>
        <v>227.67593384706373</v>
      </c>
      <c r="Q199" s="419">
        <v>4</v>
      </c>
      <c r="R199" s="419">
        <v>4</v>
      </c>
      <c r="S199" s="364"/>
      <c r="T199" s="442">
        <f>L199-AI199</f>
        <v>8097273.7942234352</v>
      </c>
      <c r="U199" s="431">
        <f>T199/AI199</f>
        <v>0.59599547165771927</v>
      </c>
      <c r="V199" s="432">
        <f>O199-AL199</f>
        <v>97.627596259770769</v>
      </c>
      <c r="X199" s="401">
        <v>609</v>
      </c>
      <c r="Y199" s="402" t="s">
        <v>225</v>
      </c>
      <c r="Z199" s="404">
        <v>83205</v>
      </c>
      <c r="AA199" s="417">
        <f>AC199-AB199</f>
        <v>7178158.0222585127</v>
      </c>
      <c r="AB199" s="418">
        <v>-24672429.989435278</v>
      </c>
      <c r="AC199" s="404">
        <v>-17494271.967176765</v>
      </c>
      <c r="AD199" s="404">
        <v>22686581.203463353</v>
      </c>
      <c r="AE199" s="200">
        <f>SUM(AC199:AD199)</f>
        <v>5192309.236286588</v>
      </c>
      <c r="AF199" s="404">
        <v>13542361.845734052</v>
      </c>
      <c r="AG199" s="403">
        <f>AE199+AF199</f>
        <v>18734671.08202064</v>
      </c>
      <c r="AH199" s="405">
        <v>-5148538</v>
      </c>
      <c r="AI199" s="416">
        <f>AG199+AH199</f>
        <v>13586133.08202064</v>
      </c>
      <c r="AJ199" s="403">
        <v>-2762170.7179499986</v>
      </c>
      <c r="AK199" s="403">
        <f>SUM(AI199:AJ199)</f>
        <v>10823962.364070643</v>
      </c>
      <c r="AL199" s="416">
        <f>AI199/Z199</f>
        <v>163.28505597044216</v>
      </c>
      <c r="AM199" s="403">
        <f>AK199/Z199</f>
        <v>130.08788370976075</v>
      </c>
      <c r="AN199" s="419">
        <v>4</v>
      </c>
      <c r="AO199" s="419">
        <v>4</v>
      </c>
    </row>
    <row r="200" spans="1:41">
      <c r="A200" s="401">
        <v>611</v>
      </c>
      <c r="B200" s="402" t="s">
        <v>226</v>
      </c>
      <c r="C200" s="404">
        <v>4973</v>
      </c>
      <c r="D200" s="417">
        <f>H200-G200-E200</f>
        <v>2707516.6004834957</v>
      </c>
      <c r="E200" s="418">
        <v>370157.75462915387</v>
      </c>
      <c r="F200" s="404">
        <v>3077674.355112649</v>
      </c>
      <c r="G200" s="404">
        <v>1179049.2385084666</v>
      </c>
      <c r="H200" s="408">
        <f>SUM(F200:G200)</f>
        <v>4256723.5936211161</v>
      </c>
      <c r="I200" s="446">
        <v>399029.7061257516</v>
      </c>
      <c r="J200" s="403">
        <f>SUM(H200:I200)</f>
        <v>4655753.2997468673</v>
      </c>
      <c r="K200" s="460">
        <v>-1350250</v>
      </c>
      <c r="L200" s="416">
        <f>SUM(J200:K200)</f>
        <v>3305503.2997468673</v>
      </c>
      <c r="M200" s="463">
        <v>113649.13299999997</v>
      </c>
      <c r="N200" s="403">
        <f>SUM(L200:M200)</f>
        <v>3419152.4327468672</v>
      </c>
      <c r="O200" s="416">
        <f>L200/C200</f>
        <v>664.68998587308818</v>
      </c>
      <c r="P200" s="403">
        <f>N200/C200</f>
        <v>687.54321993703343</v>
      </c>
      <c r="Q200" s="419">
        <v>1</v>
      </c>
      <c r="R200" s="420">
        <v>35</v>
      </c>
      <c r="S200" s="396"/>
      <c r="T200" s="442">
        <f>L200-AI200</f>
        <v>-361425.62424745597</v>
      </c>
      <c r="U200" s="431">
        <f>T200/AI200</f>
        <v>-9.8563575062087974E-2</v>
      </c>
      <c r="V200" s="432">
        <f>O200-AL200</f>
        <v>-67.085891994467829</v>
      </c>
      <c r="X200" s="401">
        <v>611</v>
      </c>
      <c r="Y200" s="402" t="s">
        <v>226</v>
      </c>
      <c r="Z200" s="404">
        <v>5011</v>
      </c>
      <c r="AA200" s="417">
        <f>AC200-AB200</f>
        <v>2783463.9827582398</v>
      </c>
      <c r="AB200" s="418">
        <v>386494.14747692633</v>
      </c>
      <c r="AC200" s="404">
        <v>3169958.1302351663</v>
      </c>
      <c r="AD200" s="404">
        <v>1127579.3538515638</v>
      </c>
      <c r="AE200" s="200">
        <f>SUM(AC200:AD200)</f>
        <v>4297537.4840867296</v>
      </c>
      <c r="AF200" s="404">
        <v>719641.43990759377</v>
      </c>
      <c r="AG200" s="403">
        <f>AE200+AF200</f>
        <v>5017178.9239943232</v>
      </c>
      <c r="AH200" s="405">
        <v>-1350250</v>
      </c>
      <c r="AI200" s="416">
        <f>AG200+AH200</f>
        <v>3666928.9239943232</v>
      </c>
      <c r="AJ200" s="403">
        <v>113649.13299999997</v>
      </c>
      <c r="AK200" s="403">
        <f>SUM(AI200:AJ200)</f>
        <v>3780578.0569943232</v>
      </c>
      <c r="AL200" s="416">
        <f>AI200/Z200</f>
        <v>731.77587786755601</v>
      </c>
      <c r="AM200" s="403">
        <f>AK200/Z200</f>
        <v>754.45580861990084</v>
      </c>
      <c r="AN200" s="419">
        <v>1</v>
      </c>
      <c r="AO200" s="420">
        <v>35</v>
      </c>
    </row>
    <row r="201" spans="1:41">
      <c r="A201" s="401">
        <v>614</v>
      </c>
      <c r="B201" s="402" t="s">
        <v>227</v>
      </c>
      <c r="C201" s="404">
        <v>2923</v>
      </c>
      <c r="D201" s="417">
        <f>H201-G201-E201</f>
        <v>2579349.8161814678</v>
      </c>
      <c r="E201" s="418">
        <v>-1180541.2821575177</v>
      </c>
      <c r="F201" s="404">
        <v>1398808.5340239503</v>
      </c>
      <c r="G201" s="404">
        <v>1533381.991805095</v>
      </c>
      <c r="H201" s="408">
        <f>SUM(F201:G201)</f>
        <v>2932190.5258290451</v>
      </c>
      <c r="I201" s="446">
        <v>604003.98509200918</v>
      </c>
      <c r="J201" s="403">
        <f>SUM(H201:I201)</f>
        <v>3536194.5109210545</v>
      </c>
      <c r="K201" s="460">
        <v>78917</v>
      </c>
      <c r="L201" s="416">
        <f>SUM(J201:K201)</f>
        <v>3615111.5109210545</v>
      </c>
      <c r="M201" s="463">
        <v>-11934.800000000001</v>
      </c>
      <c r="N201" s="403">
        <f>SUM(L201:M201)</f>
        <v>3603176.7109210547</v>
      </c>
      <c r="O201" s="416">
        <f>L201/C201</f>
        <v>1236.7812216630361</v>
      </c>
      <c r="P201" s="403">
        <f>N201/C201</f>
        <v>1232.6981563192114</v>
      </c>
      <c r="Q201" s="419">
        <v>19</v>
      </c>
      <c r="R201" s="419">
        <v>19</v>
      </c>
      <c r="S201" s="364"/>
      <c r="T201" s="442">
        <f>L201-AI201</f>
        <v>400868.9814756969</v>
      </c>
      <c r="U201" s="431">
        <f>T201/AI201</f>
        <v>0.12471646983803364</v>
      </c>
      <c r="V201" s="432">
        <f>O201-AL201</f>
        <v>165.00978803670819</v>
      </c>
      <c r="X201" s="401">
        <v>614</v>
      </c>
      <c r="Y201" s="402" t="s">
        <v>227</v>
      </c>
      <c r="Z201" s="404">
        <v>2999</v>
      </c>
      <c r="AA201" s="417">
        <f>AC201-AB201</f>
        <v>2111030.4930084217</v>
      </c>
      <c r="AB201" s="418">
        <v>-1261345.7967250596</v>
      </c>
      <c r="AC201" s="404">
        <v>849684.69628336187</v>
      </c>
      <c r="AD201" s="404">
        <v>1516639.8992714647</v>
      </c>
      <c r="AE201" s="200">
        <f>SUM(AC201:AD201)</f>
        <v>2366324.5955548268</v>
      </c>
      <c r="AF201" s="404">
        <v>769000.93389053084</v>
      </c>
      <c r="AG201" s="403">
        <f>AE201+AF201</f>
        <v>3135325.5294453576</v>
      </c>
      <c r="AH201" s="405">
        <v>78917</v>
      </c>
      <c r="AI201" s="416">
        <f>AG201+AH201</f>
        <v>3214242.5294453576</v>
      </c>
      <c r="AJ201" s="403">
        <v>-11934.800000000001</v>
      </c>
      <c r="AK201" s="403">
        <f>SUM(AI201:AJ201)</f>
        <v>3202307.7294453578</v>
      </c>
      <c r="AL201" s="416">
        <f>AI201/Z201</f>
        <v>1071.771433626328</v>
      </c>
      <c r="AM201" s="403">
        <f>AK201/Z201</f>
        <v>1067.7918404285954</v>
      </c>
      <c r="AN201" s="419">
        <v>19</v>
      </c>
      <c r="AO201" s="419">
        <v>19</v>
      </c>
    </row>
    <row r="202" spans="1:41">
      <c r="A202" s="401">
        <v>615</v>
      </c>
      <c r="B202" s="402" t="s">
        <v>228</v>
      </c>
      <c r="C202" s="404">
        <v>7479</v>
      </c>
      <c r="D202" s="417">
        <f>H202-G202-E202</f>
        <v>9041015.9678817876</v>
      </c>
      <c r="E202" s="418">
        <v>1945599.7207931192</v>
      </c>
      <c r="F202" s="404">
        <v>10986615.688674906</v>
      </c>
      <c r="G202" s="404">
        <v>4008027.9982309118</v>
      </c>
      <c r="H202" s="408">
        <f>SUM(F202:G202)</f>
        <v>14994643.686905818</v>
      </c>
      <c r="I202" s="446">
        <v>1112623.2746747392</v>
      </c>
      <c r="J202" s="403">
        <f>SUM(H202:I202)</f>
        <v>16107266.961580558</v>
      </c>
      <c r="K202" s="460">
        <v>122744</v>
      </c>
      <c r="L202" s="416">
        <f>SUM(J202:K202)</f>
        <v>16230010.961580558</v>
      </c>
      <c r="M202" s="463">
        <v>9711.9435000000231</v>
      </c>
      <c r="N202" s="403">
        <f>SUM(L202:M202)</f>
        <v>16239722.905080557</v>
      </c>
      <c r="O202" s="416">
        <f>L202/C202</f>
        <v>2170.0776790454015</v>
      </c>
      <c r="P202" s="403">
        <f>N202/C202</f>
        <v>2171.3762408183657</v>
      </c>
      <c r="Q202" s="419">
        <v>17</v>
      </c>
      <c r="R202" s="419">
        <v>17</v>
      </c>
      <c r="S202" s="364"/>
      <c r="T202" s="442">
        <f>L202-AI202</f>
        <v>872255.64095098525</v>
      </c>
      <c r="U202" s="431">
        <f>T202/AI202</f>
        <v>5.6795776644475687E-2</v>
      </c>
      <c r="V202" s="432">
        <f>O202-AL202</f>
        <v>150.11775261773187</v>
      </c>
      <c r="X202" s="401">
        <v>615</v>
      </c>
      <c r="Y202" s="402" t="s">
        <v>228</v>
      </c>
      <c r="Z202" s="404">
        <v>7603</v>
      </c>
      <c r="AA202" s="417">
        <f>AC202-AB202</f>
        <v>8043160.6941192858</v>
      </c>
      <c r="AB202" s="418">
        <v>1969624.4606021871</v>
      </c>
      <c r="AC202" s="404">
        <v>10012785.154721472</v>
      </c>
      <c r="AD202" s="404">
        <v>3665159.1393682896</v>
      </c>
      <c r="AE202" s="200">
        <f>SUM(AC202:AD202)</f>
        <v>13677944.294089762</v>
      </c>
      <c r="AF202" s="404">
        <v>1557067.0265398102</v>
      </c>
      <c r="AG202" s="403">
        <f>AE202+AF202</f>
        <v>15235011.320629572</v>
      </c>
      <c r="AH202" s="405">
        <v>122744</v>
      </c>
      <c r="AI202" s="416">
        <f>AG202+AH202</f>
        <v>15357755.320629572</v>
      </c>
      <c r="AJ202" s="403">
        <v>9711.9435000000231</v>
      </c>
      <c r="AK202" s="403">
        <f>SUM(AI202:AJ202)</f>
        <v>15367467.264129572</v>
      </c>
      <c r="AL202" s="416">
        <f>AI202/Z202</f>
        <v>2019.9599264276696</v>
      </c>
      <c r="AM202" s="403">
        <f>AK202/Z202</f>
        <v>2021.237309500141</v>
      </c>
      <c r="AN202" s="419">
        <v>17</v>
      </c>
      <c r="AO202" s="419">
        <v>17</v>
      </c>
    </row>
    <row r="203" spans="1:41">
      <c r="A203" s="401">
        <v>616</v>
      </c>
      <c r="B203" s="402" t="s">
        <v>229</v>
      </c>
      <c r="C203" s="404">
        <v>1781</v>
      </c>
      <c r="D203" s="417">
        <f>H203-G203-E203</f>
        <v>446634.21283028048</v>
      </c>
      <c r="E203" s="418">
        <v>-414385.59973036632</v>
      </c>
      <c r="F203" s="404">
        <v>32248.613099914102</v>
      </c>
      <c r="G203" s="404">
        <v>736706.61086297955</v>
      </c>
      <c r="H203" s="408">
        <f>SUM(F203:G203)</f>
        <v>768955.22396289371</v>
      </c>
      <c r="I203" s="446">
        <v>253592.95207585779</v>
      </c>
      <c r="J203" s="403">
        <f>SUM(H203:I203)</f>
        <v>1022548.1760387515</v>
      </c>
      <c r="K203" s="460">
        <v>-497012</v>
      </c>
      <c r="L203" s="416">
        <f>SUM(J203:K203)</f>
        <v>525536.1760387515</v>
      </c>
      <c r="M203" s="463">
        <v>-657756.66500000004</v>
      </c>
      <c r="N203" s="403">
        <f>SUM(L203:M203)</f>
        <v>-132220.48896124854</v>
      </c>
      <c r="O203" s="416">
        <f>L203/C203</f>
        <v>295.0792678488217</v>
      </c>
      <c r="P203" s="403">
        <f>N203/C203</f>
        <v>-74.239466008561791</v>
      </c>
      <c r="Q203" s="419">
        <v>1</v>
      </c>
      <c r="R203" s="420">
        <v>34</v>
      </c>
      <c r="S203" s="396"/>
      <c r="T203" s="442">
        <f>L203-AI203</f>
        <v>-43808.793049337459</v>
      </c>
      <c r="U203" s="431">
        <f>T203/AI203</f>
        <v>-7.6945956191560499E-2</v>
      </c>
      <c r="V203" s="432">
        <f>O203-AL203</f>
        <v>-19.998191524774825</v>
      </c>
      <c r="X203" s="401">
        <v>616</v>
      </c>
      <c r="Y203" s="402" t="s">
        <v>229</v>
      </c>
      <c r="Z203" s="404">
        <v>1807</v>
      </c>
      <c r="AA203" s="417">
        <f>AC203-AB203</f>
        <v>369341.17763116129</v>
      </c>
      <c r="AB203" s="418">
        <v>-462845.79713061458</v>
      </c>
      <c r="AC203" s="404">
        <v>-93504.619499453285</v>
      </c>
      <c r="AD203" s="404">
        <v>779712.87489525776</v>
      </c>
      <c r="AE203" s="200">
        <f>SUM(AC203:AD203)</f>
        <v>686208.25539580453</v>
      </c>
      <c r="AF203" s="404">
        <v>380148.71369228436</v>
      </c>
      <c r="AG203" s="403">
        <f>AE203+AF203</f>
        <v>1066356.969088089</v>
      </c>
      <c r="AH203" s="405">
        <v>-497012</v>
      </c>
      <c r="AI203" s="416">
        <f>AG203+AH203</f>
        <v>569344.96908808895</v>
      </c>
      <c r="AJ203" s="403">
        <v>-657756.66500000004</v>
      </c>
      <c r="AK203" s="403">
        <f>SUM(AI203:AJ203)</f>
        <v>-88411.695911911083</v>
      </c>
      <c r="AL203" s="416">
        <f>AI203/Z203</f>
        <v>315.07745937359653</v>
      </c>
      <c r="AM203" s="403">
        <f>AK203/Z203</f>
        <v>-48.927335867133969</v>
      </c>
      <c r="AN203" s="419">
        <v>1</v>
      </c>
      <c r="AO203" s="420">
        <v>34</v>
      </c>
    </row>
    <row r="204" spans="1:41">
      <c r="A204" s="401">
        <v>619</v>
      </c>
      <c r="B204" s="402" t="s">
        <v>230</v>
      </c>
      <c r="C204" s="404">
        <v>2650</v>
      </c>
      <c r="D204" s="417">
        <f>H204-G204-E204</f>
        <v>289436.53108937305</v>
      </c>
      <c r="E204" s="418">
        <v>1001162.3726895248</v>
      </c>
      <c r="F204" s="404">
        <v>1290598.9037788976</v>
      </c>
      <c r="G204" s="404">
        <v>1659400.5086976343</v>
      </c>
      <c r="H204" s="408">
        <f>SUM(F204:G204)</f>
        <v>2949999.4124765322</v>
      </c>
      <c r="I204" s="446">
        <v>538352.62980728957</v>
      </c>
      <c r="J204" s="403">
        <f>SUM(H204:I204)</f>
        <v>3488352.0422838219</v>
      </c>
      <c r="K204" s="460">
        <v>64913</v>
      </c>
      <c r="L204" s="416">
        <f>SUM(J204:K204)</f>
        <v>3553265.0422838219</v>
      </c>
      <c r="M204" s="463">
        <v>207516.33500000002</v>
      </c>
      <c r="N204" s="403">
        <f>SUM(L204:M204)</f>
        <v>3760781.3772838218</v>
      </c>
      <c r="O204" s="416">
        <f>L204/C204</f>
        <v>1340.8547329372914</v>
      </c>
      <c r="P204" s="403">
        <f>N204/C204</f>
        <v>1419.1627838806876</v>
      </c>
      <c r="Q204" s="419">
        <v>6</v>
      </c>
      <c r="R204" s="419">
        <v>6</v>
      </c>
      <c r="S204" s="364"/>
      <c r="T204" s="442">
        <f>L204-AI204</f>
        <v>148553.09970995551</v>
      </c>
      <c r="U204" s="431">
        <f>T204/AI204</f>
        <v>4.3631620593915371E-2</v>
      </c>
      <c r="V204" s="432">
        <f>O204-AL204</f>
        <v>68.065221694724414</v>
      </c>
      <c r="X204" s="401">
        <v>619</v>
      </c>
      <c r="Y204" s="402" t="s">
        <v>230</v>
      </c>
      <c r="Z204" s="404">
        <v>2675</v>
      </c>
      <c r="AA204" s="417">
        <f>AC204-AB204</f>
        <v>80647.139148511807</v>
      </c>
      <c r="AB204" s="418">
        <v>1009829.0176438187</v>
      </c>
      <c r="AC204" s="404">
        <v>1090476.1567923306</v>
      </c>
      <c r="AD204" s="404">
        <v>1560511.2675316883</v>
      </c>
      <c r="AE204" s="200">
        <f>SUM(AC204:AD204)</f>
        <v>2650987.4243240189</v>
      </c>
      <c r="AF204" s="404">
        <v>688811.51824984758</v>
      </c>
      <c r="AG204" s="403">
        <f>AE204+AF204</f>
        <v>3339798.9425738663</v>
      </c>
      <c r="AH204" s="405">
        <v>64913</v>
      </c>
      <c r="AI204" s="416">
        <f>AG204+AH204</f>
        <v>3404711.9425738663</v>
      </c>
      <c r="AJ204" s="403">
        <v>207516.33500000002</v>
      </c>
      <c r="AK204" s="403">
        <f>SUM(AI204:AJ204)</f>
        <v>3612228.2775738663</v>
      </c>
      <c r="AL204" s="416">
        <f>AI204/Z204</f>
        <v>1272.789511242567</v>
      </c>
      <c r="AM204" s="403">
        <f>AK204/Z204</f>
        <v>1350.3657112425669</v>
      </c>
      <c r="AN204" s="419">
        <v>6</v>
      </c>
      <c r="AO204" s="419">
        <v>6</v>
      </c>
    </row>
    <row r="205" spans="1:41">
      <c r="A205" s="401">
        <v>620</v>
      </c>
      <c r="B205" s="402" t="s">
        <v>231</v>
      </c>
      <c r="C205" s="404">
        <v>2359</v>
      </c>
      <c r="D205" s="417">
        <f>H205-G205-E205</f>
        <v>2470850.4997551548</v>
      </c>
      <c r="E205" s="418">
        <v>474128.99072722375</v>
      </c>
      <c r="F205" s="404">
        <v>2944979.4904823792</v>
      </c>
      <c r="G205" s="404">
        <v>1054321.4252971185</v>
      </c>
      <c r="H205" s="408">
        <f>SUM(F205:G205)</f>
        <v>3999300.9157794975</v>
      </c>
      <c r="I205" s="446">
        <v>473708.22518068325</v>
      </c>
      <c r="J205" s="403">
        <f>SUM(H205:I205)</f>
        <v>4473009.1409601811</v>
      </c>
      <c r="K205" s="460">
        <v>77148</v>
      </c>
      <c r="L205" s="416">
        <f>SUM(J205:K205)</f>
        <v>4550157.1409601811</v>
      </c>
      <c r="M205" s="463">
        <v>-34237.957500000011</v>
      </c>
      <c r="N205" s="403">
        <f>SUM(L205:M205)</f>
        <v>4515919.1834601816</v>
      </c>
      <c r="O205" s="416">
        <f>L205/C205</f>
        <v>1928.8499961679445</v>
      </c>
      <c r="P205" s="403">
        <f>N205/C205</f>
        <v>1914.3362371598905</v>
      </c>
      <c r="Q205" s="419">
        <v>18</v>
      </c>
      <c r="R205" s="419">
        <v>18</v>
      </c>
      <c r="S205" s="364"/>
      <c r="T205" s="442">
        <f>L205-AI205</f>
        <v>803465.76764573716</v>
      </c>
      <c r="U205" s="431">
        <f>T205/AI205</f>
        <v>0.21444674449792361</v>
      </c>
      <c r="V205" s="432">
        <f>O205-AL205</f>
        <v>354.60992334674961</v>
      </c>
      <c r="X205" s="401">
        <v>620</v>
      </c>
      <c r="Y205" s="402" t="s">
        <v>231</v>
      </c>
      <c r="Z205" s="404">
        <v>2380</v>
      </c>
      <c r="AA205" s="417">
        <f>AC205-AB205</f>
        <v>1800963.1906584552</v>
      </c>
      <c r="AB205" s="418">
        <v>481854.14847273933</v>
      </c>
      <c r="AC205" s="404">
        <v>2282817.3391311946</v>
      </c>
      <c r="AD205" s="404">
        <v>795721.41825120139</v>
      </c>
      <c r="AE205" s="200">
        <f>SUM(AC205:AD205)</f>
        <v>3078538.7573823961</v>
      </c>
      <c r="AF205" s="404">
        <v>591004.61593204807</v>
      </c>
      <c r="AG205" s="403">
        <f>AE205+AF205</f>
        <v>3669543.373314444</v>
      </c>
      <c r="AH205" s="405">
        <v>77148</v>
      </c>
      <c r="AI205" s="416">
        <f>AG205+AH205</f>
        <v>3746691.373314444</v>
      </c>
      <c r="AJ205" s="403">
        <v>-34237.957500000011</v>
      </c>
      <c r="AK205" s="403">
        <f>SUM(AI205:AJ205)</f>
        <v>3712453.415814444</v>
      </c>
      <c r="AL205" s="416">
        <f>AI205/Z205</f>
        <v>1574.2400728211949</v>
      </c>
      <c r="AM205" s="403">
        <f>AK205/Z205</f>
        <v>1559.8543763926234</v>
      </c>
      <c r="AN205" s="419">
        <v>18</v>
      </c>
      <c r="AO205" s="419">
        <v>18</v>
      </c>
    </row>
    <row r="206" spans="1:41">
      <c r="A206" s="401">
        <v>623</v>
      </c>
      <c r="B206" s="402" t="s">
        <v>232</v>
      </c>
      <c r="C206" s="404">
        <v>2108</v>
      </c>
      <c r="D206" s="417">
        <f>H206-G206-E206</f>
        <v>1022038.5775485791</v>
      </c>
      <c r="E206" s="418">
        <v>485190.10885677679</v>
      </c>
      <c r="F206" s="404">
        <v>1507228.6864053558</v>
      </c>
      <c r="G206" s="404">
        <v>-51365.477911711932</v>
      </c>
      <c r="H206" s="408">
        <f>SUM(F206:G206)</f>
        <v>1455863.2084936439</v>
      </c>
      <c r="I206" s="446">
        <v>397022.13454298698</v>
      </c>
      <c r="J206" s="403">
        <f>SUM(H206:I206)</f>
        <v>1852885.3430366309</v>
      </c>
      <c r="K206" s="460">
        <v>-516181</v>
      </c>
      <c r="L206" s="416">
        <f>SUM(J206:K206)</f>
        <v>1336704.3430366309</v>
      </c>
      <c r="M206" s="463">
        <v>-65641.400000000009</v>
      </c>
      <c r="N206" s="403">
        <f>SUM(L206:M206)</f>
        <v>1271062.943036631</v>
      </c>
      <c r="O206" s="416">
        <f>L206/C206</f>
        <v>634.11021965684574</v>
      </c>
      <c r="P206" s="403">
        <f>N206/C206</f>
        <v>602.97103559612481</v>
      </c>
      <c r="Q206" s="419">
        <v>10</v>
      </c>
      <c r="R206" s="419">
        <v>10</v>
      </c>
      <c r="S206" s="364"/>
      <c r="T206" s="442">
        <f>L206-AI206</f>
        <v>36743.701897445368</v>
      </c>
      <c r="U206" s="431">
        <f>T206/AI206</f>
        <v>2.8265241834742022E-2</v>
      </c>
      <c r="V206" s="432">
        <f>O206-AL206</f>
        <v>17.137917265205715</v>
      </c>
      <c r="X206" s="401">
        <v>623</v>
      </c>
      <c r="Y206" s="402" t="s">
        <v>232</v>
      </c>
      <c r="Z206" s="404">
        <v>2107</v>
      </c>
      <c r="AA206" s="417">
        <f>AC206-AB206</f>
        <v>920836.79419708555</v>
      </c>
      <c r="AB206" s="418">
        <v>492254.11695615231</v>
      </c>
      <c r="AC206" s="404">
        <v>1413090.9111532378</v>
      </c>
      <c r="AD206" s="404">
        <v>-71486.339083328654</v>
      </c>
      <c r="AE206" s="200">
        <f>SUM(AC206:AD206)</f>
        <v>1341604.5720699092</v>
      </c>
      <c r="AF206" s="404">
        <v>474537.06906927645</v>
      </c>
      <c r="AG206" s="403">
        <f>AE206+AF206</f>
        <v>1816141.6411391855</v>
      </c>
      <c r="AH206" s="405">
        <v>-516181</v>
      </c>
      <c r="AI206" s="416">
        <f>AG206+AH206</f>
        <v>1299960.6411391855</v>
      </c>
      <c r="AJ206" s="403">
        <v>-65641.400000000009</v>
      </c>
      <c r="AK206" s="403">
        <f>SUM(AI206:AJ206)</f>
        <v>1234319.2411391856</v>
      </c>
      <c r="AL206" s="416">
        <f>AI206/Z206</f>
        <v>616.97230239164003</v>
      </c>
      <c r="AM206" s="403">
        <f>AK206/Z206</f>
        <v>585.81833941109903</v>
      </c>
      <c r="AN206" s="419">
        <v>10</v>
      </c>
      <c r="AO206" s="419">
        <v>10</v>
      </c>
    </row>
    <row r="207" spans="1:41">
      <c r="A207" s="401">
        <v>624</v>
      </c>
      <c r="B207" s="402" t="s">
        <v>233</v>
      </c>
      <c r="C207" s="404">
        <v>5065</v>
      </c>
      <c r="D207" s="417">
        <f>H207-G207-E207</f>
        <v>2263865.3434478343</v>
      </c>
      <c r="E207" s="418">
        <v>1230624.5973470246</v>
      </c>
      <c r="F207" s="404">
        <v>3494489.9407948582</v>
      </c>
      <c r="G207" s="404">
        <v>981017.36816728266</v>
      </c>
      <c r="H207" s="408">
        <f>SUM(F207:G207)</f>
        <v>4475507.3089621412</v>
      </c>
      <c r="I207" s="446">
        <v>430280.65829648782</v>
      </c>
      <c r="J207" s="403">
        <f>SUM(H207:I207)</f>
        <v>4905787.9672586294</v>
      </c>
      <c r="K207" s="460">
        <v>-872907</v>
      </c>
      <c r="L207" s="416">
        <f>SUM(J207:K207)</f>
        <v>4032880.9672586294</v>
      </c>
      <c r="M207" s="463">
        <v>-97492.39750000005</v>
      </c>
      <c r="N207" s="403">
        <f>SUM(L207:M207)</f>
        <v>3935388.5697586294</v>
      </c>
      <c r="O207" s="416">
        <f>L207/C207</f>
        <v>796.22526500663957</v>
      </c>
      <c r="P207" s="403">
        <f>N207/C207</f>
        <v>776.97701278551415</v>
      </c>
      <c r="Q207" s="419">
        <v>8</v>
      </c>
      <c r="R207" s="419">
        <v>8</v>
      </c>
      <c r="S207" s="364"/>
      <c r="T207" s="442">
        <f>L207-AI207</f>
        <v>85670.250073826872</v>
      </c>
      <c r="U207" s="431">
        <f>T207/AI207</f>
        <v>2.170399712912411E-2</v>
      </c>
      <c r="V207" s="432">
        <f>O207-AL207</f>
        <v>24.833684552310388</v>
      </c>
      <c r="X207" s="401">
        <v>624</v>
      </c>
      <c r="Y207" s="402" t="s">
        <v>233</v>
      </c>
      <c r="Z207" s="404">
        <v>5117</v>
      </c>
      <c r="AA207" s="417">
        <f>AC207-AB207</f>
        <v>1778286.8113062661</v>
      </c>
      <c r="AB207" s="418">
        <v>1247155.0258834809</v>
      </c>
      <c r="AC207" s="404">
        <v>3025441.837189747</v>
      </c>
      <c r="AD207" s="404">
        <v>1080031.7538383401</v>
      </c>
      <c r="AE207" s="200">
        <f>SUM(AC207:AD207)</f>
        <v>4105473.5910280868</v>
      </c>
      <c r="AF207" s="404">
        <v>714644.12615671521</v>
      </c>
      <c r="AG207" s="403">
        <f>AE207+AF207</f>
        <v>4820117.7171848025</v>
      </c>
      <c r="AH207" s="405">
        <v>-872907</v>
      </c>
      <c r="AI207" s="416">
        <f>AG207+AH207</f>
        <v>3947210.7171848025</v>
      </c>
      <c r="AJ207" s="403">
        <v>-97492.39750000005</v>
      </c>
      <c r="AK207" s="403">
        <f>SUM(AI207:AJ207)</f>
        <v>3849718.3196848026</v>
      </c>
      <c r="AL207" s="416">
        <f>AI207/Z207</f>
        <v>771.39158045432919</v>
      </c>
      <c r="AM207" s="403">
        <f>AK207/Z207</f>
        <v>752.33893290693811</v>
      </c>
      <c r="AN207" s="419">
        <v>8</v>
      </c>
      <c r="AO207" s="419">
        <v>8</v>
      </c>
    </row>
    <row r="208" spans="1:41">
      <c r="A208" s="401">
        <v>625</v>
      </c>
      <c r="B208" s="402" t="s">
        <v>234</v>
      </c>
      <c r="C208" s="404">
        <v>2980</v>
      </c>
      <c r="D208" s="417">
        <f>H208-G208-E208</f>
        <v>1927842.4978730194</v>
      </c>
      <c r="E208" s="418">
        <v>1215785.631953422</v>
      </c>
      <c r="F208" s="404">
        <v>3143628.1298264414</v>
      </c>
      <c r="G208" s="404">
        <v>572605.04635872005</v>
      </c>
      <c r="H208" s="408">
        <f>SUM(F208:G208)</f>
        <v>3716233.1761851613</v>
      </c>
      <c r="I208" s="446">
        <v>389430.70773148828</v>
      </c>
      <c r="J208" s="403">
        <f>SUM(H208:I208)</f>
        <v>4105663.8839166495</v>
      </c>
      <c r="K208" s="460">
        <v>288869</v>
      </c>
      <c r="L208" s="416">
        <f>SUM(J208:K208)</f>
        <v>4394532.88391665</v>
      </c>
      <c r="M208" s="463">
        <v>-4326.3650000000052</v>
      </c>
      <c r="N208" s="403">
        <f>SUM(L208:M208)</f>
        <v>4390206.5189166497</v>
      </c>
      <c r="O208" s="416">
        <f>L208/C208</f>
        <v>1474.6754644015605</v>
      </c>
      <c r="P208" s="403">
        <f>N208/C208</f>
        <v>1473.2236640659899</v>
      </c>
      <c r="Q208" s="419">
        <v>17</v>
      </c>
      <c r="R208" s="419">
        <v>17</v>
      </c>
      <c r="S208" s="364"/>
      <c r="T208" s="442">
        <f>L208-AI208</f>
        <v>-14599.554437899962</v>
      </c>
      <c r="U208" s="431">
        <f>T208/AI208</f>
        <v>-3.3112079625687973E-3</v>
      </c>
      <c r="V208" s="432">
        <f>O208-AL208</f>
        <v>0.54225197944424508</v>
      </c>
      <c r="X208" s="401">
        <v>625</v>
      </c>
      <c r="Y208" s="402" t="s">
        <v>234</v>
      </c>
      <c r="Z208" s="404">
        <v>2991</v>
      </c>
      <c r="AA208" s="417">
        <f>AC208-AB208</f>
        <v>1755925.7499502888</v>
      </c>
      <c r="AB208" s="418">
        <v>1225670.7544912836</v>
      </c>
      <c r="AC208" s="404">
        <v>2981596.5044415724</v>
      </c>
      <c r="AD208" s="404">
        <v>581409.5257253584</v>
      </c>
      <c r="AE208" s="200">
        <f>SUM(AC208:AD208)</f>
        <v>3563006.0301669305</v>
      </c>
      <c r="AF208" s="404">
        <v>557257.40818761988</v>
      </c>
      <c r="AG208" s="403">
        <f>AE208+AF208</f>
        <v>4120263.4383545504</v>
      </c>
      <c r="AH208" s="405">
        <v>288869</v>
      </c>
      <c r="AI208" s="416">
        <f>AG208+AH208</f>
        <v>4409132.4383545499</v>
      </c>
      <c r="AJ208" s="403">
        <v>-4326.3650000000052</v>
      </c>
      <c r="AK208" s="403">
        <f>SUM(AI208:AJ208)</f>
        <v>4404806.0733545497</v>
      </c>
      <c r="AL208" s="416">
        <f>AI208/Z208</f>
        <v>1474.1332124221162</v>
      </c>
      <c r="AM208" s="403">
        <f>AK208/Z208</f>
        <v>1472.6867513723</v>
      </c>
      <c r="AN208" s="419">
        <v>17</v>
      </c>
      <c r="AO208" s="419">
        <v>17</v>
      </c>
    </row>
    <row r="209" spans="1:41">
      <c r="A209" s="401">
        <v>626</v>
      </c>
      <c r="B209" s="402" t="s">
        <v>235</v>
      </c>
      <c r="C209" s="404">
        <v>4756</v>
      </c>
      <c r="D209" s="417">
        <f>H209-G209-E209</f>
        <v>2647570.1409339705</v>
      </c>
      <c r="E209" s="418">
        <v>-1585814.1205188306</v>
      </c>
      <c r="F209" s="404">
        <v>1061756.0204151401</v>
      </c>
      <c r="G209" s="404">
        <v>2353660.975707076</v>
      </c>
      <c r="H209" s="408">
        <f>SUM(F209:G209)</f>
        <v>3415416.9961222159</v>
      </c>
      <c r="I209" s="446">
        <v>685861.36446665041</v>
      </c>
      <c r="J209" s="403">
        <f>SUM(H209:I209)</f>
        <v>4101278.3605888663</v>
      </c>
      <c r="K209" s="460">
        <v>-198441</v>
      </c>
      <c r="L209" s="416">
        <f>SUM(J209:K209)</f>
        <v>3902837.3605888663</v>
      </c>
      <c r="M209" s="463">
        <v>-6041.9925000000003</v>
      </c>
      <c r="N209" s="403">
        <f>SUM(L209:M209)</f>
        <v>3896795.3680888661</v>
      </c>
      <c r="O209" s="416">
        <f>L209/C209</f>
        <v>820.61340634753287</v>
      </c>
      <c r="P209" s="403">
        <f>N209/C209</f>
        <v>819.34301263432849</v>
      </c>
      <c r="Q209" s="419">
        <v>17</v>
      </c>
      <c r="R209" s="419">
        <v>17</v>
      </c>
      <c r="S209" s="364"/>
      <c r="T209" s="442">
        <f>L209-AI209</f>
        <v>1320998.3256848422</v>
      </c>
      <c r="U209" s="431">
        <f>T209/AI209</f>
        <v>0.51165014852831381</v>
      </c>
      <c r="V209" s="432">
        <f>O209-AL209</f>
        <v>286.62394721536657</v>
      </c>
      <c r="X209" s="401">
        <v>626</v>
      </c>
      <c r="Y209" s="402" t="s">
        <v>235</v>
      </c>
      <c r="Z209" s="404">
        <v>4835</v>
      </c>
      <c r="AA209" s="417">
        <f>AC209-AB209</f>
        <v>1934876.5734850389</v>
      </c>
      <c r="AB209" s="418">
        <v>-1715587.6481007172</v>
      </c>
      <c r="AC209" s="404">
        <v>219288.92538432172</v>
      </c>
      <c r="AD209" s="404">
        <v>1603048.7071316787</v>
      </c>
      <c r="AE209" s="200">
        <f>SUM(AC209:AD209)</f>
        <v>1822337.6325160004</v>
      </c>
      <c r="AF209" s="404">
        <v>957942.40238802379</v>
      </c>
      <c r="AG209" s="403">
        <f>AE209+AF209</f>
        <v>2780280.0349040241</v>
      </c>
      <c r="AH209" s="405">
        <v>-198441</v>
      </c>
      <c r="AI209" s="416">
        <f>AG209+AH209</f>
        <v>2581839.0349040241</v>
      </c>
      <c r="AJ209" s="403">
        <v>-6041.9925000000003</v>
      </c>
      <c r="AK209" s="403">
        <f>SUM(AI209:AJ209)</f>
        <v>2575797.0424040239</v>
      </c>
      <c r="AL209" s="416">
        <f>AI209/Z209</f>
        <v>533.9894591321663</v>
      </c>
      <c r="AM209" s="403">
        <f>AK209/Z209</f>
        <v>532.73982262751269</v>
      </c>
      <c r="AN209" s="419">
        <v>17</v>
      </c>
      <c r="AO209" s="419">
        <v>17</v>
      </c>
    </row>
    <row r="210" spans="1:41">
      <c r="A210" s="401">
        <v>630</v>
      </c>
      <c r="B210" s="402" t="s">
        <v>236</v>
      </c>
      <c r="C210" s="404">
        <v>1646</v>
      </c>
      <c r="D210" s="417">
        <f>H210-G210-E210</f>
        <v>2679394.3437299561</v>
      </c>
      <c r="E210" s="418">
        <v>-617325.16004267079</v>
      </c>
      <c r="F210" s="404">
        <v>2062069.1836872851</v>
      </c>
      <c r="G210" s="404">
        <v>597732.8467108591</v>
      </c>
      <c r="H210" s="408">
        <f>SUM(F210:G210)</f>
        <v>2659802.0303981444</v>
      </c>
      <c r="I210" s="446">
        <v>192885.78793238977</v>
      </c>
      <c r="J210" s="403">
        <f>SUM(H210:I210)</f>
        <v>2852687.8183305343</v>
      </c>
      <c r="K210" s="460">
        <v>-194161</v>
      </c>
      <c r="L210" s="416">
        <f>SUM(J210:K210)</f>
        <v>2658526.8183305343</v>
      </c>
      <c r="M210" s="463">
        <v>180513.85000000003</v>
      </c>
      <c r="N210" s="403">
        <f>SUM(L210:M210)</f>
        <v>2839040.6683305344</v>
      </c>
      <c r="O210" s="416">
        <f>L210/C210</f>
        <v>1615.1438750489272</v>
      </c>
      <c r="P210" s="403">
        <f>N210/C210</f>
        <v>1724.8120706746868</v>
      </c>
      <c r="Q210" s="419">
        <v>17</v>
      </c>
      <c r="R210" s="419">
        <v>17</v>
      </c>
      <c r="S210" s="364"/>
      <c r="T210" s="442">
        <f>L210-AI210</f>
        <v>127136.01739135524</v>
      </c>
      <c r="U210" s="431">
        <f>T210/AI210</f>
        <v>5.0223781070937813E-2</v>
      </c>
      <c r="V210" s="432">
        <f>O210-AL210</f>
        <v>66.892620651875859</v>
      </c>
      <c r="X210" s="401">
        <v>630</v>
      </c>
      <c r="Y210" s="402" t="s">
        <v>236</v>
      </c>
      <c r="Z210" s="404">
        <v>1635</v>
      </c>
      <c r="AA210" s="417">
        <f>AC210-AB210</f>
        <v>2532738.1013471824</v>
      </c>
      <c r="AB210" s="418">
        <v>-660776.19159134803</v>
      </c>
      <c r="AC210" s="404">
        <v>1871961.9097558344</v>
      </c>
      <c r="AD210" s="404">
        <v>558549.9367131202</v>
      </c>
      <c r="AE210" s="200">
        <f>SUM(AC210:AD210)</f>
        <v>2430511.8464689543</v>
      </c>
      <c r="AF210" s="404">
        <v>295039.95447022474</v>
      </c>
      <c r="AG210" s="403">
        <f>AE210+AF210</f>
        <v>2725551.800939179</v>
      </c>
      <c r="AH210" s="405">
        <v>-194161</v>
      </c>
      <c r="AI210" s="416">
        <f>AG210+AH210</f>
        <v>2531390.800939179</v>
      </c>
      <c r="AJ210" s="403">
        <v>180513.85000000003</v>
      </c>
      <c r="AK210" s="403">
        <f>SUM(AI210:AJ210)</f>
        <v>2711904.6509391791</v>
      </c>
      <c r="AL210" s="416">
        <f>AI210/Z210</f>
        <v>1548.2512543970513</v>
      </c>
      <c r="AM210" s="403">
        <f>AK210/Z210</f>
        <v>1658.6572788618832</v>
      </c>
      <c r="AN210" s="419">
        <v>17</v>
      </c>
      <c r="AO210" s="419">
        <v>17</v>
      </c>
    </row>
    <row r="211" spans="1:41">
      <c r="A211" s="401">
        <v>631</v>
      </c>
      <c r="B211" s="402" t="s">
        <v>237</v>
      </c>
      <c r="C211" s="404">
        <v>1930</v>
      </c>
      <c r="D211" s="417">
        <f>H211-G211-E211</f>
        <v>562074.00632771349</v>
      </c>
      <c r="E211" s="418">
        <v>261431.75707535085</v>
      </c>
      <c r="F211" s="404">
        <v>823505.76340306445</v>
      </c>
      <c r="G211" s="404">
        <v>677317.43684942671</v>
      </c>
      <c r="H211" s="408">
        <f>SUM(F211:G211)</f>
        <v>1500823.200252491</v>
      </c>
      <c r="I211" s="446">
        <v>190737.84798615909</v>
      </c>
      <c r="J211" s="403">
        <f>SUM(H211:I211)</f>
        <v>1691561.0482386502</v>
      </c>
      <c r="K211" s="460">
        <v>-529697</v>
      </c>
      <c r="L211" s="416">
        <f>SUM(J211:K211)</f>
        <v>1161864.0482386502</v>
      </c>
      <c r="M211" s="463">
        <v>-696947.56449999998</v>
      </c>
      <c r="N211" s="403">
        <f>SUM(L211:M211)</f>
        <v>464916.48373865022</v>
      </c>
      <c r="O211" s="416">
        <f>L211/C211</f>
        <v>602.00209753297941</v>
      </c>
      <c r="P211" s="403">
        <f>N211/C211</f>
        <v>240.88936981277214</v>
      </c>
      <c r="Q211" s="419">
        <v>2</v>
      </c>
      <c r="R211" s="419">
        <v>2</v>
      </c>
      <c r="S211" s="364"/>
      <c r="T211" s="442">
        <f>L211-AI211</f>
        <v>220397.91851545521</v>
      </c>
      <c r="U211" s="431">
        <f>T211/AI211</f>
        <v>0.23410074091593233</v>
      </c>
      <c r="V211" s="432">
        <f>O211-AL211</f>
        <v>122.39632589609965</v>
      </c>
      <c r="X211" s="401">
        <v>631</v>
      </c>
      <c r="Y211" s="402" t="s">
        <v>237</v>
      </c>
      <c r="Z211" s="404">
        <v>1963</v>
      </c>
      <c r="AA211" s="417">
        <f>AC211-AB211</f>
        <v>277196.0747432037</v>
      </c>
      <c r="AB211" s="418">
        <v>267623.33786788501</v>
      </c>
      <c r="AC211" s="404">
        <v>544819.41261108872</v>
      </c>
      <c r="AD211" s="404">
        <v>593093.59426144965</v>
      </c>
      <c r="AE211" s="200">
        <f>SUM(AC211:AD211)</f>
        <v>1137913.0068725385</v>
      </c>
      <c r="AF211" s="404">
        <v>333250.12285065651</v>
      </c>
      <c r="AG211" s="403">
        <f>AE211+AF211</f>
        <v>1471163.129723195</v>
      </c>
      <c r="AH211" s="405">
        <v>-529697</v>
      </c>
      <c r="AI211" s="416">
        <f>AG211+AH211</f>
        <v>941466.12972319499</v>
      </c>
      <c r="AJ211" s="403">
        <v>-696947.56449999998</v>
      </c>
      <c r="AK211" s="403">
        <f>SUM(AI211:AJ211)</f>
        <v>244518.56522319501</v>
      </c>
      <c r="AL211" s="416">
        <f>AI211/Z211</f>
        <v>479.60577163687975</v>
      </c>
      <c r="AM211" s="403">
        <f>AK211/Z211</f>
        <v>124.56371127009425</v>
      </c>
      <c r="AN211" s="419">
        <v>2</v>
      </c>
      <c r="AO211" s="419">
        <v>2</v>
      </c>
    </row>
    <row r="212" spans="1:41">
      <c r="A212" s="401">
        <v>635</v>
      </c>
      <c r="B212" s="402" t="s">
        <v>238</v>
      </c>
      <c r="C212" s="404">
        <v>6337</v>
      </c>
      <c r="D212" s="417">
        <f>H212-G212-E212</f>
        <v>1774269.7459298114</v>
      </c>
      <c r="E212" s="418">
        <v>-392134.2173654114</v>
      </c>
      <c r="F212" s="404">
        <v>1382135.5285644</v>
      </c>
      <c r="G212" s="404">
        <v>2241298.4223364089</v>
      </c>
      <c r="H212" s="408">
        <f>SUM(F212:G212)</f>
        <v>3623433.9509008089</v>
      </c>
      <c r="I212" s="446">
        <v>821984.06107010157</v>
      </c>
      <c r="J212" s="403">
        <f>SUM(H212:I212)</f>
        <v>4445418.0119709102</v>
      </c>
      <c r="K212" s="460">
        <v>-577259</v>
      </c>
      <c r="L212" s="416">
        <f>SUM(J212:K212)</f>
        <v>3868159.0119709102</v>
      </c>
      <c r="M212" s="463">
        <v>-472976.12399999995</v>
      </c>
      <c r="N212" s="403">
        <f>SUM(L212:M212)</f>
        <v>3395182.8879709104</v>
      </c>
      <c r="O212" s="416">
        <f>L212/C212</f>
        <v>610.40855483208304</v>
      </c>
      <c r="P212" s="403">
        <f>N212/C212</f>
        <v>535.77132522816953</v>
      </c>
      <c r="Q212" s="419">
        <v>6</v>
      </c>
      <c r="R212" s="419">
        <v>6</v>
      </c>
      <c r="S212" s="364"/>
      <c r="T212" s="442">
        <f>L212-AI212</f>
        <v>258355.17234502174</v>
      </c>
      <c r="U212" s="431">
        <f>T212/AI212</f>
        <v>7.1570418732724558E-2</v>
      </c>
      <c r="V212" s="432">
        <f>O212-AL212</f>
        <v>41.666812335488089</v>
      </c>
      <c r="X212" s="401">
        <v>635</v>
      </c>
      <c r="Y212" s="402" t="s">
        <v>238</v>
      </c>
      <c r="Z212" s="404">
        <v>6347</v>
      </c>
      <c r="AA212" s="417">
        <f>AC212-AB212</f>
        <v>1168242.1086813402</v>
      </c>
      <c r="AB212" s="418">
        <v>-539444.38298234181</v>
      </c>
      <c r="AC212" s="404">
        <v>628797.72569899855</v>
      </c>
      <c r="AD212" s="404">
        <v>2319522.1496603829</v>
      </c>
      <c r="AE212" s="200">
        <f>SUM(AC212:AD212)</f>
        <v>2948319.8753593815</v>
      </c>
      <c r="AF212" s="404">
        <v>1238742.9642665072</v>
      </c>
      <c r="AG212" s="403">
        <f>AE212+AF212</f>
        <v>4187062.8396258885</v>
      </c>
      <c r="AH212" s="405">
        <v>-577259</v>
      </c>
      <c r="AI212" s="416">
        <f>AG212+AH212</f>
        <v>3609803.8396258885</v>
      </c>
      <c r="AJ212" s="403">
        <v>-472976.12399999995</v>
      </c>
      <c r="AK212" s="403">
        <f>SUM(AI212:AJ212)</f>
        <v>3136827.7156258887</v>
      </c>
      <c r="AL212" s="416">
        <f>AI212/Z212</f>
        <v>568.74174249659495</v>
      </c>
      <c r="AM212" s="403">
        <f>AK212/Z212</f>
        <v>494.2221073933967</v>
      </c>
      <c r="AN212" s="419">
        <v>6</v>
      </c>
      <c r="AO212" s="419">
        <v>6</v>
      </c>
    </row>
    <row r="213" spans="1:41">
      <c r="A213" s="401">
        <v>636</v>
      </c>
      <c r="B213" s="402" t="s">
        <v>239</v>
      </c>
      <c r="C213" s="404">
        <v>8130</v>
      </c>
      <c r="D213" s="417">
        <f>H213-G213-E213</f>
        <v>4583524.8679111823</v>
      </c>
      <c r="E213" s="418">
        <v>450084.27862482471</v>
      </c>
      <c r="F213" s="404">
        <v>5033609.1465360075</v>
      </c>
      <c r="G213" s="404">
        <v>3368501.568137696</v>
      </c>
      <c r="H213" s="408">
        <f>SUM(F213:G213)</f>
        <v>8402110.7146737035</v>
      </c>
      <c r="I213" s="446">
        <v>1199514.161604349</v>
      </c>
      <c r="J213" s="403">
        <f>SUM(H213:I213)</f>
        <v>9601624.8762780521</v>
      </c>
      <c r="K213" s="460">
        <v>-707856</v>
      </c>
      <c r="L213" s="416">
        <f>SUM(J213:K213)</f>
        <v>8893768.8762780521</v>
      </c>
      <c r="M213" s="463">
        <v>658353.40499999991</v>
      </c>
      <c r="N213" s="403">
        <f>SUM(L213:M213)</f>
        <v>9552122.2812780514</v>
      </c>
      <c r="O213" s="416">
        <f>L213/C213</f>
        <v>1093.9445112273127</v>
      </c>
      <c r="P213" s="403">
        <f>N213/C213</f>
        <v>1174.9227898250986</v>
      </c>
      <c r="Q213" s="419">
        <v>2</v>
      </c>
      <c r="R213" s="419">
        <v>2</v>
      </c>
      <c r="S213" s="364"/>
      <c r="T213" s="442">
        <f>L213-AI213</f>
        <v>-465050.12182968296</v>
      </c>
      <c r="U213" s="431">
        <f>T213/AI213</f>
        <v>-4.969111187252491E-2</v>
      </c>
      <c r="V213" s="432">
        <f>O213-AL213</f>
        <v>-53.813521407925919</v>
      </c>
      <c r="X213" s="401">
        <v>636</v>
      </c>
      <c r="Y213" s="402" t="s">
        <v>239</v>
      </c>
      <c r="Z213" s="404">
        <v>8154</v>
      </c>
      <c r="AA213" s="417">
        <f>AC213-AB213</f>
        <v>4109473.4139891872</v>
      </c>
      <c r="AB213" s="418">
        <v>477101.6491051109</v>
      </c>
      <c r="AC213" s="404">
        <v>4586575.0630942984</v>
      </c>
      <c r="AD213" s="404">
        <v>3741617.3530154377</v>
      </c>
      <c r="AE213" s="200">
        <f>SUM(AC213:AD213)</f>
        <v>8328192.4161097361</v>
      </c>
      <c r="AF213" s="404">
        <v>1738482.5819979981</v>
      </c>
      <c r="AG213" s="403">
        <f>AE213+AF213</f>
        <v>10066674.998107735</v>
      </c>
      <c r="AH213" s="405">
        <v>-707856</v>
      </c>
      <c r="AI213" s="416">
        <f>AG213+AH213</f>
        <v>9358818.9981077351</v>
      </c>
      <c r="AJ213" s="403">
        <v>658353.40499999991</v>
      </c>
      <c r="AK213" s="403">
        <f>SUM(AI213:AJ213)</f>
        <v>10017172.403107734</v>
      </c>
      <c r="AL213" s="416">
        <f>AI213/Z213</f>
        <v>1147.7580326352386</v>
      </c>
      <c r="AM213" s="403">
        <f>AK213/Z213</f>
        <v>1228.497964570485</v>
      </c>
      <c r="AN213" s="419">
        <v>2</v>
      </c>
      <c r="AO213" s="419">
        <v>2</v>
      </c>
    </row>
    <row r="214" spans="1:41">
      <c r="A214" s="401">
        <v>638</v>
      </c>
      <c r="B214" s="402" t="s">
        <v>240</v>
      </c>
      <c r="C214" s="404">
        <v>51289</v>
      </c>
      <c r="D214" s="417">
        <f>H214-G214-E214</f>
        <v>29283840.081340313</v>
      </c>
      <c r="E214" s="418">
        <v>16886636.74655728</v>
      </c>
      <c r="F214" s="404">
        <v>46170476.827897593</v>
      </c>
      <c r="G214" s="404">
        <v>-1361370.9946644402</v>
      </c>
      <c r="H214" s="408">
        <f>SUM(F214:G214)</f>
        <v>44809105.833233155</v>
      </c>
      <c r="I214" s="446">
        <v>4765052.2260088604</v>
      </c>
      <c r="J214" s="403">
        <f>SUM(H214:I214)</f>
        <v>49574158.059242018</v>
      </c>
      <c r="K214" s="460">
        <v>-1517292</v>
      </c>
      <c r="L214" s="416">
        <f>SUM(J214:K214)</f>
        <v>48056866.059242018</v>
      </c>
      <c r="M214" s="463">
        <v>-637045.31145000039</v>
      </c>
      <c r="N214" s="403">
        <f>SUM(L214:M214)</f>
        <v>47419820.74779202</v>
      </c>
      <c r="O214" s="416">
        <f>L214/C214</f>
        <v>936.98192710409671</v>
      </c>
      <c r="P214" s="403">
        <f>N214/C214</f>
        <v>924.5612265357488</v>
      </c>
      <c r="Q214" s="419">
        <v>1</v>
      </c>
      <c r="R214" s="420">
        <v>34</v>
      </c>
      <c r="S214" s="396"/>
      <c r="T214" s="442">
        <f>L214-AI214</f>
        <v>1843421.1142945737</v>
      </c>
      <c r="U214" s="431">
        <f>T214/AI214</f>
        <v>3.9889281495689849E-2</v>
      </c>
      <c r="V214" s="432">
        <f>O214-AL214</f>
        <v>34.93935712932614</v>
      </c>
      <c r="X214" s="401">
        <v>638</v>
      </c>
      <c r="Y214" s="402" t="s">
        <v>240</v>
      </c>
      <c r="Z214" s="404">
        <v>51232</v>
      </c>
      <c r="AA214" s="417">
        <f>AC214-AB214</f>
        <v>26793993.878249366</v>
      </c>
      <c r="AB214" s="418">
        <v>17058774.422628921</v>
      </c>
      <c r="AC214" s="404">
        <v>43852768.300878286</v>
      </c>
      <c r="AD214" s="404">
        <v>-3446951.8996120552</v>
      </c>
      <c r="AE214" s="200">
        <f>SUM(AC214:AD214)</f>
        <v>40405816.401266232</v>
      </c>
      <c r="AF214" s="404">
        <v>7324920.5436812136</v>
      </c>
      <c r="AG214" s="403">
        <f>AE214+AF214</f>
        <v>47730736.944947444</v>
      </c>
      <c r="AH214" s="405">
        <v>-1517292</v>
      </c>
      <c r="AI214" s="416">
        <f>AG214+AH214</f>
        <v>46213444.944947444</v>
      </c>
      <c r="AJ214" s="403">
        <v>-637045.31145000039</v>
      </c>
      <c r="AK214" s="403">
        <f>SUM(AI214:AJ214)</f>
        <v>45576399.633497447</v>
      </c>
      <c r="AL214" s="416">
        <f>AI214/Z214</f>
        <v>902.04256997477057</v>
      </c>
      <c r="AM214" s="403">
        <f>AK214/Z214</f>
        <v>889.60805031030304</v>
      </c>
      <c r="AN214" s="419">
        <v>1</v>
      </c>
      <c r="AO214" s="420">
        <v>34</v>
      </c>
    </row>
    <row r="215" spans="1:41">
      <c r="A215" s="401">
        <v>678</v>
      </c>
      <c r="B215" s="402" t="s">
        <v>241</v>
      </c>
      <c r="C215" s="404">
        <v>23797</v>
      </c>
      <c r="D215" s="417">
        <f>H215-G215-E215</f>
        <v>13208311.83237051</v>
      </c>
      <c r="E215" s="418">
        <v>630000.22365191067</v>
      </c>
      <c r="F215" s="404">
        <v>13838312.056022421</v>
      </c>
      <c r="G215" s="404">
        <v>1857639.6824443934</v>
      </c>
      <c r="H215" s="408">
        <f>SUM(F215:G215)</f>
        <v>15695951.738466814</v>
      </c>
      <c r="I215" s="446">
        <v>1954998.3000127459</v>
      </c>
      <c r="J215" s="403">
        <f>SUM(H215:I215)</f>
        <v>17650950.038479559</v>
      </c>
      <c r="K215" s="460">
        <v>-863174</v>
      </c>
      <c r="L215" s="416">
        <f>SUM(J215:K215)</f>
        <v>16787776.038479559</v>
      </c>
      <c r="M215" s="463">
        <v>-6131.5035000000498</v>
      </c>
      <c r="N215" s="403">
        <f>SUM(L215:M215)</f>
        <v>16781644.534979559</v>
      </c>
      <c r="O215" s="416">
        <f>L215/C215</f>
        <v>705.45766434758832</v>
      </c>
      <c r="P215" s="403">
        <f>N215/C215</f>
        <v>705.20000567212503</v>
      </c>
      <c r="Q215" s="419">
        <v>17</v>
      </c>
      <c r="R215" s="419">
        <v>17</v>
      </c>
      <c r="S215" s="364"/>
      <c r="T215" s="442">
        <f>L215-AI215</f>
        <v>-5840920.7362845764</v>
      </c>
      <c r="U215" s="431">
        <f>T215/AI215</f>
        <v>-0.25812006738268989</v>
      </c>
      <c r="V215" s="432">
        <f>O215-AL215</f>
        <v>-234.54552490028834</v>
      </c>
      <c r="X215" s="401">
        <v>678</v>
      </c>
      <c r="Y215" s="402" t="s">
        <v>241</v>
      </c>
      <c r="Z215" s="404">
        <v>24073</v>
      </c>
      <c r="AA215" s="417">
        <f>AC215-AB215</f>
        <v>11467569.30169023</v>
      </c>
      <c r="AB215" s="418">
        <v>707407.68547996623</v>
      </c>
      <c r="AC215" s="404">
        <v>12174976.987170197</v>
      </c>
      <c r="AD215" s="404">
        <v>7861808.3314749151</v>
      </c>
      <c r="AE215" s="200">
        <f>SUM(AC215:AD215)</f>
        <v>20036785.318645112</v>
      </c>
      <c r="AF215" s="404">
        <v>3455085.4561190233</v>
      </c>
      <c r="AG215" s="403">
        <f>AE215+AF215</f>
        <v>23491870.774764135</v>
      </c>
      <c r="AH215" s="405">
        <v>-863174</v>
      </c>
      <c r="AI215" s="416">
        <f>AG215+AH215</f>
        <v>22628696.774764135</v>
      </c>
      <c r="AJ215" s="403">
        <v>-6131.5035000000498</v>
      </c>
      <c r="AK215" s="403">
        <f>SUM(AI215:AJ215)</f>
        <v>22622565.271264136</v>
      </c>
      <c r="AL215" s="416">
        <f>AI215/Z215</f>
        <v>940.00318924787666</v>
      </c>
      <c r="AM215" s="403">
        <f>AK215/Z215</f>
        <v>939.74848466182596</v>
      </c>
      <c r="AN215" s="419">
        <v>17</v>
      </c>
      <c r="AO215" s="419">
        <v>17</v>
      </c>
    </row>
    <row r="216" spans="1:41">
      <c r="A216" s="401">
        <v>680</v>
      </c>
      <c r="B216" s="402" t="s">
        <v>242</v>
      </c>
      <c r="C216" s="404">
        <v>25331</v>
      </c>
      <c r="D216" s="417">
        <f>H216-G216-E216</f>
        <v>11403028.970231006</v>
      </c>
      <c r="E216" s="418">
        <v>19535.113555706339</v>
      </c>
      <c r="F216" s="404">
        <v>11422564.083786713</v>
      </c>
      <c r="G216" s="404">
        <v>315704.23145887733</v>
      </c>
      <c r="H216" s="408">
        <f>SUM(F216:G216)</f>
        <v>11738268.315245591</v>
      </c>
      <c r="I216" s="446">
        <v>1918214.4468927071</v>
      </c>
      <c r="J216" s="403">
        <f>SUM(H216:I216)</f>
        <v>13656482.762138298</v>
      </c>
      <c r="K216" s="460">
        <v>257518</v>
      </c>
      <c r="L216" s="416">
        <f>SUM(J216:K216)</f>
        <v>13914000.762138298</v>
      </c>
      <c r="M216" s="463">
        <v>-745701.2224999998</v>
      </c>
      <c r="N216" s="403">
        <f>SUM(L216:M216)</f>
        <v>13168299.539638298</v>
      </c>
      <c r="O216" s="416">
        <f>L216/C216</f>
        <v>549.28746445613274</v>
      </c>
      <c r="P216" s="403">
        <f>N216/C216</f>
        <v>519.84917846268593</v>
      </c>
      <c r="Q216" s="419">
        <v>2</v>
      </c>
      <c r="R216" s="419">
        <v>2</v>
      </c>
      <c r="S216" s="364"/>
      <c r="T216" s="442">
        <f>L216-AI216</f>
        <v>284287.96281717904</v>
      </c>
      <c r="U216" s="431">
        <f>T216/AI216</f>
        <v>2.0857956950592466E-2</v>
      </c>
      <c r="V216" s="432">
        <f>O216-AL216</f>
        <v>2.8311738891726463</v>
      </c>
      <c r="X216" s="401">
        <v>680</v>
      </c>
      <c r="Y216" s="402" t="s">
        <v>242</v>
      </c>
      <c r="Z216" s="404">
        <v>24942</v>
      </c>
      <c r="AA216" s="417">
        <f>AC216-AB216</f>
        <v>8307797.2072037337</v>
      </c>
      <c r="AB216" s="418">
        <v>107487.67723140772</v>
      </c>
      <c r="AC216" s="404">
        <v>8415284.8844351415</v>
      </c>
      <c r="AD216" s="404">
        <v>1528490.6635992252</v>
      </c>
      <c r="AE216" s="200">
        <f>SUM(AC216:AD216)</f>
        <v>9943775.5480343662</v>
      </c>
      <c r="AF216" s="404">
        <v>3428419.251286753</v>
      </c>
      <c r="AG216" s="403">
        <f>AE216+AF216</f>
        <v>13372194.799321119</v>
      </c>
      <c r="AH216" s="405">
        <v>257518</v>
      </c>
      <c r="AI216" s="416">
        <f>AG216+AH216</f>
        <v>13629712.799321119</v>
      </c>
      <c r="AJ216" s="403">
        <v>-745701.2224999998</v>
      </c>
      <c r="AK216" s="403">
        <f>SUM(AI216:AJ216)</f>
        <v>12884011.576821119</v>
      </c>
      <c r="AL216" s="416">
        <f>AI216/Z216</f>
        <v>546.45629056696009</v>
      </c>
      <c r="AM216" s="403">
        <f>AK216/Z216</f>
        <v>516.55887967368767</v>
      </c>
      <c r="AN216" s="419">
        <v>2</v>
      </c>
      <c r="AO216" s="419">
        <v>2</v>
      </c>
    </row>
    <row r="217" spans="1:41">
      <c r="A217" s="401">
        <v>681</v>
      </c>
      <c r="B217" s="402" t="s">
        <v>243</v>
      </c>
      <c r="C217" s="404">
        <v>3297</v>
      </c>
      <c r="D217" s="417">
        <f>H217-G217-E217</f>
        <v>574636.13379786117</v>
      </c>
      <c r="E217" s="418">
        <v>426448.4733208869</v>
      </c>
      <c r="F217" s="404">
        <v>1001084.6071187482</v>
      </c>
      <c r="G217" s="404">
        <v>1196324.5826197849</v>
      </c>
      <c r="H217" s="408">
        <f>SUM(F217:G217)</f>
        <v>2197409.189738533</v>
      </c>
      <c r="I217" s="446">
        <v>596609.93901570677</v>
      </c>
      <c r="J217" s="403">
        <f>SUM(H217:I217)</f>
        <v>2794019.1287542395</v>
      </c>
      <c r="K217" s="460">
        <v>43951</v>
      </c>
      <c r="L217" s="416">
        <f>SUM(J217:K217)</f>
        <v>2837970.1287542395</v>
      </c>
      <c r="M217" s="463">
        <v>-58107.55750000001</v>
      </c>
      <c r="N217" s="403">
        <f>SUM(L217:M217)</f>
        <v>2779862.5712542394</v>
      </c>
      <c r="O217" s="416">
        <f>L217/C217</f>
        <v>860.77346944320277</v>
      </c>
      <c r="P217" s="403">
        <f>N217/C217</f>
        <v>843.14909652843176</v>
      </c>
      <c r="Q217" s="419">
        <v>10</v>
      </c>
      <c r="R217" s="419">
        <v>10</v>
      </c>
      <c r="S217" s="364"/>
      <c r="T217" s="442">
        <f>L217-AI217</f>
        <v>257986.47992744436</v>
      </c>
      <c r="U217" s="431">
        <f>T217/AI217</f>
        <v>9.9995393399008342E-2</v>
      </c>
      <c r="V217" s="432">
        <f>O217-AL217</f>
        <v>80.850963751910399</v>
      </c>
      <c r="X217" s="401">
        <v>681</v>
      </c>
      <c r="Y217" s="402" t="s">
        <v>243</v>
      </c>
      <c r="Z217" s="404">
        <v>3308</v>
      </c>
      <c r="AA217" s="417">
        <f>AC217-AB217</f>
        <v>148942.90926603222</v>
      </c>
      <c r="AB217" s="418">
        <v>437394.65440686169</v>
      </c>
      <c r="AC217" s="404">
        <v>586337.56367289391</v>
      </c>
      <c r="AD217" s="404">
        <v>1147672.9307255514</v>
      </c>
      <c r="AE217" s="200">
        <f>SUM(AC217:AD217)</f>
        <v>1734010.4943984454</v>
      </c>
      <c r="AF217" s="404">
        <v>802022.15442834981</v>
      </c>
      <c r="AG217" s="403">
        <f>AE217+AF217</f>
        <v>2536032.6488267952</v>
      </c>
      <c r="AH217" s="405">
        <v>43951</v>
      </c>
      <c r="AI217" s="416">
        <f>AG217+AH217</f>
        <v>2579983.6488267952</v>
      </c>
      <c r="AJ217" s="403">
        <v>-58107.55750000001</v>
      </c>
      <c r="AK217" s="403">
        <f>SUM(AI217:AJ217)</f>
        <v>2521876.0913267951</v>
      </c>
      <c r="AL217" s="416">
        <f>AI217/Z217</f>
        <v>779.92250569129237</v>
      </c>
      <c r="AM217" s="403">
        <f>AK217/Z217</f>
        <v>762.35673861148575</v>
      </c>
      <c r="AN217" s="419">
        <v>10</v>
      </c>
      <c r="AO217" s="419">
        <v>10</v>
      </c>
    </row>
    <row r="218" spans="1:41">
      <c r="A218" s="401">
        <v>683</v>
      </c>
      <c r="B218" s="402" t="s">
        <v>244</v>
      </c>
      <c r="C218" s="404">
        <v>3599</v>
      </c>
      <c r="D218" s="417">
        <f>H218-G218-E218</f>
        <v>5747691.9026533198</v>
      </c>
      <c r="E218" s="418">
        <v>-200661.43932732492</v>
      </c>
      <c r="F218" s="404">
        <v>5547030.463325995</v>
      </c>
      <c r="G218" s="404">
        <v>2590015.8331671292</v>
      </c>
      <c r="H218" s="408">
        <f>SUM(F218:G218)</f>
        <v>8137046.2964931242</v>
      </c>
      <c r="I218" s="446">
        <v>624124.52594263316</v>
      </c>
      <c r="J218" s="403">
        <f>SUM(H218:I218)</f>
        <v>8761170.8224357571</v>
      </c>
      <c r="K218" s="460">
        <v>129722</v>
      </c>
      <c r="L218" s="416">
        <f>SUM(J218:K218)</f>
        <v>8890892.8224357571</v>
      </c>
      <c r="M218" s="463">
        <v>4550.1424999999872</v>
      </c>
      <c r="N218" s="403">
        <f>SUM(L218:M218)</f>
        <v>8895442.9649357572</v>
      </c>
      <c r="O218" s="416">
        <f>L218/C218</f>
        <v>2470.3786669729807</v>
      </c>
      <c r="P218" s="403">
        <f>N218/C218</f>
        <v>2471.6429466339978</v>
      </c>
      <c r="Q218" s="419">
        <v>19</v>
      </c>
      <c r="R218" s="419">
        <v>19</v>
      </c>
      <c r="S218" s="364"/>
      <c r="T218" s="442">
        <f>L218-AI218</f>
        <v>479467.19055675715</v>
      </c>
      <c r="U218" s="431">
        <f>T218/AI218</f>
        <v>5.7001893797835386E-2</v>
      </c>
      <c r="V218" s="432">
        <f>O218-AL218</f>
        <v>145.49596053876303</v>
      </c>
      <c r="X218" s="401">
        <v>683</v>
      </c>
      <c r="Y218" s="402" t="s">
        <v>244</v>
      </c>
      <c r="Z218" s="404">
        <v>3618</v>
      </c>
      <c r="AA218" s="417">
        <f>AC218-AB218</f>
        <v>5215865.9205308538</v>
      </c>
      <c r="AB218" s="418">
        <v>-188769.49642149589</v>
      </c>
      <c r="AC218" s="404">
        <v>5027096.4241093583</v>
      </c>
      <c r="AD218" s="404">
        <v>2492447.4028989668</v>
      </c>
      <c r="AE218" s="200">
        <f>SUM(AC218:AD218)</f>
        <v>7519543.8270083256</v>
      </c>
      <c r="AF218" s="404">
        <v>762159.80487067404</v>
      </c>
      <c r="AG218" s="403">
        <f>AE218+AF218</f>
        <v>8281703.631879</v>
      </c>
      <c r="AH218" s="405">
        <v>129722</v>
      </c>
      <c r="AI218" s="416">
        <f>AG218+AH218</f>
        <v>8411425.631879</v>
      </c>
      <c r="AJ218" s="403">
        <v>4550.1424999999872</v>
      </c>
      <c r="AK218" s="403">
        <f>SUM(AI218:AJ218)</f>
        <v>8415975.7743790001</v>
      </c>
      <c r="AL218" s="416">
        <f>AI218/Z218</f>
        <v>2324.8827064342177</v>
      </c>
      <c r="AM218" s="403">
        <f>AK218/Z218</f>
        <v>2326.1403467050859</v>
      </c>
      <c r="AN218" s="419">
        <v>19</v>
      </c>
      <c r="AO218" s="419">
        <v>19</v>
      </c>
    </row>
    <row r="219" spans="1:41">
      <c r="A219" s="401">
        <v>684</v>
      </c>
      <c r="B219" s="402" t="s">
        <v>245</v>
      </c>
      <c r="C219" s="404">
        <v>38832</v>
      </c>
      <c r="D219" s="417">
        <f>H219-G219-E219</f>
        <v>10866127.334169438</v>
      </c>
      <c r="E219" s="418">
        <v>-1809791.4086454597</v>
      </c>
      <c r="F219" s="404">
        <v>9056335.9255239796</v>
      </c>
      <c r="G219" s="404">
        <v>1115741.3691279469</v>
      </c>
      <c r="H219" s="408">
        <f>SUM(F219:G219)</f>
        <v>10172077.294651926</v>
      </c>
      <c r="I219" s="446">
        <v>4722075.4808102157</v>
      </c>
      <c r="J219" s="403">
        <f>SUM(H219:I219)</f>
        <v>14894152.775462141</v>
      </c>
      <c r="K219" s="460">
        <v>-1519211</v>
      </c>
      <c r="L219" s="416">
        <f>SUM(J219:K219)</f>
        <v>13374941.775462141</v>
      </c>
      <c r="M219" s="463">
        <v>-2931970.1012499984</v>
      </c>
      <c r="N219" s="403">
        <f>SUM(L219:M219)</f>
        <v>10442971.674212143</v>
      </c>
      <c r="O219" s="416">
        <f>L219/C219</f>
        <v>344.43092746863778</v>
      </c>
      <c r="P219" s="403">
        <f>N219/C219</f>
        <v>268.92695905985124</v>
      </c>
      <c r="Q219" s="419">
        <v>4</v>
      </c>
      <c r="R219" s="419">
        <v>4</v>
      </c>
      <c r="S219" s="364"/>
      <c r="T219" s="442">
        <f>L219-AI219</f>
        <v>2908928.1522963736</v>
      </c>
      <c r="U219" s="431">
        <f>T219/AI219</f>
        <v>0.27794041332582164</v>
      </c>
      <c r="V219" s="432">
        <f>O219-AL219</f>
        <v>73.760494718081304</v>
      </c>
      <c r="X219" s="401">
        <v>684</v>
      </c>
      <c r="Y219" s="402" t="s">
        <v>245</v>
      </c>
      <c r="Z219" s="404">
        <v>38667</v>
      </c>
      <c r="AA219" s="417">
        <f>AC219-AB219</f>
        <v>6649908.4771251306</v>
      </c>
      <c r="AB219" s="418">
        <v>-1678470.9513159497</v>
      </c>
      <c r="AC219" s="404">
        <v>4971437.5258091809</v>
      </c>
      <c r="AD219" s="404">
        <v>19300.99825431214</v>
      </c>
      <c r="AE219" s="200">
        <f>SUM(AC219:AD219)</f>
        <v>4990738.5240634931</v>
      </c>
      <c r="AF219" s="404">
        <v>6994486.0991022736</v>
      </c>
      <c r="AG219" s="403">
        <f>AE219+AF219</f>
        <v>11985224.623165768</v>
      </c>
      <c r="AH219" s="405">
        <v>-1519211</v>
      </c>
      <c r="AI219" s="416">
        <f>AG219+AH219</f>
        <v>10466013.623165768</v>
      </c>
      <c r="AJ219" s="403">
        <v>-2931970.1012499984</v>
      </c>
      <c r="AK219" s="403">
        <f>SUM(AI219:AJ219)</f>
        <v>7534043.5219157692</v>
      </c>
      <c r="AL219" s="416">
        <f>AI219/Z219</f>
        <v>270.67043275055647</v>
      </c>
      <c r="AM219" s="403">
        <f>AK219/Z219</f>
        <v>194.84427346098144</v>
      </c>
      <c r="AN219" s="419">
        <v>4</v>
      </c>
      <c r="AO219" s="419">
        <v>4</v>
      </c>
    </row>
    <row r="220" spans="1:41">
      <c r="A220" s="401">
        <v>686</v>
      </c>
      <c r="B220" s="402" t="s">
        <v>246</v>
      </c>
      <c r="C220" s="404">
        <v>2933</v>
      </c>
      <c r="D220" s="417">
        <f>H220-G220-E220</f>
        <v>601066.54409391538</v>
      </c>
      <c r="E220" s="418">
        <v>-491426.4352688411</v>
      </c>
      <c r="F220" s="404">
        <v>109640.10882507416</v>
      </c>
      <c r="G220" s="404">
        <v>1360679.6966991748</v>
      </c>
      <c r="H220" s="408">
        <f>SUM(F220:G220)</f>
        <v>1470319.8055242491</v>
      </c>
      <c r="I220" s="446">
        <v>468777.43244317366</v>
      </c>
      <c r="J220" s="403">
        <f>SUM(H220:I220)</f>
        <v>1939097.2379674227</v>
      </c>
      <c r="K220" s="460">
        <v>565808</v>
      </c>
      <c r="L220" s="416">
        <f>SUM(J220:K220)</f>
        <v>2504905.2379674227</v>
      </c>
      <c r="M220" s="463">
        <v>10457.868499999997</v>
      </c>
      <c r="N220" s="403">
        <f>SUM(L220:M220)</f>
        <v>2515363.1064674226</v>
      </c>
      <c r="O220" s="416">
        <f>L220/C220</f>
        <v>854.0420177181802</v>
      </c>
      <c r="P220" s="403">
        <f>N220/C220</f>
        <v>857.60760534177382</v>
      </c>
      <c r="Q220" s="419">
        <v>11</v>
      </c>
      <c r="R220" s="419">
        <v>11</v>
      </c>
      <c r="S220" s="364"/>
      <c r="T220" s="442">
        <f>L220-AI220</f>
        <v>149282.75857382128</v>
      </c>
      <c r="U220" s="431">
        <f>T220/AI220</f>
        <v>6.3372955505268627E-2</v>
      </c>
      <c r="V220" s="432">
        <f>O220-AL220</f>
        <v>59.297591472025829</v>
      </c>
      <c r="X220" s="401">
        <v>686</v>
      </c>
      <c r="Y220" s="402" t="s">
        <v>246</v>
      </c>
      <c r="Z220" s="404">
        <v>2964</v>
      </c>
      <c r="AA220" s="417">
        <f>AC220-AB220</f>
        <v>296274.27691742982</v>
      </c>
      <c r="AB220" s="418">
        <v>-570781.35283619165</v>
      </c>
      <c r="AC220" s="404">
        <v>-274507.07591876184</v>
      </c>
      <c r="AD220" s="404">
        <v>1397377.5114989683</v>
      </c>
      <c r="AE220" s="200">
        <f>SUM(AC220:AD220)</f>
        <v>1122870.4355802066</v>
      </c>
      <c r="AF220" s="404">
        <v>666944.04381339496</v>
      </c>
      <c r="AG220" s="403">
        <f>AE220+AF220</f>
        <v>1789814.4793936014</v>
      </c>
      <c r="AH220" s="405">
        <v>565808</v>
      </c>
      <c r="AI220" s="416">
        <f>AG220+AH220</f>
        <v>2355622.4793936014</v>
      </c>
      <c r="AJ220" s="403">
        <v>10457.868499999997</v>
      </c>
      <c r="AK220" s="403">
        <f>SUM(AI220:AJ220)</f>
        <v>2366080.3478936013</v>
      </c>
      <c r="AL220" s="416">
        <f>AI220/Z220</f>
        <v>794.74442624615438</v>
      </c>
      <c r="AM220" s="403">
        <f>AK220/Z220</f>
        <v>798.27272196140393</v>
      </c>
      <c r="AN220" s="419">
        <v>11</v>
      </c>
      <c r="AO220" s="419">
        <v>11</v>
      </c>
    </row>
    <row r="221" spans="1:41">
      <c r="A221" s="401">
        <v>687</v>
      </c>
      <c r="B221" s="402" t="s">
        <v>247</v>
      </c>
      <c r="C221" s="404">
        <v>1424</v>
      </c>
      <c r="D221" s="417">
        <f>H221-G221-E221</f>
        <v>1100851.0022124478</v>
      </c>
      <c r="E221" s="418">
        <v>-49141.247113085592</v>
      </c>
      <c r="F221" s="404">
        <v>1051709.7550993622</v>
      </c>
      <c r="G221" s="404">
        <v>445626.73804406211</v>
      </c>
      <c r="H221" s="408">
        <f>SUM(F221:G221)</f>
        <v>1497336.4931434244</v>
      </c>
      <c r="I221" s="446">
        <v>298711.3748494992</v>
      </c>
      <c r="J221" s="403">
        <f>SUM(H221:I221)</f>
        <v>1796047.8679929236</v>
      </c>
      <c r="K221" s="460">
        <v>145541</v>
      </c>
      <c r="L221" s="416">
        <f>SUM(J221:K221)</f>
        <v>1941588.8679929236</v>
      </c>
      <c r="M221" s="463">
        <v>199982.49249999999</v>
      </c>
      <c r="N221" s="403">
        <f>SUM(L221:M221)</f>
        <v>2141571.3604929238</v>
      </c>
      <c r="O221" s="416">
        <f>L221/C221</f>
        <v>1363.475328646716</v>
      </c>
      <c r="P221" s="403">
        <f>N221/C221</f>
        <v>1503.9124722562667</v>
      </c>
      <c r="Q221" s="419">
        <v>11</v>
      </c>
      <c r="R221" s="419">
        <v>11</v>
      </c>
      <c r="S221" s="364"/>
      <c r="T221" s="442">
        <f>L221-AI221</f>
        <v>420590.38385668024</v>
      </c>
      <c r="U221" s="431">
        <f>T221/AI221</f>
        <v>0.27652255294358719</v>
      </c>
      <c r="V221" s="432">
        <f>O221-AL221</f>
        <v>333.68623986117541</v>
      </c>
      <c r="X221" s="401">
        <v>687</v>
      </c>
      <c r="Y221" s="402" t="s">
        <v>247</v>
      </c>
      <c r="Z221" s="404">
        <v>1477</v>
      </c>
      <c r="AA221" s="417">
        <f>AC221-AB221</f>
        <v>931890.40810231771</v>
      </c>
      <c r="AB221" s="418">
        <v>-89116.065648425778</v>
      </c>
      <c r="AC221" s="404">
        <v>842774.34245389188</v>
      </c>
      <c r="AD221" s="404">
        <v>155652.45034538591</v>
      </c>
      <c r="AE221" s="200">
        <f>SUM(AC221:AD221)</f>
        <v>998426.79279927781</v>
      </c>
      <c r="AF221" s="404">
        <v>377030.6913369656</v>
      </c>
      <c r="AG221" s="403">
        <f>AE221+AF221</f>
        <v>1375457.4841362434</v>
      </c>
      <c r="AH221" s="405">
        <v>145541</v>
      </c>
      <c r="AI221" s="416">
        <f>AG221+AH221</f>
        <v>1520998.4841362434</v>
      </c>
      <c r="AJ221" s="403">
        <v>199982.49249999999</v>
      </c>
      <c r="AK221" s="403">
        <f>SUM(AI221:AJ221)</f>
        <v>1720980.9766362433</v>
      </c>
      <c r="AL221" s="416">
        <f>AI221/Z221</f>
        <v>1029.7890887855406</v>
      </c>
      <c r="AM221" s="403">
        <f>AK221/Z221</f>
        <v>1165.1868494490475</v>
      </c>
      <c r="AN221" s="419">
        <v>11</v>
      </c>
      <c r="AO221" s="419">
        <v>11</v>
      </c>
    </row>
    <row r="222" spans="1:41">
      <c r="A222" s="401">
        <v>689</v>
      </c>
      <c r="B222" s="402" t="s">
        <v>248</v>
      </c>
      <c r="C222" s="404">
        <v>3032</v>
      </c>
      <c r="D222" s="417">
        <f>H222-G222-E222</f>
        <v>112550.18780281208</v>
      </c>
      <c r="E222" s="418">
        <v>2161846.0801378163</v>
      </c>
      <c r="F222" s="404">
        <v>2274396.2679406283</v>
      </c>
      <c r="G222" s="404">
        <v>-17749.777667319697</v>
      </c>
      <c r="H222" s="408">
        <f>SUM(F222:G222)</f>
        <v>2256646.4902733085</v>
      </c>
      <c r="I222" s="446">
        <v>455544.29397199646</v>
      </c>
      <c r="J222" s="403">
        <f>SUM(H222:I222)</f>
        <v>2712190.7842453048</v>
      </c>
      <c r="K222" s="460">
        <v>-116038</v>
      </c>
      <c r="L222" s="416">
        <f>SUM(J222:K222)</f>
        <v>2596152.7842453048</v>
      </c>
      <c r="M222" s="463">
        <v>3147.8035000000018</v>
      </c>
      <c r="N222" s="403">
        <f>SUM(L222:M222)</f>
        <v>2599300.5877453047</v>
      </c>
      <c r="O222" s="416">
        <f>L222/C222</f>
        <v>856.25091828670998</v>
      </c>
      <c r="P222" s="403">
        <f>N222/C222</f>
        <v>857.28911205320071</v>
      </c>
      <c r="Q222" s="419">
        <v>9</v>
      </c>
      <c r="R222" s="419">
        <v>9</v>
      </c>
      <c r="S222" s="364"/>
      <c r="T222" s="442">
        <f>L222-AI222</f>
        <v>392031.42428475991</v>
      </c>
      <c r="U222" s="431">
        <f>T222/AI222</f>
        <v>0.17786290328939852</v>
      </c>
      <c r="V222" s="432">
        <f>O222-AL222</f>
        <v>143.63489502109576</v>
      </c>
      <c r="X222" s="401">
        <v>689</v>
      </c>
      <c r="Y222" s="402" t="s">
        <v>248</v>
      </c>
      <c r="Z222" s="404">
        <v>3093</v>
      </c>
      <c r="AA222" s="417">
        <f>AC222-AB222</f>
        <v>-418997.32606561296</v>
      </c>
      <c r="AB222" s="418">
        <v>2171498.450753042</v>
      </c>
      <c r="AC222" s="404">
        <v>1752501.1246874291</v>
      </c>
      <c r="AD222" s="404">
        <v>-20773.005539406837</v>
      </c>
      <c r="AE222" s="200">
        <f>SUM(AC222:AD222)</f>
        <v>1731728.1191480223</v>
      </c>
      <c r="AF222" s="404">
        <v>588431.24081252282</v>
      </c>
      <c r="AG222" s="403">
        <f>AE222+AF222</f>
        <v>2320159.3599605449</v>
      </c>
      <c r="AH222" s="405">
        <v>-116038</v>
      </c>
      <c r="AI222" s="416">
        <f>AG222+AH222</f>
        <v>2204121.3599605449</v>
      </c>
      <c r="AJ222" s="403">
        <v>3147.8035000000018</v>
      </c>
      <c r="AK222" s="403">
        <f>SUM(AI222:AJ222)</f>
        <v>2207269.1634605448</v>
      </c>
      <c r="AL222" s="416">
        <f>AI222/Z222</f>
        <v>712.61602326561422</v>
      </c>
      <c r="AM222" s="403">
        <f>AK222/Z222</f>
        <v>713.63374182364851</v>
      </c>
      <c r="AN222" s="419">
        <v>9</v>
      </c>
      <c r="AO222" s="419">
        <v>9</v>
      </c>
    </row>
    <row r="223" spans="1:41">
      <c r="A223" s="401">
        <v>691</v>
      </c>
      <c r="B223" s="402" t="s">
        <v>249</v>
      </c>
      <c r="C223" s="404">
        <v>2598</v>
      </c>
      <c r="D223" s="417">
        <f>H223-G223-E223</f>
        <v>1929670.4725104913</v>
      </c>
      <c r="E223" s="418">
        <v>425386.82936437865</v>
      </c>
      <c r="F223" s="404">
        <v>2355057.30187487</v>
      </c>
      <c r="G223" s="404">
        <v>1832437.3626499712</v>
      </c>
      <c r="H223" s="408">
        <f>SUM(F223:G223)</f>
        <v>4187494.6645248411</v>
      </c>
      <c r="I223" s="446">
        <v>458255.79784068</v>
      </c>
      <c r="J223" s="403">
        <f>SUM(H223:I223)</f>
        <v>4645750.4623655211</v>
      </c>
      <c r="K223" s="460">
        <v>33701</v>
      </c>
      <c r="L223" s="416">
        <f>SUM(J223:K223)</f>
        <v>4679451.4623655211</v>
      </c>
      <c r="M223" s="463">
        <v>-20811.307499999995</v>
      </c>
      <c r="N223" s="403">
        <f>SUM(L223:M223)</f>
        <v>4658640.154865521</v>
      </c>
      <c r="O223" s="416">
        <f>L223/C223</f>
        <v>1801.1745428658664</v>
      </c>
      <c r="P223" s="403">
        <f>N223/C223</f>
        <v>1793.1640318958896</v>
      </c>
      <c r="Q223" s="419">
        <v>17</v>
      </c>
      <c r="R223" s="419">
        <v>17</v>
      </c>
      <c r="S223" s="364"/>
      <c r="T223" s="442">
        <f>L223-AI223</f>
        <v>-3960.809099657461</v>
      </c>
      <c r="U223" s="431">
        <f>T223/AI223</f>
        <v>-8.4571010837325769E-4</v>
      </c>
      <c r="V223" s="432">
        <f>O223-AL223</f>
        <v>24.462755511853402</v>
      </c>
      <c r="X223" s="401">
        <v>691</v>
      </c>
      <c r="Y223" s="402" t="s">
        <v>249</v>
      </c>
      <c r="Z223" s="404">
        <v>2636</v>
      </c>
      <c r="AA223" s="417">
        <f>AC223-AB223</f>
        <v>1900249.5108248983</v>
      </c>
      <c r="AB223" s="418">
        <v>398730.86995629454</v>
      </c>
      <c r="AC223" s="404">
        <v>2298980.3807811928</v>
      </c>
      <c r="AD223" s="404">
        <v>1708881.6675977139</v>
      </c>
      <c r="AE223" s="200">
        <f>SUM(AC223:AD223)</f>
        <v>4007862.0483789067</v>
      </c>
      <c r="AF223" s="404">
        <v>641849.22308627202</v>
      </c>
      <c r="AG223" s="403">
        <f>AE223+AF223</f>
        <v>4649711.2714651786</v>
      </c>
      <c r="AH223" s="405">
        <v>33701</v>
      </c>
      <c r="AI223" s="416">
        <f>AG223+AH223</f>
        <v>4683412.2714651786</v>
      </c>
      <c r="AJ223" s="403">
        <v>-20811.307499999995</v>
      </c>
      <c r="AK223" s="403">
        <f>SUM(AI223:AJ223)</f>
        <v>4662600.9639651785</v>
      </c>
      <c r="AL223" s="416">
        <f>AI223/Z223</f>
        <v>1776.711787354013</v>
      </c>
      <c r="AM223" s="403">
        <f>AK223/Z223</f>
        <v>1768.8167541597793</v>
      </c>
      <c r="AN223" s="419">
        <v>17</v>
      </c>
      <c r="AO223" s="419">
        <v>17</v>
      </c>
    </row>
    <row r="224" spans="1:41">
      <c r="A224" s="401">
        <v>694</v>
      </c>
      <c r="B224" s="402" t="s">
        <v>250</v>
      </c>
      <c r="C224" s="404">
        <v>28483</v>
      </c>
      <c r="D224" s="417">
        <f>H224-G224-E224</f>
        <v>9299943.7845964171</v>
      </c>
      <c r="E224" s="418">
        <v>-2715675.4823214291</v>
      </c>
      <c r="F224" s="404">
        <v>6584268.302274988</v>
      </c>
      <c r="G224" s="404">
        <v>378388.35055017786</v>
      </c>
      <c r="H224" s="408">
        <f>SUM(F224:G224)</f>
        <v>6962656.6528251655</v>
      </c>
      <c r="I224" s="446">
        <v>2549507.2132888408</v>
      </c>
      <c r="J224" s="403">
        <f>SUM(H224:I224)</f>
        <v>9512163.8661140054</v>
      </c>
      <c r="K224" s="460">
        <v>332944</v>
      </c>
      <c r="L224" s="416">
        <f>SUM(J224:K224)</f>
        <v>9845107.8661140054</v>
      </c>
      <c r="M224" s="463">
        <v>262491.00750000007</v>
      </c>
      <c r="N224" s="403">
        <f>SUM(L224:M224)</f>
        <v>10107598.873614006</v>
      </c>
      <c r="O224" s="416">
        <f>L224/C224</f>
        <v>345.64855759976143</v>
      </c>
      <c r="P224" s="403">
        <f>N224/C224</f>
        <v>354.86426547814506</v>
      </c>
      <c r="Q224" s="419">
        <v>5</v>
      </c>
      <c r="R224" s="419">
        <v>5</v>
      </c>
      <c r="S224" s="364"/>
      <c r="T224" s="442">
        <f>L224-AI224</f>
        <v>1796300.2620565193</v>
      </c>
      <c r="U224" s="431">
        <f>T224/AI224</f>
        <v>0.22317594734790105</v>
      </c>
      <c r="V224" s="432">
        <f>O224-AL224</f>
        <v>61.729985372963824</v>
      </c>
      <c r="X224" s="401">
        <v>694</v>
      </c>
      <c r="Y224" s="402" t="s">
        <v>250</v>
      </c>
      <c r="Z224" s="404">
        <v>28349</v>
      </c>
      <c r="AA224" s="417">
        <f>AC224-AB224</f>
        <v>5687976.3342431709</v>
      </c>
      <c r="AB224" s="418">
        <v>-3003689.6487672282</v>
      </c>
      <c r="AC224" s="404">
        <v>2684286.6854759427</v>
      </c>
      <c r="AD224" s="404">
        <v>767934.28666146309</v>
      </c>
      <c r="AE224" s="200">
        <f>SUM(AC224:AD224)</f>
        <v>3452220.9721374055</v>
      </c>
      <c r="AF224" s="404">
        <v>4263642.6319200806</v>
      </c>
      <c r="AG224" s="403">
        <f>AE224+AF224</f>
        <v>7715863.6040574862</v>
      </c>
      <c r="AH224" s="405">
        <v>332944</v>
      </c>
      <c r="AI224" s="416">
        <f>AG224+AH224</f>
        <v>8048807.6040574862</v>
      </c>
      <c r="AJ224" s="403">
        <v>262491.00750000007</v>
      </c>
      <c r="AK224" s="403">
        <f>SUM(AI224:AJ224)</f>
        <v>8311298.6115574865</v>
      </c>
      <c r="AL224" s="416">
        <f>AI224/Z224</f>
        <v>283.91857222679761</v>
      </c>
      <c r="AM224" s="403">
        <f>AK224/Z224</f>
        <v>293.1778408958865</v>
      </c>
      <c r="AN224" s="419">
        <v>5</v>
      </c>
      <c r="AO224" s="419">
        <v>5</v>
      </c>
    </row>
    <row r="225" spans="1:41">
      <c r="A225" s="401">
        <v>697</v>
      </c>
      <c r="B225" s="402" t="s">
        <v>251</v>
      </c>
      <c r="C225" s="404">
        <v>1164</v>
      </c>
      <c r="D225" s="417">
        <f>H225-G225-E225</f>
        <v>667014.97726842458</v>
      </c>
      <c r="E225" s="418">
        <v>-226087.04345777724</v>
      </c>
      <c r="F225" s="404">
        <v>440927.93381064734</v>
      </c>
      <c r="G225" s="404">
        <v>467093.05133625597</v>
      </c>
      <c r="H225" s="408">
        <f>SUM(F225:G225)</f>
        <v>908020.98514690332</v>
      </c>
      <c r="I225" s="446">
        <v>218239.05770937426</v>
      </c>
      <c r="J225" s="403">
        <f>SUM(H225:I225)</f>
        <v>1126260.0428562777</v>
      </c>
      <c r="K225" s="460">
        <v>-197387</v>
      </c>
      <c r="L225" s="416">
        <f>SUM(J225:K225)</f>
        <v>928873.04285627767</v>
      </c>
      <c r="M225" s="463">
        <v>26077.538</v>
      </c>
      <c r="N225" s="403">
        <f>SUM(L225:M225)</f>
        <v>954950.58085627761</v>
      </c>
      <c r="O225" s="416">
        <f>L225/C225</f>
        <v>798.00089592463712</v>
      </c>
      <c r="P225" s="403">
        <f>N225/C225</f>
        <v>820.40427908614913</v>
      </c>
      <c r="Q225" s="419">
        <v>18</v>
      </c>
      <c r="R225" s="419">
        <v>18</v>
      </c>
      <c r="S225" s="364"/>
      <c r="T225" s="442">
        <f>L225-AI225</f>
        <v>191705.96838334855</v>
      </c>
      <c r="U225" s="431">
        <f>T225/AI225</f>
        <v>0.26005769251213151</v>
      </c>
      <c r="V225" s="432">
        <f>O225-AL225</f>
        <v>170.0902703088542</v>
      </c>
      <c r="X225" s="401">
        <v>697</v>
      </c>
      <c r="Y225" s="402" t="s">
        <v>251</v>
      </c>
      <c r="Z225" s="404">
        <v>1174</v>
      </c>
      <c r="AA225" s="417">
        <f>AC225-AB225</f>
        <v>482618.70954222517</v>
      </c>
      <c r="AB225" s="418">
        <v>-257492.2779397702</v>
      </c>
      <c r="AC225" s="404">
        <v>225126.43160245498</v>
      </c>
      <c r="AD225" s="404">
        <v>419727.00138191832</v>
      </c>
      <c r="AE225" s="200">
        <f>SUM(AC225:AD225)</f>
        <v>644853.4329843733</v>
      </c>
      <c r="AF225" s="404">
        <v>289700.64148855588</v>
      </c>
      <c r="AG225" s="403">
        <f>AE225+AF225</f>
        <v>934554.07447292912</v>
      </c>
      <c r="AH225" s="405">
        <v>-197387</v>
      </c>
      <c r="AI225" s="416">
        <f>AG225+AH225</f>
        <v>737167.07447292912</v>
      </c>
      <c r="AJ225" s="403">
        <v>26077.538</v>
      </c>
      <c r="AK225" s="403">
        <f>SUM(AI225:AJ225)</f>
        <v>763244.61247292906</v>
      </c>
      <c r="AL225" s="416">
        <f>AI225/Z225</f>
        <v>627.91062561578292</v>
      </c>
      <c r="AM225" s="403">
        <f>AK225/Z225</f>
        <v>650.12317927847448</v>
      </c>
      <c r="AN225" s="419">
        <v>18</v>
      </c>
      <c r="AO225" s="419">
        <v>18</v>
      </c>
    </row>
    <row r="226" spans="1:41">
      <c r="A226" s="401">
        <v>698</v>
      </c>
      <c r="B226" s="402" t="s">
        <v>252</v>
      </c>
      <c r="C226" s="404">
        <v>65286</v>
      </c>
      <c r="D226" s="417">
        <f>H226-G226-E226</f>
        <v>31007069.563139707</v>
      </c>
      <c r="E226" s="418">
        <v>-31141957.20632128</v>
      </c>
      <c r="F226" s="404">
        <v>-134887.6431815736</v>
      </c>
      <c r="G226" s="404">
        <v>17448658.089664634</v>
      </c>
      <c r="H226" s="408">
        <f>SUM(F226:G226)</f>
        <v>17313770.446483061</v>
      </c>
      <c r="I226" s="446">
        <v>4951806.3278596159</v>
      </c>
      <c r="J226" s="403">
        <f>SUM(H226:I226)</f>
        <v>22265576.774342678</v>
      </c>
      <c r="K226" s="460">
        <v>-3799357</v>
      </c>
      <c r="L226" s="416">
        <f>SUM(J226:K226)</f>
        <v>18466219.774342678</v>
      </c>
      <c r="M226" s="463">
        <v>-5284739.8829499986</v>
      </c>
      <c r="N226" s="403">
        <f>SUM(L226:M226)</f>
        <v>13181479.89139268</v>
      </c>
      <c r="O226" s="416">
        <f>L226/C226</f>
        <v>282.85114380330668</v>
      </c>
      <c r="P226" s="403">
        <f>N226/C226</f>
        <v>201.90362239059951</v>
      </c>
      <c r="Q226" s="419">
        <v>19</v>
      </c>
      <c r="R226" s="419">
        <v>19</v>
      </c>
      <c r="S226" s="364"/>
      <c r="T226" s="442">
        <f>L226-AI226</f>
        <v>5290705.5460271761</v>
      </c>
      <c r="U226" s="431">
        <f>T226/AI226</f>
        <v>0.40155590547326941</v>
      </c>
      <c r="V226" s="432">
        <f>O226-AL226</f>
        <v>78.690390284820552</v>
      </c>
      <c r="X226" s="401">
        <v>698</v>
      </c>
      <c r="Y226" s="402" t="s">
        <v>252</v>
      </c>
      <c r="Z226" s="404">
        <v>64535</v>
      </c>
      <c r="AA226" s="417">
        <f>AC226-AB226</f>
        <v>23460746.958677623</v>
      </c>
      <c r="AB226" s="418">
        <v>-32853372.478940036</v>
      </c>
      <c r="AC226" s="404">
        <v>-9392625.5202624127</v>
      </c>
      <c r="AD226" s="404">
        <v>16703201.161491858</v>
      </c>
      <c r="AE226" s="200">
        <f>SUM(AC226:AD226)</f>
        <v>7310575.6412294451</v>
      </c>
      <c r="AF226" s="404">
        <v>9664295.5870860573</v>
      </c>
      <c r="AG226" s="403">
        <f>AE226+AF226</f>
        <v>16974871.228315502</v>
      </c>
      <c r="AH226" s="405">
        <v>-3799357</v>
      </c>
      <c r="AI226" s="416">
        <f>AG226+AH226</f>
        <v>13175514.228315502</v>
      </c>
      <c r="AJ226" s="403">
        <v>-5284739.8829499986</v>
      </c>
      <c r="AK226" s="403">
        <f>SUM(AI226:AJ226)</f>
        <v>7890774.3453655038</v>
      </c>
      <c r="AL226" s="416">
        <f>AI226/Z226</f>
        <v>204.16075351848613</v>
      </c>
      <c r="AM226" s="403">
        <f>AK226/Z226</f>
        <v>122.27123801604561</v>
      </c>
      <c r="AN226" s="419">
        <v>19</v>
      </c>
      <c r="AO226" s="419">
        <v>19</v>
      </c>
    </row>
    <row r="227" spans="1:41">
      <c r="A227" s="401">
        <v>700</v>
      </c>
      <c r="B227" s="402" t="s">
        <v>253</v>
      </c>
      <c r="C227" s="404">
        <v>4758</v>
      </c>
      <c r="D227" s="417">
        <f>H227-G227-E227</f>
        <v>874968.24492683285</v>
      </c>
      <c r="E227" s="418">
        <v>497980.42269363865</v>
      </c>
      <c r="F227" s="404">
        <v>1372948.6676204717</v>
      </c>
      <c r="G227" s="404">
        <v>761956.71997398906</v>
      </c>
      <c r="H227" s="408">
        <f>SUM(F227:G227)</f>
        <v>2134905.3875944605</v>
      </c>
      <c r="I227" s="446">
        <v>530506.41007408069</v>
      </c>
      <c r="J227" s="403">
        <f>SUM(H227:I227)</f>
        <v>2665411.7976685413</v>
      </c>
      <c r="K227" s="460">
        <v>-1121725</v>
      </c>
      <c r="L227" s="416">
        <f>SUM(J227:K227)</f>
        <v>1543686.7976685413</v>
      </c>
      <c r="M227" s="463">
        <v>-13411.731499999994</v>
      </c>
      <c r="N227" s="403">
        <f>SUM(L227:M227)</f>
        <v>1530275.0661685413</v>
      </c>
      <c r="O227" s="416">
        <f>L227/C227</f>
        <v>324.44026853058875</v>
      </c>
      <c r="P227" s="403">
        <f>N227/C227</f>
        <v>321.62149352008015</v>
      </c>
      <c r="Q227" s="419">
        <v>9</v>
      </c>
      <c r="R227" s="419">
        <v>9</v>
      </c>
      <c r="S227" s="364"/>
      <c r="T227" s="442">
        <f>L227-AI227</f>
        <v>528754.24756670743</v>
      </c>
      <c r="U227" s="431">
        <f>T227/AI227</f>
        <v>0.52097476577498136</v>
      </c>
      <c r="V227" s="432">
        <f>O227-AL227</f>
        <v>114.83007644016456</v>
      </c>
      <c r="X227" s="401">
        <v>700</v>
      </c>
      <c r="Y227" s="402" t="s">
        <v>253</v>
      </c>
      <c r="Z227" s="404">
        <v>4842</v>
      </c>
      <c r="AA227" s="417">
        <f>AC227-AB227</f>
        <v>331382.41640679957</v>
      </c>
      <c r="AB227" s="418">
        <v>513222.90891837189</v>
      </c>
      <c r="AC227" s="404">
        <v>844605.32532517146</v>
      </c>
      <c r="AD227" s="404">
        <v>501513.01053437561</v>
      </c>
      <c r="AE227" s="200">
        <f>SUM(AC227:AD227)</f>
        <v>1346118.3358595471</v>
      </c>
      <c r="AF227" s="404">
        <v>790539.21424228686</v>
      </c>
      <c r="AG227" s="403">
        <f>AE227+AF227</f>
        <v>2136657.5501018339</v>
      </c>
      <c r="AH227" s="405">
        <v>-1121725</v>
      </c>
      <c r="AI227" s="416">
        <f>AG227+AH227</f>
        <v>1014932.5501018339</v>
      </c>
      <c r="AJ227" s="403">
        <v>-13411.731499999994</v>
      </c>
      <c r="AK227" s="403">
        <f>SUM(AI227:AJ227)</f>
        <v>1001520.8186018339</v>
      </c>
      <c r="AL227" s="416">
        <f>AI227/Z227</f>
        <v>209.61019209042419</v>
      </c>
      <c r="AM227" s="403">
        <f>AK227/Z227</f>
        <v>206.84031776163442</v>
      </c>
      <c r="AN227" s="419">
        <v>9</v>
      </c>
      <c r="AO227" s="419">
        <v>9</v>
      </c>
    </row>
    <row r="228" spans="1:41">
      <c r="A228" s="401">
        <v>702</v>
      </c>
      <c r="B228" s="402" t="s">
        <v>254</v>
      </c>
      <c r="C228" s="404">
        <v>4124</v>
      </c>
      <c r="D228" s="417">
        <f>H228-G228-E228</f>
        <v>764370.92445392965</v>
      </c>
      <c r="E228" s="418">
        <v>551562.60148668929</v>
      </c>
      <c r="F228" s="404">
        <v>1315933.5259406189</v>
      </c>
      <c r="G228" s="404">
        <v>1299131.669511551</v>
      </c>
      <c r="H228" s="408">
        <f>SUM(F228:G228)</f>
        <v>2615065.19545217</v>
      </c>
      <c r="I228" s="446">
        <v>645314.040662696</v>
      </c>
      <c r="J228" s="403">
        <f>SUM(H228:I228)</f>
        <v>3260379.2361148661</v>
      </c>
      <c r="K228" s="460">
        <v>-837713</v>
      </c>
      <c r="L228" s="416">
        <f>SUM(J228:K228)</f>
        <v>2422666.2361148661</v>
      </c>
      <c r="M228" s="463">
        <v>-1939.4050000000061</v>
      </c>
      <c r="N228" s="403">
        <f>SUM(L228:M228)</f>
        <v>2420726.8311148663</v>
      </c>
      <c r="O228" s="416">
        <f>L228/C228</f>
        <v>587.45544037702859</v>
      </c>
      <c r="P228" s="403">
        <f>N228/C228</f>
        <v>586.98516758362427</v>
      </c>
      <c r="Q228" s="419">
        <v>6</v>
      </c>
      <c r="R228" s="419">
        <v>6</v>
      </c>
      <c r="S228" s="364"/>
      <c r="T228" s="442">
        <f>L228-AI228</f>
        <v>575823.40713745123</v>
      </c>
      <c r="U228" s="431">
        <f>T228/AI228</f>
        <v>0.31178798655881346</v>
      </c>
      <c r="V228" s="432">
        <f>O228-AL228</f>
        <v>138.53885579331086</v>
      </c>
      <c r="X228" s="401">
        <v>702</v>
      </c>
      <c r="Y228" s="402" t="s">
        <v>254</v>
      </c>
      <c r="Z228" s="404">
        <v>4114</v>
      </c>
      <c r="AA228" s="417">
        <f>AC228-AB228</f>
        <v>55613.126409343444</v>
      </c>
      <c r="AB228" s="418">
        <v>565447.76531386306</v>
      </c>
      <c r="AC228" s="404">
        <v>621060.8917232065</v>
      </c>
      <c r="AD228" s="404">
        <v>1165825.8508979406</v>
      </c>
      <c r="AE228" s="200">
        <f>SUM(AC228:AD228)</f>
        <v>1786886.7426211471</v>
      </c>
      <c r="AF228" s="404">
        <v>897669.0863562678</v>
      </c>
      <c r="AG228" s="403">
        <f>AE228+AF228</f>
        <v>2684555.8289774149</v>
      </c>
      <c r="AH228" s="405">
        <v>-837713</v>
      </c>
      <c r="AI228" s="416">
        <f>AG228+AH228</f>
        <v>1846842.8289774149</v>
      </c>
      <c r="AJ228" s="403">
        <v>-1939.4050000000061</v>
      </c>
      <c r="AK228" s="403">
        <f>SUM(AI228:AJ228)</f>
        <v>1844903.4239774148</v>
      </c>
      <c r="AL228" s="416">
        <f>AI228/Z228</f>
        <v>448.91658458371774</v>
      </c>
      <c r="AM228" s="403">
        <f>AK228/Z228</f>
        <v>448.44516868678045</v>
      </c>
      <c r="AN228" s="419">
        <v>6</v>
      </c>
      <c r="AO228" s="419">
        <v>6</v>
      </c>
    </row>
    <row r="229" spans="1:41">
      <c r="A229" s="401">
        <v>704</v>
      </c>
      <c r="B229" s="402" t="s">
        <v>255</v>
      </c>
      <c r="C229" s="404">
        <v>6436</v>
      </c>
      <c r="D229" s="417">
        <f>H229-G229-E229</f>
        <v>3866562.0928288475</v>
      </c>
      <c r="E229" s="418">
        <v>719023.0639799952</v>
      </c>
      <c r="F229" s="404">
        <v>4585585.1568088429</v>
      </c>
      <c r="G229" s="404">
        <v>1317219.3164754522</v>
      </c>
      <c r="H229" s="408">
        <f>SUM(F229:G229)</f>
        <v>5902804.4732842948</v>
      </c>
      <c r="I229" s="446">
        <v>491997.0527872137</v>
      </c>
      <c r="J229" s="403">
        <f>SUM(H229:I229)</f>
        <v>6394801.5260715084</v>
      </c>
      <c r="K229" s="460">
        <v>-1150414</v>
      </c>
      <c r="L229" s="416">
        <f>SUM(J229:K229)</f>
        <v>5244387.5260715084</v>
      </c>
      <c r="M229" s="463">
        <v>58107.557499999937</v>
      </c>
      <c r="N229" s="403">
        <f>SUM(L229:M229)</f>
        <v>5302495.0835715085</v>
      </c>
      <c r="O229" s="416">
        <f>L229/C229</f>
        <v>814.85200840141522</v>
      </c>
      <c r="P229" s="403">
        <f>N229/C229</f>
        <v>823.88052883336059</v>
      </c>
      <c r="Q229" s="419">
        <v>2</v>
      </c>
      <c r="R229" s="419">
        <v>2</v>
      </c>
      <c r="S229" s="364"/>
      <c r="T229" s="442">
        <f>L229-AI229</f>
        <v>-310648.49239796493</v>
      </c>
      <c r="U229" s="431">
        <f>T229/AI229</f>
        <v>-5.5921958267258001E-2</v>
      </c>
      <c r="V229" s="432">
        <f>O229-AL229</f>
        <v>-49.341522785497204</v>
      </c>
      <c r="X229" s="401">
        <v>704</v>
      </c>
      <c r="Y229" s="402" t="s">
        <v>255</v>
      </c>
      <c r="Z229" s="404">
        <v>6428</v>
      </c>
      <c r="AA229" s="417">
        <f>AC229-AB229</f>
        <v>4008044.6870801067</v>
      </c>
      <c r="AB229" s="418">
        <v>740630.65388628095</v>
      </c>
      <c r="AC229" s="404">
        <v>4748675.3409663877</v>
      </c>
      <c r="AD229" s="404">
        <v>1109658.2421610232</v>
      </c>
      <c r="AE229" s="200">
        <f>SUM(AC229:AD229)</f>
        <v>5858333.5831274111</v>
      </c>
      <c r="AF229" s="404">
        <v>847116.43534206226</v>
      </c>
      <c r="AG229" s="403">
        <f>AE229+AF229</f>
        <v>6705450.0184694733</v>
      </c>
      <c r="AH229" s="405">
        <v>-1150414</v>
      </c>
      <c r="AI229" s="416">
        <f>AG229+AH229</f>
        <v>5555036.0184694733</v>
      </c>
      <c r="AJ229" s="403">
        <v>58107.557499999937</v>
      </c>
      <c r="AK229" s="403">
        <f>SUM(AI229:AJ229)</f>
        <v>5613143.5759694735</v>
      </c>
      <c r="AL229" s="416">
        <f>AI229/Z229</f>
        <v>864.19353118691242</v>
      </c>
      <c r="AM229" s="403">
        <f>AK229/Z229</f>
        <v>873.23328810975011</v>
      </c>
      <c r="AN229" s="419">
        <v>2</v>
      </c>
      <c r="AO229" s="419">
        <v>2</v>
      </c>
    </row>
    <row r="230" spans="1:41">
      <c r="A230" s="401">
        <v>707</v>
      </c>
      <c r="B230" s="402" t="s">
        <v>256</v>
      </c>
      <c r="C230" s="404">
        <v>1902</v>
      </c>
      <c r="D230" s="417">
        <f>H230-G230-E230</f>
        <v>250092.23699850944</v>
      </c>
      <c r="E230" s="418">
        <v>-297811.48559741123</v>
      </c>
      <c r="F230" s="404">
        <v>-47719.248598901875</v>
      </c>
      <c r="G230" s="404">
        <v>1400135.4425124393</v>
      </c>
      <c r="H230" s="408">
        <f>SUM(F230:G230)</f>
        <v>1352416.1939135375</v>
      </c>
      <c r="I230" s="446">
        <v>429742.6798343726</v>
      </c>
      <c r="J230" s="403">
        <f>SUM(H230:I230)</f>
        <v>1782158.8737479101</v>
      </c>
      <c r="K230" s="460">
        <v>-569849</v>
      </c>
      <c r="L230" s="416">
        <f>SUM(J230:K230)</f>
        <v>1212309.8737479101</v>
      </c>
      <c r="M230" s="463">
        <v>-16410.350000000006</v>
      </c>
      <c r="N230" s="403">
        <f>SUM(L230:M230)</f>
        <v>1195899.52374791</v>
      </c>
      <c r="O230" s="416">
        <f>L230/C230</f>
        <v>637.38689471498958</v>
      </c>
      <c r="P230" s="403">
        <f>N230/C230</f>
        <v>628.7589504457992</v>
      </c>
      <c r="Q230" s="419">
        <v>12</v>
      </c>
      <c r="R230" s="419">
        <v>12</v>
      </c>
      <c r="S230" s="364"/>
      <c r="T230" s="442">
        <f>L230-AI230</f>
        <v>447416.21836006478</v>
      </c>
      <c r="U230" s="431">
        <f>T230/AI230</f>
        <v>0.58493911566464607</v>
      </c>
      <c r="V230" s="432">
        <f>O230-AL230</f>
        <v>247.1350297211909</v>
      </c>
      <c r="X230" s="401">
        <v>707</v>
      </c>
      <c r="Y230" s="402" t="s">
        <v>256</v>
      </c>
      <c r="Z230" s="404">
        <v>1960</v>
      </c>
      <c r="AA230" s="417">
        <f>AC230-AB230</f>
        <v>-141142.62913648586</v>
      </c>
      <c r="AB230" s="418">
        <v>-321317.02891003736</v>
      </c>
      <c r="AC230" s="404">
        <v>-462459.65804652323</v>
      </c>
      <c r="AD230" s="404">
        <v>1272819.4878410366</v>
      </c>
      <c r="AE230" s="200">
        <f>SUM(AC230:AD230)</f>
        <v>810359.82979451341</v>
      </c>
      <c r="AF230" s="404">
        <v>524382.82559333195</v>
      </c>
      <c r="AG230" s="403">
        <f>AE230+AF230</f>
        <v>1334742.6553878454</v>
      </c>
      <c r="AH230" s="405">
        <v>-569849</v>
      </c>
      <c r="AI230" s="416">
        <f>AG230+AH230</f>
        <v>764893.65538784536</v>
      </c>
      <c r="AJ230" s="403">
        <v>-16410.350000000006</v>
      </c>
      <c r="AK230" s="403">
        <f>SUM(AI230:AJ230)</f>
        <v>748483.30538784538</v>
      </c>
      <c r="AL230" s="416">
        <f>AI230/Z230</f>
        <v>390.25186499379868</v>
      </c>
      <c r="AM230" s="403">
        <f>AK230/Z230</f>
        <v>381.87923744277828</v>
      </c>
      <c r="AN230" s="419">
        <v>12</v>
      </c>
      <c r="AO230" s="419">
        <v>12</v>
      </c>
    </row>
    <row r="231" spans="1:41">
      <c r="A231" s="401">
        <v>710</v>
      </c>
      <c r="B231" s="402" t="s">
        <v>257</v>
      </c>
      <c r="C231" s="404">
        <v>27209</v>
      </c>
      <c r="D231" s="417">
        <f>H231-G231-E231</f>
        <v>12298686.529906048</v>
      </c>
      <c r="E231" s="418">
        <v>-3546344.3854366406</v>
      </c>
      <c r="F231" s="404">
        <v>8752342.1444694065</v>
      </c>
      <c r="G231" s="404">
        <v>7429932.4004792701</v>
      </c>
      <c r="H231" s="408">
        <f>SUM(F231:G231)</f>
        <v>16182274.544948677</v>
      </c>
      <c r="I231" s="446">
        <v>2882367.0891176602</v>
      </c>
      <c r="J231" s="403">
        <f>SUM(H231:I231)</f>
        <v>19064641.634066336</v>
      </c>
      <c r="K231" s="460">
        <v>-774999</v>
      </c>
      <c r="L231" s="416">
        <f>SUM(J231:K231)</f>
        <v>18289642.634066336</v>
      </c>
      <c r="M231" s="463">
        <v>-1077784.0488000005</v>
      </c>
      <c r="N231" s="403">
        <f>SUM(L231:M231)</f>
        <v>17211858.585266337</v>
      </c>
      <c r="O231" s="416">
        <f>L231/C231</f>
        <v>672.19091602287244</v>
      </c>
      <c r="P231" s="403">
        <f>N231/C231</f>
        <v>632.57960914647128</v>
      </c>
      <c r="Q231" s="419">
        <v>1</v>
      </c>
      <c r="R231" s="420">
        <v>33</v>
      </c>
      <c r="S231" s="396"/>
      <c r="T231" s="442">
        <f>L231-AI231</f>
        <v>15397.074570782483</v>
      </c>
      <c r="U231" s="431">
        <f>T231/AI231</f>
        <v>8.4255596329020253E-4</v>
      </c>
      <c r="V231" s="432">
        <f>O231-AL231</f>
        <v>2.9517173304402604</v>
      </c>
      <c r="X231" s="401">
        <v>710</v>
      </c>
      <c r="Y231" s="402" t="s">
        <v>257</v>
      </c>
      <c r="Z231" s="404">
        <v>27306</v>
      </c>
      <c r="AA231" s="417">
        <f>AC231-AB231</f>
        <v>10665531.428135855</v>
      </c>
      <c r="AB231" s="418">
        <v>-3865649.9542950182</v>
      </c>
      <c r="AC231" s="404">
        <v>6799881.4738408364</v>
      </c>
      <c r="AD231" s="404">
        <v>7440546.0135168284</v>
      </c>
      <c r="AE231" s="200">
        <f>SUM(AC231:AD231)</f>
        <v>14240427.487357665</v>
      </c>
      <c r="AF231" s="404">
        <v>4808817.0721378895</v>
      </c>
      <c r="AG231" s="403">
        <f>AE231+AF231</f>
        <v>19049244.559495553</v>
      </c>
      <c r="AH231" s="405">
        <v>-774999</v>
      </c>
      <c r="AI231" s="416">
        <f>AG231+AH231</f>
        <v>18274245.559495553</v>
      </c>
      <c r="AJ231" s="403">
        <v>-1077784.0488000005</v>
      </c>
      <c r="AK231" s="403">
        <f>SUM(AI231:AJ231)</f>
        <v>17196461.510695554</v>
      </c>
      <c r="AL231" s="416">
        <f>AI231/Z231</f>
        <v>669.23919869243218</v>
      </c>
      <c r="AM231" s="403">
        <f>AK231/Z231</f>
        <v>629.76860436151594</v>
      </c>
      <c r="AN231" s="419">
        <v>1</v>
      </c>
      <c r="AO231" s="420">
        <v>33</v>
      </c>
    </row>
    <row r="232" spans="1:41">
      <c r="A232" s="401">
        <v>729</v>
      </c>
      <c r="B232" s="402" t="s">
        <v>258</v>
      </c>
      <c r="C232" s="404">
        <v>8847</v>
      </c>
      <c r="D232" s="417">
        <f>H232-G232-E232</f>
        <v>2734412.2635071715</v>
      </c>
      <c r="E232" s="418">
        <v>-897988.35495018668</v>
      </c>
      <c r="F232" s="404">
        <v>1836423.9085569843</v>
      </c>
      <c r="G232" s="404">
        <v>5036282.7650245652</v>
      </c>
      <c r="H232" s="408">
        <f>SUM(F232:G232)</f>
        <v>6872706.6735815499</v>
      </c>
      <c r="I232" s="446">
        <v>1329415.8612721805</v>
      </c>
      <c r="J232" s="403">
        <f>SUM(H232:I232)</f>
        <v>8202122.5348537304</v>
      </c>
      <c r="K232" s="460">
        <v>180186</v>
      </c>
      <c r="L232" s="416">
        <f>SUM(J232:K232)</f>
        <v>8382308.5348537304</v>
      </c>
      <c r="M232" s="463">
        <v>-38265.952500000029</v>
      </c>
      <c r="N232" s="403">
        <f>SUM(L232:M232)</f>
        <v>8344042.5823537307</v>
      </c>
      <c r="O232" s="416">
        <f>L232/C232</f>
        <v>947.47468462232735</v>
      </c>
      <c r="P232" s="403">
        <f>N232/C232</f>
        <v>943.14938197736308</v>
      </c>
      <c r="Q232" s="419">
        <v>13</v>
      </c>
      <c r="R232" s="419">
        <v>13</v>
      </c>
      <c r="S232" s="364"/>
      <c r="T232" s="442">
        <f>L232-AI232</f>
        <v>1185225.5662556626</v>
      </c>
      <c r="U232" s="431">
        <f>T232/AI232</f>
        <v>0.16468138153012493</v>
      </c>
      <c r="V232" s="432">
        <f>O232-AL232</f>
        <v>145.57128979245908</v>
      </c>
      <c r="X232" s="401">
        <v>729</v>
      </c>
      <c r="Y232" s="402" t="s">
        <v>258</v>
      </c>
      <c r="Z232" s="404">
        <v>8975</v>
      </c>
      <c r="AA232" s="417">
        <f>AC232-AB232</f>
        <v>1432018.1108501754</v>
      </c>
      <c r="AB232" s="418">
        <v>-1049417.6338468341</v>
      </c>
      <c r="AC232" s="404">
        <v>382600.47700334131</v>
      </c>
      <c r="AD232" s="404">
        <v>4751158.3825585954</v>
      </c>
      <c r="AE232" s="200">
        <f>SUM(AC232:AD232)</f>
        <v>5133758.8595619369</v>
      </c>
      <c r="AF232" s="404">
        <v>1883138.1090361306</v>
      </c>
      <c r="AG232" s="403">
        <f>AE232+AF232</f>
        <v>7016896.9685980678</v>
      </c>
      <c r="AH232" s="405">
        <v>180186</v>
      </c>
      <c r="AI232" s="416">
        <f>AG232+AH232</f>
        <v>7197082.9685980678</v>
      </c>
      <c r="AJ232" s="403">
        <v>-38265.952500000029</v>
      </c>
      <c r="AK232" s="403">
        <f>SUM(AI232:AJ232)</f>
        <v>7158817.0160980681</v>
      </c>
      <c r="AL232" s="416">
        <f>AI232/Z232</f>
        <v>801.90339482986826</v>
      </c>
      <c r="AM232" s="403">
        <f>AK232/Z232</f>
        <v>797.63977895243102</v>
      </c>
      <c r="AN232" s="419">
        <v>13</v>
      </c>
      <c r="AO232" s="419">
        <v>13</v>
      </c>
    </row>
    <row r="233" spans="1:41">
      <c r="A233" s="401">
        <v>732</v>
      </c>
      <c r="B233" s="402" t="s">
        <v>259</v>
      </c>
      <c r="C233" s="404">
        <v>3344</v>
      </c>
      <c r="D233" s="417">
        <f>H233-G233-E233</f>
        <v>3092675.2782365279</v>
      </c>
      <c r="E233" s="418">
        <v>-463646.79897457315</v>
      </c>
      <c r="F233" s="404">
        <v>2629028.4792619548</v>
      </c>
      <c r="G233" s="404">
        <v>1454192.0889089955</v>
      </c>
      <c r="H233" s="408">
        <f>SUM(F233:G233)</f>
        <v>4083220.5681709503</v>
      </c>
      <c r="I233" s="446">
        <v>574909.70712834504</v>
      </c>
      <c r="J233" s="403">
        <f>SUM(H233:I233)</f>
        <v>4658130.2752992958</v>
      </c>
      <c r="K233" s="460">
        <v>207336</v>
      </c>
      <c r="L233" s="416">
        <f>SUM(J233:K233)</f>
        <v>4865466.2752992958</v>
      </c>
      <c r="M233" s="463">
        <v>-96970.25</v>
      </c>
      <c r="N233" s="403">
        <f>SUM(L233:M233)</f>
        <v>4768496.0252992958</v>
      </c>
      <c r="O233" s="416">
        <f>L233/C233</f>
        <v>1454.9839340009855</v>
      </c>
      <c r="P233" s="403">
        <f>N233/C233</f>
        <v>1425.9856534985931</v>
      </c>
      <c r="Q233" s="419">
        <v>19</v>
      </c>
      <c r="R233" s="419">
        <v>19</v>
      </c>
      <c r="S233" s="364"/>
      <c r="T233" s="442">
        <f>L233-AI233</f>
        <v>333759.61732748896</v>
      </c>
      <c r="U233" s="431">
        <f>T233/AI233</f>
        <v>7.3649872447142273E-2</v>
      </c>
      <c r="V233" s="432">
        <f>O233-AL233</f>
        <v>96.55867681519203</v>
      </c>
      <c r="X233" s="401">
        <v>732</v>
      </c>
      <c r="Y233" s="402" t="s">
        <v>259</v>
      </c>
      <c r="Z233" s="404">
        <v>3336</v>
      </c>
      <c r="AA233" s="417">
        <f>AC233-AB233</f>
        <v>2671670.3920068997</v>
      </c>
      <c r="AB233" s="418">
        <v>-452388.71389720199</v>
      </c>
      <c r="AC233" s="404">
        <v>2219281.6781096975</v>
      </c>
      <c r="AD233" s="404">
        <v>1347947.522416342</v>
      </c>
      <c r="AE233" s="200">
        <f>SUM(AC233:AD233)</f>
        <v>3567229.2005260396</v>
      </c>
      <c r="AF233" s="404">
        <v>757141.45744576736</v>
      </c>
      <c r="AG233" s="403">
        <f>AE233+AF233</f>
        <v>4324370.6579718068</v>
      </c>
      <c r="AH233" s="405">
        <v>207336</v>
      </c>
      <c r="AI233" s="416">
        <f>AG233+AH233</f>
        <v>4531706.6579718068</v>
      </c>
      <c r="AJ233" s="403">
        <v>-96970.25</v>
      </c>
      <c r="AK233" s="403">
        <f>SUM(AI233:AJ233)</f>
        <v>4434736.4079718068</v>
      </c>
      <c r="AL233" s="416">
        <f>AI233/Z233</f>
        <v>1358.4252571857935</v>
      </c>
      <c r="AM233" s="403">
        <f>AK233/Z233</f>
        <v>1329.3574364423882</v>
      </c>
      <c r="AN233" s="419">
        <v>19</v>
      </c>
      <c r="AO233" s="419">
        <v>19</v>
      </c>
    </row>
    <row r="234" spans="1:41">
      <c r="A234" s="401">
        <v>734</v>
      </c>
      <c r="B234" s="402" t="s">
        <v>260</v>
      </c>
      <c r="C234" s="404">
        <v>51100</v>
      </c>
      <c r="D234" s="417">
        <f>H234-G234-E234</f>
        <v>14087989.820446149</v>
      </c>
      <c r="E234" s="418">
        <v>-3719433.9825359383</v>
      </c>
      <c r="F234" s="404">
        <v>10368555.837910209</v>
      </c>
      <c r="G234" s="404">
        <v>14507137.243077466</v>
      </c>
      <c r="H234" s="408">
        <f>SUM(F234:G234)</f>
        <v>24875693.080987677</v>
      </c>
      <c r="I234" s="446">
        <v>6064033.5312326737</v>
      </c>
      <c r="J234" s="403">
        <f>SUM(H234:I234)</f>
        <v>30939726.612220351</v>
      </c>
      <c r="K234" s="460">
        <v>-1286338</v>
      </c>
      <c r="L234" s="416">
        <f>SUM(J234:K234)</f>
        <v>29653388.612220351</v>
      </c>
      <c r="M234" s="463">
        <v>-642196.66950000031</v>
      </c>
      <c r="N234" s="403">
        <f>SUM(L234:M234)</f>
        <v>29011191.94272035</v>
      </c>
      <c r="O234" s="416">
        <f>L234/C234</f>
        <v>580.30114701018294</v>
      </c>
      <c r="P234" s="403">
        <f>N234/C234</f>
        <v>567.73369750920449</v>
      </c>
      <c r="Q234" s="419">
        <v>2</v>
      </c>
      <c r="R234" s="419">
        <v>2</v>
      </c>
      <c r="S234" s="364"/>
      <c r="T234" s="442">
        <f>L234-AI234</f>
        <v>3521926.1852495484</v>
      </c>
      <c r="U234" s="431">
        <f>T234/AI234</f>
        <v>0.13477723242976627</v>
      </c>
      <c r="V234" s="432">
        <f>O234-AL234</f>
        <v>67.24551653542585</v>
      </c>
      <c r="X234" s="401">
        <v>734</v>
      </c>
      <c r="Y234" s="402" t="s">
        <v>260</v>
      </c>
      <c r="Z234" s="404">
        <v>50933</v>
      </c>
      <c r="AA234" s="417">
        <f>AC234-AB234</f>
        <v>7736539.0338136973</v>
      </c>
      <c r="AB234" s="418">
        <v>-4311028.9524480337</v>
      </c>
      <c r="AC234" s="404">
        <v>3425510.0813656636</v>
      </c>
      <c r="AD234" s="404">
        <v>14859086.706145555</v>
      </c>
      <c r="AE234" s="200">
        <f>SUM(AC234:AD234)</f>
        <v>18284596.787511218</v>
      </c>
      <c r="AF234" s="404">
        <v>9133203.6394595839</v>
      </c>
      <c r="AG234" s="403">
        <f>AE234+AF234</f>
        <v>27417800.426970802</v>
      </c>
      <c r="AH234" s="405">
        <v>-1286338</v>
      </c>
      <c r="AI234" s="416">
        <f>AG234+AH234</f>
        <v>26131462.426970802</v>
      </c>
      <c r="AJ234" s="403">
        <v>-642196.66950000031</v>
      </c>
      <c r="AK234" s="403">
        <f>SUM(AI234:AJ234)</f>
        <v>25489265.757470801</v>
      </c>
      <c r="AL234" s="416">
        <f>AI234/Z234</f>
        <v>513.05563047475709</v>
      </c>
      <c r="AM234" s="403">
        <f>AK234/Z234</f>
        <v>500.4469746033181</v>
      </c>
      <c r="AN234" s="419">
        <v>2</v>
      </c>
      <c r="AO234" s="419">
        <v>2</v>
      </c>
    </row>
    <row r="235" spans="1:41">
      <c r="A235" s="401">
        <v>738</v>
      </c>
      <c r="B235" s="402" t="s">
        <v>261</v>
      </c>
      <c r="C235" s="404">
        <v>2974</v>
      </c>
      <c r="D235" s="417">
        <f>H235-G235-E235</f>
        <v>1209945.4742506268</v>
      </c>
      <c r="E235" s="418">
        <v>-31022.222469198146</v>
      </c>
      <c r="F235" s="404">
        <v>1178923.2517814287</v>
      </c>
      <c r="G235" s="404">
        <v>839731.50012905872</v>
      </c>
      <c r="H235" s="408">
        <f>SUM(F235:G235)</f>
        <v>2018654.7519104874</v>
      </c>
      <c r="I235" s="446">
        <v>372753.54972586839</v>
      </c>
      <c r="J235" s="403">
        <f>SUM(H235:I235)</f>
        <v>2391408.3016363559</v>
      </c>
      <c r="K235" s="460">
        <v>-501570</v>
      </c>
      <c r="L235" s="416">
        <f>SUM(J235:K235)</f>
        <v>1889838.3016363559</v>
      </c>
      <c r="M235" s="463">
        <v>47202.13400000002</v>
      </c>
      <c r="N235" s="403">
        <f>SUM(L235:M235)</f>
        <v>1937040.435636356</v>
      </c>
      <c r="O235" s="416">
        <f>L235/C235</f>
        <v>635.45336302500198</v>
      </c>
      <c r="P235" s="403">
        <f>N235/C235</f>
        <v>651.32496154551313</v>
      </c>
      <c r="Q235" s="419">
        <v>2</v>
      </c>
      <c r="R235" s="419">
        <v>2</v>
      </c>
      <c r="S235" s="364"/>
      <c r="T235" s="442">
        <f>L235-AI235</f>
        <v>409116.83454631642</v>
      </c>
      <c r="U235" s="431">
        <f>T235/AI235</f>
        <v>0.27629560564845845</v>
      </c>
      <c r="V235" s="432">
        <f>O235-AL235</f>
        <v>127.83544492762815</v>
      </c>
      <c r="X235" s="401">
        <v>738</v>
      </c>
      <c r="Y235" s="402" t="s">
        <v>261</v>
      </c>
      <c r="Z235" s="404">
        <v>2917</v>
      </c>
      <c r="AA235" s="417">
        <f>AC235-AB235</f>
        <v>580195.54058288597</v>
      </c>
      <c r="AB235" s="418">
        <v>-64358.927318969072</v>
      </c>
      <c r="AC235" s="404">
        <v>515836.61326391686</v>
      </c>
      <c r="AD235" s="404">
        <v>896684.20143546443</v>
      </c>
      <c r="AE235" s="200">
        <f>SUM(AC235:AD235)</f>
        <v>1412520.8146993814</v>
      </c>
      <c r="AF235" s="404">
        <v>569770.65239065827</v>
      </c>
      <c r="AG235" s="403">
        <f>AE235+AF235</f>
        <v>1982291.4670900395</v>
      </c>
      <c r="AH235" s="405">
        <v>-501570</v>
      </c>
      <c r="AI235" s="416">
        <f>AG235+AH235</f>
        <v>1480721.4670900395</v>
      </c>
      <c r="AJ235" s="403">
        <v>47202.13400000002</v>
      </c>
      <c r="AK235" s="403">
        <f>SUM(AI235:AJ235)</f>
        <v>1527923.6010900396</v>
      </c>
      <c r="AL235" s="416">
        <f>AI235/Z235</f>
        <v>507.61791809737383</v>
      </c>
      <c r="AM235" s="403">
        <f>AK235/Z235</f>
        <v>523.79965755572152</v>
      </c>
      <c r="AN235" s="419">
        <v>2</v>
      </c>
      <c r="AO235" s="419">
        <v>2</v>
      </c>
    </row>
    <row r="236" spans="1:41">
      <c r="A236" s="401">
        <v>739</v>
      </c>
      <c r="B236" s="402" t="s">
        <v>262</v>
      </c>
      <c r="C236" s="404">
        <v>3216</v>
      </c>
      <c r="D236" s="417">
        <f>H236-G236-E236</f>
        <v>332588.02048226213</v>
      </c>
      <c r="E236" s="418">
        <v>2012245.4476394891</v>
      </c>
      <c r="F236" s="404">
        <v>2344833.4681217512</v>
      </c>
      <c r="G236" s="404">
        <v>1307486.4404149109</v>
      </c>
      <c r="H236" s="408">
        <f>SUM(F236:G236)</f>
        <v>3652319.9085366623</v>
      </c>
      <c r="I236" s="446">
        <v>525232.59579713224</v>
      </c>
      <c r="J236" s="403">
        <f>SUM(H236:I236)</f>
        <v>4177552.5043337946</v>
      </c>
      <c r="K236" s="460">
        <v>408728</v>
      </c>
      <c r="L236" s="416">
        <f>SUM(J236:K236)</f>
        <v>4586280.5043337941</v>
      </c>
      <c r="M236" s="463">
        <v>98133.893000000011</v>
      </c>
      <c r="N236" s="403">
        <f>SUM(L236:M236)</f>
        <v>4684414.3973337943</v>
      </c>
      <c r="O236" s="416">
        <f>L236/C236</f>
        <v>1426.0822463724485</v>
      </c>
      <c r="P236" s="403">
        <f>N236/C236</f>
        <v>1456.5965165838913</v>
      </c>
      <c r="Q236" s="419">
        <v>9</v>
      </c>
      <c r="R236" s="419">
        <v>9</v>
      </c>
      <c r="S236" s="364"/>
      <c r="T236" s="442">
        <f>L236-AI236</f>
        <v>456757.42943627294</v>
      </c>
      <c r="U236" s="431">
        <f>T236/AI236</f>
        <v>0.11060779202634868</v>
      </c>
      <c r="V236" s="432">
        <f>O236-AL236</f>
        <v>157.80120371350472</v>
      </c>
      <c r="X236" s="401">
        <v>739</v>
      </c>
      <c r="Y236" s="402" t="s">
        <v>262</v>
      </c>
      <c r="Z236" s="404">
        <v>3256</v>
      </c>
      <c r="AA236" s="417">
        <f>AC236-AB236</f>
        <v>-97222.295647146413</v>
      </c>
      <c r="AB236" s="418">
        <v>2022684.5592090476</v>
      </c>
      <c r="AC236" s="404">
        <v>1925462.2635619012</v>
      </c>
      <c r="AD236" s="404">
        <v>1091048.1115239949</v>
      </c>
      <c r="AE236" s="200">
        <f>SUM(AC236:AD236)</f>
        <v>3016510.3750858959</v>
      </c>
      <c r="AF236" s="404">
        <v>704284.69981162541</v>
      </c>
      <c r="AG236" s="403">
        <f>AE236+AF236</f>
        <v>3720795.0748975212</v>
      </c>
      <c r="AH236" s="405">
        <v>408728</v>
      </c>
      <c r="AI236" s="416">
        <f>AG236+AH236</f>
        <v>4129523.0748975212</v>
      </c>
      <c r="AJ236" s="403">
        <v>98133.893000000011</v>
      </c>
      <c r="AK236" s="403">
        <f>SUM(AI236:AJ236)</f>
        <v>4227656.9678975213</v>
      </c>
      <c r="AL236" s="416">
        <f>AI236/Z236</f>
        <v>1268.2810426589438</v>
      </c>
      <c r="AM236" s="403">
        <f>AK236/Z236</f>
        <v>1298.420444685971</v>
      </c>
      <c r="AN236" s="419">
        <v>9</v>
      </c>
      <c r="AO236" s="419">
        <v>9</v>
      </c>
    </row>
    <row r="237" spans="1:41">
      <c r="A237" s="401">
        <v>740</v>
      </c>
      <c r="B237" s="402" t="s">
        <v>263</v>
      </c>
      <c r="C237" s="404">
        <v>31843</v>
      </c>
      <c r="D237" s="417">
        <f>H237-G237-E237</f>
        <v>3659410.8554522162</v>
      </c>
      <c r="E237" s="418">
        <v>-8157186.8603497911</v>
      </c>
      <c r="F237" s="404">
        <v>-4497776.0048975749</v>
      </c>
      <c r="G237" s="404">
        <v>12334203.288639277</v>
      </c>
      <c r="H237" s="408">
        <f>SUM(F237:G237)</f>
        <v>7836427.2837417023</v>
      </c>
      <c r="I237" s="446">
        <v>3986399.7455965029</v>
      </c>
      <c r="J237" s="403">
        <f>SUM(H237:I237)</f>
        <v>11822827.029338205</v>
      </c>
      <c r="K237" s="460">
        <v>-1392811</v>
      </c>
      <c r="L237" s="416">
        <f>SUM(J237:K237)</f>
        <v>10430016.029338205</v>
      </c>
      <c r="M237" s="463">
        <v>-347377.27250000025</v>
      </c>
      <c r="N237" s="403">
        <f>SUM(L237:M237)</f>
        <v>10082638.756838204</v>
      </c>
      <c r="O237" s="416">
        <f>L237/C237</f>
        <v>327.54501866464233</v>
      </c>
      <c r="P237" s="403">
        <f>N237/C237</f>
        <v>316.63595631184887</v>
      </c>
      <c r="Q237" s="419">
        <v>10</v>
      </c>
      <c r="R237" s="419">
        <v>10</v>
      </c>
      <c r="S237" s="364"/>
      <c r="T237" s="442">
        <f>L237-AI237</f>
        <v>6166839.1179702124</v>
      </c>
      <c r="U237" s="431">
        <f>T237/AI237</f>
        <v>1.4465360566027652</v>
      </c>
      <c r="V237" s="432">
        <f>O237-AL237</f>
        <v>194.6736796785743</v>
      </c>
      <c r="X237" s="401">
        <v>740</v>
      </c>
      <c r="Y237" s="402" t="s">
        <v>263</v>
      </c>
      <c r="Z237" s="404">
        <v>32085</v>
      </c>
      <c r="AA237" s="417">
        <f>AC237-AB237</f>
        <v>-839159.38400392421</v>
      </c>
      <c r="AB237" s="418">
        <v>-9015121.2972194552</v>
      </c>
      <c r="AC237" s="404">
        <v>-9854280.6812233794</v>
      </c>
      <c r="AD237" s="404">
        <v>9358231.9081515893</v>
      </c>
      <c r="AE237" s="200">
        <f>SUM(AC237:AD237)</f>
        <v>-496048.77307179011</v>
      </c>
      <c r="AF237" s="404">
        <v>6152036.684439783</v>
      </c>
      <c r="AG237" s="403">
        <f>AE237+AF237</f>
        <v>5655987.9113679929</v>
      </c>
      <c r="AH237" s="405">
        <v>-1392811</v>
      </c>
      <c r="AI237" s="416">
        <f>AG237+AH237</f>
        <v>4263176.9113679929</v>
      </c>
      <c r="AJ237" s="403">
        <v>-347377.27250000025</v>
      </c>
      <c r="AK237" s="403">
        <f>SUM(AI237:AJ237)</f>
        <v>3915799.6388679924</v>
      </c>
      <c r="AL237" s="416">
        <f>AI237/Z237</f>
        <v>132.87133898606803</v>
      </c>
      <c r="AM237" s="403">
        <f>AK237/Z237</f>
        <v>122.04455785781494</v>
      </c>
      <c r="AN237" s="419">
        <v>10</v>
      </c>
      <c r="AO237" s="419">
        <v>10</v>
      </c>
    </row>
    <row r="238" spans="1:41">
      <c r="A238" s="401">
        <v>742</v>
      </c>
      <c r="B238" s="402" t="s">
        <v>264</v>
      </c>
      <c r="C238" s="404">
        <v>978</v>
      </c>
      <c r="D238" s="417">
        <f>H238-G238-E238</f>
        <v>1135158.1783351558</v>
      </c>
      <c r="E238" s="418">
        <v>148486.94431682222</v>
      </c>
      <c r="F238" s="404">
        <v>1283645.1226519782</v>
      </c>
      <c r="G238" s="404">
        <v>-885.52765472317822</v>
      </c>
      <c r="H238" s="408">
        <f>SUM(F238:G238)</f>
        <v>1282759.5949972549</v>
      </c>
      <c r="I238" s="446">
        <v>168298.41816568087</v>
      </c>
      <c r="J238" s="403">
        <f>SUM(H238:I238)</f>
        <v>1451058.0131629359</v>
      </c>
      <c r="K238" s="460">
        <v>405085</v>
      </c>
      <c r="L238" s="416">
        <f>SUM(J238:K238)</f>
        <v>1856143.0131629359</v>
      </c>
      <c r="M238" s="463">
        <v>0</v>
      </c>
      <c r="N238" s="403">
        <f>SUM(L238:M238)</f>
        <v>1856143.0131629359</v>
      </c>
      <c r="O238" s="416">
        <f>L238/C238</f>
        <v>1897.8967414753945</v>
      </c>
      <c r="P238" s="403">
        <f>N238/C238</f>
        <v>1897.8967414753945</v>
      </c>
      <c r="Q238" s="419">
        <v>19</v>
      </c>
      <c r="R238" s="419">
        <v>19</v>
      </c>
      <c r="S238" s="364"/>
      <c r="T238" s="442">
        <f>L238-AI238</f>
        <v>196369.74149435223</v>
      </c>
      <c r="U238" s="431">
        <f>T238/AI238</f>
        <v>0.11831118433238784</v>
      </c>
      <c r="V238" s="432">
        <f>O238-AL238</f>
        <v>217.96428027237471</v>
      </c>
      <c r="X238" s="401">
        <v>742</v>
      </c>
      <c r="Y238" s="402" t="s">
        <v>264</v>
      </c>
      <c r="Z238" s="404">
        <v>988</v>
      </c>
      <c r="AA238" s="417">
        <f>AC238-AB238</f>
        <v>898171.34695777204</v>
      </c>
      <c r="AB238" s="418">
        <v>151679.13289492691</v>
      </c>
      <c r="AC238" s="404">
        <v>1049850.479852699</v>
      </c>
      <c r="AD238" s="404">
        <v>-22975.863869158784</v>
      </c>
      <c r="AE238" s="200">
        <f>SUM(AC238:AD238)</f>
        <v>1026874.6159835402</v>
      </c>
      <c r="AF238" s="404">
        <v>227813.65568504349</v>
      </c>
      <c r="AG238" s="403">
        <f>AE238+AF238</f>
        <v>1254688.2716685836</v>
      </c>
      <c r="AH238" s="405">
        <v>405085</v>
      </c>
      <c r="AI238" s="416">
        <f>AG238+AH238</f>
        <v>1659773.2716685836</v>
      </c>
      <c r="AJ238" s="403">
        <v>0</v>
      </c>
      <c r="AK238" s="403">
        <f>SUM(AI238:AJ238)</f>
        <v>1659773.2716685836</v>
      </c>
      <c r="AL238" s="416">
        <f>AI238/Z238</f>
        <v>1679.9324612030198</v>
      </c>
      <c r="AM238" s="403">
        <f>AK238/Z238</f>
        <v>1679.9324612030198</v>
      </c>
      <c r="AN238" s="419">
        <v>19</v>
      </c>
      <c r="AO238" s="419">
        <v>19</v>
      </c>
    </row>
    <row r="239" spans="1:41">
      <c r="A239" s="401">
        <v>743</v>
      </c>
      <c r="B239" s="402" t="s">
        <v>265</v>
      </c>
      <c r="C239" s="404">
        <v>66160</v>
      </c>
      <c r="D239" s="417">
        <f>H239-G239-E239</f>
        <v>29306890.849203933</v>
      </c>
      <c r="E239" s="418">
        <v>-14455177.236410992</v>
      </c>
      <c r="F239" s="404">
        <v>14851713.612792941</v>
      </c>
      <c r="G239" s="404">
        <v>12505707.609423356</v>
      </c>
      <c r="H239" s="408">
        <f>SUM(F239:G239)</f>
        <v>27357421.222216297</v>
      </c>
      <c r="I239" s="446">
        <v>5303946.0687742215</v>
      </c>
      <c r="J239" s="403">
        <f>SUM(H239:I239)</f>
        <v>32661367.290990517</v>
      </c>
      <c r="K239" s="460">
        <v>-3028450</v>
      </c>
      <c r="L239" s="416">
        <f>SUM(J239:K239)</f>
        <v>29632917.290990517</v>
      </c>
      <c r="M239" s="463">
        <v>-200564.31400000001</v>
      </c>
      <c r="N239" s="403">
        <f>SUM(L239:M239)</f>
        <v>29432352.976990517</v>
      </c>
      <c r="O239" s="416">
        <f>L239/C239</f>
        <v>447.89778251194855</v>
      </c>
      <c r="P239" s="403">
        <f>N239/C239</f>
        <v>444.86627837047337</v>
      </c>
      <c r="Q239" s="419">
        <v>14</v>
      </c>
      <c r="R239" s="419">
        <v>14</v>
      </c>
      <c r="S239" s="364"/>
      <c r="T239" s="442">
        <f>L239-AI239</f>
        <v>6064304.0385950319</v>
      </c>
      <c r="U239" s="431">
        <f>T239/AI239</f>
        <v>0.25730423651373141</v>
      </c>
      <c r="V239" s="432">
        <f>O239-AL239</f>
        <v>87.096636630781347</v>
      </c>
      <c r="X239" s="401">
        <v>743</v>
      </c>
      <c r="Y239" s="402" t="s">
        <v>265</v>
      </c>
      <c r="Z239" s="404">
        <v>65323</v>
      </c>
      <c r="AA239" s="417">
        <f>AC239-AB239</f>
        <v>20592841.726926219</v>
      </c>
      <c r="AB239" s="418">
        <v>-16186607.361061636</v>
      </c>
      <c r="AC239" s="404">
        <v>4406234.3658645824</v>
      </c>
      <c r="AD239" s="404">
        <v>12299018.935356123</v>
      </c>
      <c r="AE239" s="200">
        <f>SUM(AC239:AD239)</f>
        <v>16705253.301220706</v>
      </c>
      <c r="AF239" s="404">
        <v>9891809.9511747789</v>
      </c>
      <c r="AG239" s="403">
        <f>AE239+AF239</f>
        <v>26597063.252395485</v>
      </c>
      <c r="AH239" s="405">
        <v>-3028450</v>
      </c>
      <c r="AI239" s="416">
        <f>AG239+AH239</f>
        <v>23568613.252395485</v>
      </c>
      <c r="AJ239" s="403">
        <v>-200564.31400000001</v>
      </c>
      <c r="AK239" s="403">
        <f>SUM(AI239:AJ239)</f>
        <v>23368048.938395485</v>
      </c>
      <c r="AL239" s="416">
        <f>AI239/Z239</f>
        <v>360.8011458811672</v>
      </c>
      <c r="AM239" s="403">
        <f>AK239/Z239</f>
        <v>357.73079831599108</v>
      </c>
      <c r="AN239" s="419">
        <v>14</v>
      </c>
      <c r="AO239" s="419">
        <v>14</v>
      </c>
    </row>
    <row r="240" spans="1:41">
      <c r="A240" s="401">
        <v>746</v>
      </c>
      <c r="B240" s="402" t="s">
        <v>266</v>
      </c>
      <c r="C240" s="404">
        <v>4713</v>
      </c>
      <c r="D240" s="417">
        <f>H240-G240-E240</f>
        <v>5740845.9541349867</v>
      </c>
      <c r="E240" s="418">
        <v>-872620.21250789531</v>
      </c>
      <c r="F240" s="404">
        <v>4868225.7416270915</v>
      </c>
      <c r="G240" s="404">
        <v>1825125.3383603937</v>
      </c>
      <c r="H240" s="408">
        <f>SUM(F240:G240)</f>
        <v>6693351.079987485</v>
      </c>
      <c r="I240" s="446">
        <v>585740.33810837299</v>
      </c>
      <c r="J240" s="403">
        <f>SUM(H240:I240)</f>
        <v>7279091.4180958578</v>
      </c>
      <c r="K240" s="460">
        <v>204484</v>
      </c>
      <c r="L240" s="416">
        <f>SUM(J240:K240)</f>
        <v>7483575.4180958578</v>
      </c>
      <c r="M240" s="463">
        <v>25809.004999999997</v>
      </c>
      <c r="N240" s="403">
        <f>SUM(L240:M240)</f>
        <v>7509384.4230958577</v>
      </c>
      <c r="O240" s="416">
        <f>L240/C240</f>
        <v>1587.8581409072476</v>
      </c>
      <c r="P240" s="403">
        <f>N240/C240</f>
        <v>1593.3342718217393</v>
      </c>
      <c r="Q240" s="419">
        <v>17</v>
      </c>
      <c r="R240" s="419">
        <v>17</v>
      </c>
      <c r="S240" s="364"/>
      <c r="T240" s="442">
        <f>L240-AI240</f>
        <v>310293.44797439408</v>
      </c>
      <c r="U240" s="431">
        <f>T240/AI240</f>
        <v>4.3256831289616784E-2</v>
      </c>
      <c r="V240" s="432">
        <f>O240-AL240</f>
        <v>72.90946717515385</v>
      </c>
      <c r="X240" s="401">
        <v>746</v>
      </c>
      <c r="Y240" s="402" t="s">
        <v>266</v>
      </c>
      <c r="Z240" s="404">
        <v>4735</v>
      </c>
      <c r="AA240" s="417">
        <f>AC240-AB240</f>
        <v>5629985.8239320824</v>
      </c>
      <c r="AB240" s="418">
        <v>-999073.91067979706</v>
      </c>
      <c r="AC240" s="404">
        <v>4630911.9132522857</v>
      </c>
      <c r="AD240" s="404">
        <v>1410848.1951298011</v>
      </c>
      <c r="AE240" s="200">
        <f>SUM(AC240:AD240)</f>
        <v>6041760.1083820872</v>
      </c>
      <c r="AF240" s="404">
        <v>927037.86173937644</v>
      </c>
      <c r="AG240" s="403">
        <f>AE240+AF240</f>
        <v>6968797.9701214638</v>
      </c>
      <c r="AH240" s="405">
        <v>204484</v>
      </c>
      <c r="AI240" s="416">
        <f>AG240+AH240</f>
        <v>7173281.9701214638</v>
      </c>
      <c r="AJ240" s="403">
        <v>25809.004999999997</v>
      </c>
      <c r="AK240" s="403">
        <f>SUM(AI240:AJ240)</f>
        <v>7199090.9751214636</v>
      </c>
      <c r="AL240" s="416">
        <f>AI240/Z240</f>
        <v>1514.9486737320938</v>
      </c>
      <c r="AM240" s="403">
        <f>AK240/Z240</f>
        <v>1520.3993611660958</v>
      </c>
      <c r="AN240" s="419">
        <v>17</v>
      </c>
      <c r="AO240" s="419">
        <v>17</v>
      </c>
    </row>
    <row r="241" spans="1:41">
      <c r="A241" s="401">
        <v>747</v>
      </c>
      <c r="B241" s="402" t="s">
        <v>267</v>
      </c>
      <c r="C241" s="404">
        <v>1283</v>
      </c>
      <c r="D241" s="417">
        <f>H241-G241-E241</f>
        <v>417584.49662865663</v>
      </c>
      <c r="E241" s="418">
        <v>570191.69116986729</v>
      </c>
      <c r="F241" s="404">
        <v>987776.18779852404</v>
      </c>
      <c r="G241" s="404">
        <v>681958.43650337716</v>
      </c>
      <c r="H241" s="408">
        <f>SUM(F241:G241)</f>
        <v>1669734.6243019011</v>
      </c>
      <c r="I241" s="446">
        <v>263160.0820911185</v>
      </c>
      <c r="J241" s="403">
        <f>SUM(H241:I241)</f>
        <v>1932894.7063930195</v>
      </c>
      <c r="K241" s="460">
        <v>-242451</v>
      </c>
      <c r="L241" s="416">
        <f>SUM(J241:K241)</f>
        <v>1690443.7063930195</v>
      </c>
      <c r="M241" s="463">
        <v>50872.085000000021</v>
      </c>
      <c r="N241" s="403">
        <f>SUM(L241:M241)</f>
        <v>1741315.7913930195</v>
      </c>
      <c r="O241" s="416">
        <f>L241/C241</f>
        <v>1317.5710883811532</v>
      </c>
      <c r="P241" s="403">
        <f>N241/C241</f>
        <v>1357.2219730265156</v>
      </c>
      <c r="Q241" s="419">
        <v>4</v>
      </c>
      <c r="R241" s="419">
        <v>4</v>
      </c>
      <c r="S241" s="364"/>
      <c r="T241" s="442">
        <f>L241-AI241</f>
        <v>295202.4594646804</v>
      </c>
      <c r="U241" s="431">
        <f>T241/AI241</f>
        <v>0.21157807663339692</v>
      </c>
      <c r="V241" s="432">
        <f>O241-AL241</f>
        <v>250.87288736560345</v>
      </c>
      <c r="X241" s="401">
        <v>747</v>
      </c>
      <c r="Y241" s="402" t="s">
        <v>267</v>
      </c>
      <c r="Z241" s="404">
        <v>1308</v>
      </c>
      <c r="AA241" s="417">
        <f>AC241-AB241</f>
        <v>181526.17457036942</v>
      </c>
      <c r="AB241" s="418">
        <v>574282.73033466376</v>
      </c>
      <c r="AC241" s="404">
        <v>755808.90490503318</v>
      </c>
      <c r="AD241" s="404">
        <v>546791.75487211917</v>
      </c>
      <c r="AE241" s="200">
        <f>SUM(AC241:AD241)</f>
        <v>1302600.6597771524</v>
      </c>
      <c r="AF241" s="404">
        <v>335091.58715118672</v>
      </c>
      <c r="AG241" s="403">
        <f>AE241+AF241</f>
        <v>1637692.2469283391</v>
      </c>
      <c r="AH241" s="405">
        <v>-242451</v>
      </c>
      <c r="AI241" s="416">
        <f>AG241+AH241</f>
        <v>1395241.2469283391</v>
      </c>
      <c r="AJ241" s="403">
        <v>50872.085000000021</v>
      </c>
      <c r="AK241" s="403">
        <f>SUM(AI241:AJ241)</f>
        <v>1446113.3319283391</v>
      </c>
      <c r="AL241" s="416">
        <f>AI241/Z241</f>
        <v>1066.6982010155498</v>
      </c>
      <c r="AM241" s="403">
        <f>AK241/Z241</f>
        <v>1105.5912323611155</v>
      </c>
      <c r="AN241" s="419">
        <v>4</v>
      </c>
      <c r="AO241" s="419">
        <v>4</v>
      </c>
    </row>
    <row r="242" spans="1:41">
      <c r="A242" s="401">
        <v>748</v>
      </c>
      <c r="B242" s="402" t="s">
        <v>268</v>
      </c>
      <c r="C242" s="404">
        <v>4837</v>
      </c>
      <c r="D242" s="417">
        <f>H242-G242-E242</f>
        <v>4723819.9075805396</v>
      </c>
      <c r="E242" s="418">
        <v>-1983514.1428189056</v>
      </c>
      <c r="F242" s="404">
        <v>2740305.7647616342</v>
      </c>
      <c r="G242" s="404">
        <v>2477731.9411266102</v>
      </c>
      <c r="H242" s="408">
        <f>SUM(F242:G242)</f>
        <v>5218037.7058882443</v>
      </c>
      <c r="I242" s="446">
        <v>686244.46734877187</v>
      </c>
      <c r="J242" s="403">
        <f>SUM(H242:I242)</f>
        <v>5904282.1732370164</v>
      </c>
      <c r="K242" s="460">
        <v>429345</v>
      </c>
      <c r="L242" s="416">
        <f>SUM(J242:K242)</f>
        <v>6333627.1732370164</v>
      </c>
      <c r="M242" s="463">
        <v>255106.34999999998</v>
      </c>
      <c r="N242" s="403">
        <f>SUM(L242:M242)</f>
        <v>6588733.5232370161</v>
      </c>
      <c r="O242" s="416">
        <f>L242/C242</f>
        <v>1309.4122748060815</v>
      </c>
      <c r="P242" s="403">
        <f>N242/C242</f>
        <v>1362.1528888230341</v>
      </c>
      <c r="Q242" s="419">
        <v>17</v>
      </c>
      <c r="R242" s="419">
        <v>17</v>
      </c>
      <c r="S242" s="364"/>
      <c r="T242" s="442">
        <f>L242-AI242</f>
        <v>206505.24929421023</v>
      </c>
      <c r="U242" s="431">
        <f>T242/AI242</f>
        <v>3.3703466628802449E-2</v>
      </c>
      <c r="V242" s="432">
        <f>O242-AL242</f>
        <v>58.213188846758158</v>
      </c>
      <c r="X242" s="401">
        <v>748</v>
      </c>
      <c r="Y242" s="402" t="s">
        <v>268</v>
      </c>
      <c r="Z242" s="404">
        <v>4897</v>
      </c>
      <c r="AA242" s="417">
        <f>AC242-AB242</f>
        <v>4235228.7813030183</v>
      </c>
      <c r="AB242" s="418">
        <v>-2114721.9620225313</v>
      </c>
      <c r="AC242" s="404">
        <v>2120506.8192804875</v>
      </c>
      <c r="AD242" s="404">
        <v>2561589.8101555142</v>
      </c>
      <c r="AE242" s="200">
        <f>SUM(AC242:AD242)</f>
        <v>4682096.6294360012</v>
      </c>
      <c r="AF242" s="404">
        <v>1015680.294506805</v>
      </c>
      <c r="AG242" s="403">
        <f>AE242+AF242</f>
        <v>5697776.9239428062</v>
      </c>
      <c r="AH242" s="405">
        <v>429345</v>
      </c>
      <c r="AI242" s="416">
        <f>AG242+AH242</f>
        <v>6127121.9239428062</v>
      </c>
      <c r="AJ242" s="403">
        <v>255106.34999999998</v>
      </c>
      <c r="AK242" s="403">
        <f>SUM(AI242:AJ242)</f>
        <v>6382228.2739428058</v>
      </c>
      <c r="AL242" s="416">
        <f>AI242/Z242</f>
        <v>1251.1990859593234</v>
      </c>
      <c r="AM242" s="403">
        <f>AK242/Z242</f>
        <v>1303.2935009072505</v>
      </c>
      <c r="AN242" s="419">
        <v>17</v>
      </c>
      <c r="AO242" s="419">
        <v>17</v>
      </c>
    </row>
    <row r="243" spans="1:41">
      <c r="A243" s="401">
        <v>749</v>
      </c>
      <c r="B243" s="402" t="s">
        <v>269</v>
      </c>
      <c r="C243" s="404">
        <v>21290</v>
      </c>
      <c r="D243" s="417">
        <f>H243-G243-E243</f>
        <v>11768910.736847535</v>
      </c>
      <c r="E243" s="418">
        <v>-4768827.260246356</v>
      </c>
      <c r="F243" s="404">
        <v>7000083.4766011778</v>
      </c>
      <c r="G243" s="404">
        <v>3455010.8245916427</v>
      </c>
      <c r="H243" s="408">
        <f>SUM(F243:G243)</f>
        <v>10455094.30119282</v>
      </c>
      <c r="I243" s="446">
        <v>1394369.3195096496</v>
      </c>
      <c r="J243" s="403">
        <f>SUM(H243:I243)</f>
        <v>11849463.62070247</v>
      </c>
      <c r="K243" s="460">
        <v>-1975738</v>
      </c>
      <c r="L243" s="416">
        <f>SUM(J243:K243)</f>
        <v>9873725.6207024697</v>
      </c>
      <c r="M243" s="463">
        <v>33839.633550000028</v>
      </c>
      <c r="N243" s="403">
        <f>SUM(L243:M243)</f>
        <v>9907565.2542524692</v>
      </c>
      <c r="O243" s="416">
        <f>L243/C243</f>
        <v>463.77292722886187</v>
      </c>
      <c r="P243" s="403">
        <f>N243/C243</f>
        <v>465.36238864501968</v>
      </c>
      <c r="Q243" s="419">
        <v>11</v>
      </c>
      <c r="R243" s="419">
        <v>11</v>
      </c>
      <c r="S243" s="364"/>
      <c r="T243" s="442">
        <f>L243-AI243</f>
        <v>-1590167.900888402</v>
      </c>
      <c r="U243" s="431">
        <f>T243/AI243</f>
        <v>-0.13871097964173437</v>
      </c>
      <c r="V243" s="432">
        <f>O243-AL243</f>
        <v>-76.161771414265047</v>
      </c>
      <c r="X243" s="401">
        <v>749</v>
      </c>
      <c r="Y243" s="402" t="s">
        <v>269</v>
      </c>
      <c r="Z243" s="404">
        <v>21232</v>
      </c>
      <c r="AA243" s="417">
        <f>AC243-AB243</f>
        <v>10743070.263038523</v>
      </c>
      <c r="AB243" s="418">
        <v>-5334053.7363411756</v>
      </c>
      <c r="AC243" s="404">
        <v>5409016.5266973479</v>
      </c>
      <c r="AD243" s="404">
        <v>5010593.8415084388</v>
      </c>
      <c r="AE243" s="200">
        <f>SUM(AC243:AD243)</f>
        <v>10419610.368205786</v>
      </c>
      <c r="AF243" s="404">
        <v>3020021.1533850855</v>
      </c>
      <c r="AG243" s="403">
        <f>AE243+AF243</f>
        <v>13439631.521590872</v>
      </c>
      <c r="AH243" s="405">
        <v>-1975738</v>
      </c>
      <c r="AI243" s="416">
        <f>AG243+AH243</f>
        <v>11463893.521590872</v>
      </c>
      <c r="AJ243" s="403">
        <v>33839.633550000028</v>
      </c>
      <c r="AK243" s="403">
        <f>SUM(AI243:AJ243)</f>
        <v>11497733.155140871</v>
      </c>
      <c r="AL243" s="416">
        <f>AI243/Z243</f>
        <v>539.93469864312692</v>
      </c>
      <c r="AM243" s="403">
        <f>AK243/Z243</f>
        <v>541.52850203187973</v>
      </c>
      <c r="AN243" s="419">
        <v>11</v>
      </c>
      <c r="AO243" s="419">
        <v>11</v>
      </c>
    </row>
    <row r="244" spans="1:41">
      <c r="A244" s="401">
        <v>751</v>
      </c>
      <c r="B244" s="402" t="s">
        <v>270</v>
      </c>
      <c r="C244" s="404">
        <v>2828</v>
      </c>
      <c r="D244" s="417">
        <f>H244-G244-E244</f>
        <v>1506840.7418169428</v>
      </c>
      <c r="E244" s="418">
        <v>125587.57631673182</v>
      </c>
      <c r="F244" s="404">
        <v>1632428.3181336748</v>
      </c>
      <c r="G244" s="404">
        <v>1297837.1305163587</v>
      </c>
      <c r="H244" s="408">
        <f>SUM(F244:G244)</f>
        <v>2930265.4486500332</v>
      </c>
      <c r="I244" s="446">
        <v>325918.93425764452</v>
      </c>
      <c r="J244" s="403">
        <f>SUM(H244:I244)</f>
        <v>3256184.3829076779</v>
      </c>
      <c r="K244" s="460">
        <v>234617</v>
      </c>
      <c r="L244" s="416">
        <f>SUM(J244:K244)</f>
        <v>3490801.3829076779</v>
      </c>
      <c r="M244" s="463">
        <v>17902.200000000012</v>
      </c>
      <c r="N244" s="403">
        <f>SUM(L244:M244)</f>
        <v>3508703.5829076781</v>
      </c>
      <c r="O244" s="416">
        <f>L244/C244</f>
        <v>1234.3710689206782</v>
      </c>
      <c r="P244" s="403">
        <f>N244/C244</f>
        <v>1240.7014083831959</v>
      </c>
      <c r="Q244" s="419">
        <v>19</v>
      </c>
      <c r="R244" s="419">
        <v>19</v>
      </c>
      <c r="S244" s="364"/>
      <c r="T244" s="442">
        <f>L244-AI244</f>
        <v>261825.50137595367</v>
      </c>
      <c r="U244" s="431">
        <f>T244/AI244</f>
        <v>8.1086236312100268E-2</v>
      </c>
      <c r="V244" s="432">
        <f>O244-AL244</f>
        <v>112.02978232640498</v>
      </c>
      <c r="X244" s="401">
        <v>751</v>
      </c>
      <c r="Y244" s="402" t="s">
        <v>270</v>
      </c>
      <c r="Z244" s="404">
        <v>2877</v>
      </c>
      <c r="AA244" s="417">
        <f>AC244-AB244</f>
        <v>1238999.5504707065</v>
      </c>
      <c r="AB244" s="418">
        <v>48344.753976562104</v>
      </c>
      <c r="AC244" s="404">
        <v>1287344.3044472686</v>
      </c>
      <c r="AD244" s="404">
        <v>1201637.772055164</v>
      </c>
      <c r="AE244" s="200">
        <f>SUM(AC244:AD244)</f>
        <v>2488982.0765024326</v>
      </c>
      <c r="AF244" s="404">
        <v>505376.80502929178</v>
      </c>
      <c r="AG244" s="403">
        <f>AE244+AF244</f>
        <v>2994358.8815317242</v>
      </c>
      <c r="AH244" s="405">
        <v>234617</v>
      </c>
      <c r="AI244" s="416">
        <f>AG244+AH244</f>
        <v>3228975.8815317242</v>
      </c>
      <c r="AJ244" s="403">
        <v>17902.200000000012</v>
      </c>
      <c r="AK244" s="403">
        <f>SUM(AI244:AJ244)</f>
        <v>3246878.0815317244</v>
      </c>
      <c r="AL244" s="416">
        <f>AI244/Z244</f>
        <v>1122.3412865942732</v>
      </c>
      <c r="AM244" s="403">
        <f>AK244/Z244</f>
        <v>1128.5638100562128</v>
      </c>
      <c r="AN244" s="419">
        <v>19</v>
      </c>
      <c r="AO244" s="419">
        <v>19</v>
      </c>
    </row>
    <row r="245" spans="1:41">
      <c r="A245" s="401">
        <v>753</v>
      </c>
      <c r="B245" s="402" t="s">
        <v>271</v>
      </c>
      <c r="C245" s="404">
        <v>22595</v>
      </c>
      <c r="D245" s="417">
        <f>H245-G245-E245</f>
        <v>14189634.778252764</v>
      </c>
      <c r="E245" s="418">
        <v>8902395.9355225321</v>
      </c>
      <c r="F245" s="404">
        <v>23092030.713775296</v>
      </c>
      <c r="G245" s="404">
        <v>-816412.21579927229</v>
      </c>
      <c r="H245" s="408">
        <f>SUM(F245:G245)</f>
        <v>22275618.497976024</v>
      </c>
      <c r="I245" s="446">
        <v>1445385.4097406764</v>
      </c>
      <c r="J245" s="403">
        <f>SUM(H245:I245)</f>
        <v>23721003.907716699</v>
      </c>
      <c r="K245" s="460">
        <v>-2298834</v>
      </c>
      <c r="L245" s="416">
        <f>SUM(J245:K245)</f>
        <v>21422169.907716699</v>
      </c>
      <c r="M245" s="463">
        <v>-129235.98179999995</v>
      </c>
      <c r="N245" s="403">
        <f>SUM(L245:M245)</f>
        <v>21292933.925916698</v>
      </c>
      <c r="O245" s="416">
        <f>L245/C245</f>
        <v>948.09337940768751</v>
      </c>
      <c r="P245" s="403">
        <f>N245/C245</f>
        <v>942.37370771926078</v>
      </c>
      <c r="Q245" s="419">
        <v>1</v>
      </c>
      <c r="R245" s="420">
        <v>34</v>
      </c>
      <c r="S245" s="396"/>
      <c r="T245" s="442">
        <f>L245-AI245</f>
        <v>-662561.58600917086</v>
      </c>
      <c r="U245" s="431">
        <f>T245/AI245</f>
        <v>-3.0000889356404461E-2</v>
      </c>
      <c r="V245" s="432">
        <f>O245-AL245</f>
        <v>-41.365916906195594</v>
      </c>
      <c r="X245" s="401">
        <v>753</v>
      </c>
      <c r="Y245" s="402" t="s">
        <v>271</v>
      </c>
      <c r="Z245" s="404">
        <v>22320</v>
      </c>
      <c r="AA245" s="417">
        <f>AC245-AB245</f>
        <v>13541241.280235691</v>
      </c>
      <c r="AB245" s="418">
        <v>8980263.076268563</v>
      </c>
      <c r="AC245" s="404">
        <v>22521504.356504254</v>
      </c>
      <c r="AD245" s="404">
        <v>-613531.47980384016</v>
      </c>
      <c r="AE245" s="200">
        <f>SUM(AC245:AD245)</f>
        <v>21907972.876700412</v>
      </c>
      <c r="AF245" s="404">
        <v>2475592.6170254587</v>
      </c>
      <c r="AG245" s="403">
        <f>AE245+AF245</f>
        <v>24383565.49372587</v>
      </c>
      <c r="AH245" s="405">
        <v>-2298834</v>
      </c>
      <c r="AI245" s="416">
        <f>AG245+AH245</f>
        <v>22084731.49372587</v>
      </c>
      <c r="AJ245" s="403">
        <v>-129235.98179999995</v>
      </c>
      <c r="AK245" s="403">
        <f>SUM(AI245:AJ245)</f>
        <v>21955495.511925869</v>
      </c>
      <c r="AL245" s="416">
        <f>AI245/Z245</f>
        <v>989.4592963138831</v>
      </c>
      <c r="AM245" s="403">
        <f>AK245/Z245</f>
        <v>983.66915376011957</v>
      </c>
      <c r="AN245" s="419">
        <v>1</v>
      </c>
      <c r="AO245" s="420">
        <v>34</v>
      </c>
    </row>
    <row r="246" spans="1:41">
      <c r="A246" s="401">
        <v>755</v>
      </c>
      <c r="B246" s="402" t="s">
        <v>272</v>
      </c>
      <c r="C246" s="404">
        <v>6158</v>
      </c>
      <c r="D246" s="417">
        <f>H246-G246-E246</f>
        <v>3471712.4994111517</v>
      </c>
      <c r="E246" s="418">
        <v>1616989.0470760064</v>
      </c>
      <c r="F246" s="404">
        <v>5088701.5464871582</v>
      </c>
      <c r="G246" s="404">
        <v>125283.28697199507</v>
      </c>
      <c r="H246" s="408">
        <f>SUM(F246:G246)</f>
        <v>5213984.8334591528</v>
      </c>
      <c r="I246" s="446">
        <v>474127.84887633007</v>
      </c>
      <c r="J246" s="403">
        <f>SUM(H246:I246)</f>
        <v>5688112.6823354829</v>
      </c>
      <c r="K246" s="460">
        <v>-1659080</v>
      </c>
      <c r="L246" s="416">
        <f>SUM(J246:K246)</f>
        <v>4029032.6823354829</v>
      </c>
      <c r="M246" s="463">
        <v>-978847.54050000012</v>
      </c>
      <c r="N246" s="403">
        <f>SUM(L246:M246)</f>
        <v>3050185.1418354828</v>
      </c>
      <c r="O246" s="416">
        <f>L246/C246</f>
        <v>654.27617446175429</v>
      </c>
      <c r="P246" s="403">
        <f>N246/C246</f>
        <v>495.32074404603486</v>
      </c>
      <c r="Q246" s="419">
        <v>1</v>
      </c>
      <c r="R246" s="420">
        <v>33</v>
      </c>
      <c r="S246" s="396"/>
      <c r="T246" s="442">
        <f>L246-AI246</f>
        <v>-177637.10976211075</v>
      </c>
      <c r="U246" s="431">
        <f>T246/AI246</f>
        <v>-4.2227490756657327E-2</v>
      </c>
      <c r="V246" s="432">
        <f>O246-AL246</f>
        <v>-22.36365054992234</v>
      </c>
      <c r="X246" s="401">
        <v>755</v>
      </c>
      <c r="Y246" s="402" t="s">
        <v>272</v>
      </c>
      <c r="Z246" s="404">
        <v>6217</v>
      </c>
      <c r="AA246" s="417">
        <f>AC246-AB246</f>
        <v>3375946.2205832535</v>
      </c>
      <c r="AB246" s="418">
        <v>1637120.9991346418</v>
      </c>
      <c r="AC246" s="404">
        <v>5013067.2197178956</v>
      </c>
      <c r="AD246" s="404">
        <v>-16214.597533682334</v>
      </c>
      <c r="AE246" s="200">
        <f>SUM(AC246:AD246)</f>
        <v>4996852.6221842133</v>
      </c>
      <c r="AF246" s="404">
        <v>868897.16991338076</v>
      </c>
      <c r="AG246" s="403">
        <f>AE246+AF246</f>
        <v>5865749.7920975937</v>
      </c>
      <c r="AH246" s="405">
        <v>-1659080</v>
      </c>
      <c r="AI246" s="416">
        <f>AG246+AH246</f>
        <v>4206669.7920975937</v>
      </c>
      <c r="AJ246" s="403">
        <v>-978847.54050000012</v>
      </c>
      <c r="AK246" s="403">
        <f>SUM(AI246:AJ246)</f>
        <v>3227822.2515975935</v>
      </c>
      <c r="AL246" s="416">
        <f>AI246/Z246</f>
        <v>676.63982501167663</v>
      </c>
      <c r="AM246" s="403">
        <f>AK246/Z246</f>
        <v>519.19289876107348</v>
      </c>
      <c r="AN246" s="419">
        <v>1</v>
      </c>
      <c r="AO246" s="420">
        <v>33</v>
      </c>
    </row>
    <row r="247" spans="1:41">
      <c r="A247" s="401">
        <v>758</v>
      </c>
      <c r="B247" s="402" t="s">
        <v>273</v>
      </c>
      <c r="C247" s="404">
        <v>8126</v>
      </c>
      <c r="D247" s="417">
        <f>H247-G247-E247</f>
        <v>8682453.7117495406</v>
      </c>
      <c r="E247" s="418">
        <v>-3431400.3787410804</v>
      </c>
      <c r="F247" s="404">
        <v>5251053.3330084607</v>
      </c>
      <c r="G247" s="404">
        <v>-189948.8658992805</v>
      </c>
      <c r="H247" s="408">
        <f>SUM(F247:G247)</f>
        <v>5061104.4671091801</v>
      </c>
      <c r="I247" s="446">
        <v>1002961.134088001</v>
      </c>
      <c r="J247" s="403">
        <f>SUM(H247:I247)</f>
        <v>6064065.6011971813</v>
      </c>
      <c r="K247" s="460">
        <v>-907313</v>
      </c>
      <c r="L247" s="416">
        <f>SUM(J247:K247)</f>
        <v>5156752.6011971813</v>
      </c>
      <c r="M247" s="463">
        <v>-108979.64250000002</v>
      </c>
      <c r="N247" s="403">
        <f>SUM(L247:M247)</f>
        <v>5047772.9586971812</v>
      </c>
      <c r="O247" s="416">
        <f>L247/C247</f>
        <v>634.59913871488823</v>
      </c>
      <c r="P247" s="403">
        <f>N247/C247</f>
        <v>621.18791025069913</v>
      </c>
      <c r="Q247" s="419">
        <v>19</v>
      </c>
      <c r="R247" s="419">
        <v>19</v>
      </c>
      <c r="S247" s="364"/>
      <c r="T247" s="442">
        <f>L247-AI247</f>
        <v>-510458.06080919132</v>
      </c>
      <c r="U247" s="431">
        <f>T247/AI247</f>
        <v>-9.007218740453049E-2</v>
      </c>
      <c r="V247" s="432">
        <f>O247-AL247</f>
        <v>-62.131948327940904</v>
      </c>
      <c r="X247" s="401">
        <v>758</v>
      </c>
      <c r="Y247" s="402" t="s">
        <v>273</v>
      </c>
      <c r="Z247" s="404">
        <v>8134</v>
      </c>
      <c r="AA247" s="417">
        <f>AC247-AB247</f>
        <v>8102877.826890355</v>
      </c>
      <c r="AB247" s="418">
        <v>-3648286.21919114</v>
      </c>
      <c r="AC247" s="404">
        <v>4454591.6076992154</v>
      </c>
      <c r="AD247" s="404">
        <v>608424.11334587587</v>
      </c>
      <c r="AE247" s="200">
        <f>SUM(AC247:AD247)</f>
        <v>5063015.7210450917</v>
      </c>
      <c r="AF247" s="404">
        <v>1511507.9409612808</v>
      </c>
      <c r="AG247" s="403">
        <f>AE247+AF247</f>
        <v>6574523.6620063726</v>
      </c>
      <c r="AH247" s="405">
        <v>-907313</v>
      </c>
      <c r="AI247" s="416">
        <f>AG247+AH247</f>
        <v>5667210.6620063726</v>
      </c>
      <c r="AJ247" s="403">
        <v>-108979.64250000002</v>
      </c>
      <c r="AK247" s="403">
        <f>SUM(AI247:AJ247)</f>
        <v>5558231.0195063725</v>
      </c>
      <c r="AL247" s="416">
        <f>AI247/Z247</f>
        <v>696.73108704282913</v>
      </c>
      <c r="AM247" s="403">
        <f>AK247/Z247</f>
        <v>683.3330488697286</v>
      </c>
      <c r="AN247" s="419">
        <v>19</v>
      </c>
      <c r="AO247" s="419">
        <v>19</v>
      </c>
    </row>
    <row r="248" spans="1:41">
      <c r="A248" s="401">
        <v>759</v>
      </c>
      <c r="B248" s="402" t="s">
        <v>274</v>
      </c>
      <c r="C248" s="404">
        <v>1873</v>
      </c>
      <c r="D248" s="417">
        <f>H248-G248-E248</f>
        <v>1048447.0386400544</v>
      </c>
      <c r="E248" s="418">
        <v>-104245.65295116109</v>
      </c>
      <c r="F248" s="404">
        <v>944201.38568889338</v>
      </c>
      <c r="G248" s="404">
        <v>787771.67625197524</v>
      </c>
      <c r="H248" s="408">
        <f>SUM(F248:G248)</f>
        <v>1731973.0619408686</v>
      </c>
      <c r="I248" s="446">
        <v>369413.09635383205</v>
      </c>
      <c r="J248" s="403">
        <f>SUM(H248:I248)</f>
        <v>2101386.1582947006</v>
      </c>
      <c r="K248" s="460">
        <v>-506187</v>
      </c>
      <c r="L248" s="416">
        <f>SUM(J248:K248)</f>
        <v>1595199.1582947006</v>
      </c>
      <c r="M248" s="463">
        <v>496786.05000000005</v>
      </c>
      <c r="N248" s="403">
        <f>SUM(L248:M248)</f>
        <v>2091985.2082947006</v>
      </c>
      <c r="O248" s="416">
        <f>L248/C248</f>
        <v>851.68134452466666</v>
      </c>
      <c r="P248" s="403">
        <f>N248/C248</f>
        <v>1116.9168223676993</v>
      </c>
      <c r="Q248" s="419">
        <v>14</v>
      </c>
      <c r="R248" s="419">
        <v>14</v>
      </c>
      <c r="S248" s="364"/>
      <c r="T248" s="442">
        <f>L248-AI248</f>
        <v>-166915.2764394558</v>
      </c>
      <c r="U248" s="431">
        <f>T248/AI248</f>
        <v>-9.4724424900723136E-2</v>
      </c>
      <c r="V248" s="432">
        <f>O248-AL248</f>
        <v>-55.689631136587877</v>
      </c>
      <c r="X248" s="401">
        <v>759</v>
      </c>
      <c r="Y248" s="402" t="s">
        <v>274</v>
      </c>
      <c r="Z248" s="404">
        <v>1942</v>
      </c>
      <c r="AA248" s="417">
        <f>AC248-AB248</f>
        <v>1033948.8953112905</v>
      </c>
      <c r="AB248" s="418">
        <v>-156797.76196337806</v>
      </c>
      <c r="AC248" s="404">
        <v>877151.13334791246</v>
      </c>
      <c r="AD248" s="404">
        <v>904178.12308113603</v>
      </c>
      <c r="AE248" s="200">
        <f>SUM(AC248:AD248)</f>
        <v>1781329.2564290485</v>
      </c>
      <c r="AF248" s="404">
        <v>486972.1783051081</v>
      </c>
      <c r="AG248" s="403">
        <f>AE248+AF248</f>
        <v>2268301.4347341564</v>
      </c>
      <c r="AH248" s="405">
        <v>-506187</v>
      </c>
      <c r="AI248" s="416">
        <f>AG248+AH248</f>
        <v>1762114.4347341564</v>
      </c>
      <c r="AJ248" s="403">
        <v>496786.05000000005</v>
      </c>
      <c r="AK248" s="403">
        <f>SUM(AI248:AJ248)</f>
        <v>2258900.4847341562</v>
      </c>
      <c r="AL248" s="416">
        <f>AI248/Z248</f>
        <v>907.37097566125453</v>
      </c>
      <c r="AM248" s="403">
        <f>AK248/Z248</f>
        <v>1163.1825359084223</v>
      </c>
      <c r="AN248" s="419">
        <v>14</v>
      </c>
      <c r="AO248" s="419">
        <v>14</v>
      </c>
    </row>
    <row r="249" spans="1:41">
      <c r="A249" s="401">
        <v>761</v>
      </c>
      <c r="B249" s="402" t="s">
        <v>275</v>
      </c>
      <c r="C249" s="404">
        <v>8410</v>
      </c>
      <c r="D249" s="417">
        <f>H249-G249-E249</f>
        <v>1321318.2536296751</v>
      </c>
      <c r="E249" s="418">
        <v>1371518.9231886854</v>
      </c>
      <c r="F249" s="404">
        <v>2692837.1768183606</v>
      </c>
      <c r="G249" s="404">
        <v>4245925.403733178</v>
      </c>
      <c r="H249" s="408">
        <f>SUM(F249:G249)</f>
        <v>6938762.5805515386</v>
      </c>
      <c r="I249" s="446">
        <v>1344624.1002093798</v>
      </c>
      <c r="J249" s="403">
        <f>SUM(H249:I249)</f>
        <v>8283386.6807609182</v>
      </c>
      <c r="K249" s="460">
        <v>620575</v>
      </c>
      <c r="L249" s="416">
        <f>SUM(J249:K249)</f>
        <v>8903961.6807609182</v>
      </c>
      <c r="M249" s="463">
        <v>476989.20049999998</v>
      </c>
      <c r="N249" s="403">
        <f>SUM(L249:M249)</f>
        <v>9380950.8812609185</v>
      </c>
      <c r="O249" s="416">
        <f>L249/C249</f>
        <v>1058.7350393294789</v>
      </c>
      <c r="P249" s="403">
        <f>N249/C249</f>
        <v>1115.4519478312625</v>
      </c>
      <c r="Q249" s="419">
        <v>2</v>
      </c>
      <c r="R249" s="419">
        <v>2</v>
      </c>
      <c r="S249" s="364"/>
      <c r="T249" s="442">
        <f>L249-AI249</f>
        <v>620902.82759708166</v>
      </c>
      <c r="U249" s="431">
        <f>T249/AI249</f>
        <v>7.4960571765093603E-2</v>
      </c>
      <c r="V249" s="432">
        <f>O249-AL249</f>
        <v>75.699333993158461</v>
      </c>
      <c r="X249" s="401">
        <v>761</v>
      </c>
      <c r="Y249" s="402" t="s">
        <v>275</v>
      </c>
      <c r="Z249" s="404">
        <v>8426</v>
      </c>
      <c r="AA249" s="417">
        <f>AC249-AB249</f>
        <v>470646.94947732473</v>
      </c>
      <c r="AB249" s="418">
        <v>1399538.5951771992</v>
      </c>
      <c r="AC249" s="404">
        <v>1870185.544654524</v>
      </c>
      <c r="AD249" s="404">
        <v>3966365.6546373293</v>
      </c>
      <c r="AE249" s="200">
        <f>SUM(AC249:AD249)</f>
        <v>5836551.1992918532</v>
      </c>
      <c r="AF249" s="404">
        <v>1825932.6538719828</v>
      </c>
      <c r="AG249" s="403">
        <f>AE249+AF249</f>
        <v>7662483.8531638365</v>
      </c>
      <c r="AH249" s="405">
        <v>620575</v>
      </c>
      <c r="AI249" s="416">
        <f>AG249+AH249</f>
        <v>8283058.8531638365</v>
      </c>
      <c r="AJ249" s="403">
        <v>476989.20049999998</v>
      </c>
      <c r="AK249" s="403">
        <f>SUM(AI249:AJ249)</f>
        <v>8760048.0536638368</v>
      </c>
      <c r="AL249" s="416">
        <f>AI249/Z249</f>
        <v>983.03570533632046</v>
      </c>
      <c r="AM249" s="403">
        <f>AK249/Z249</f>
        <v>1039.6449149850268</v>
      </c>
      <c r="AN249" s="419">
        <v>2</v>
      </c>
      <c r="AO249" s="419">
        <v>2</v>
      </c>
    </row>
    <row r="250" spans="1:41">
      <c r="A250" s="401">
        <v>762</v>
      </c>
      <c r="B250" s="402" t="s">
        <v>276</v>
      </c>
      <c r="C250" s="404">
        <v>3637</v>
      </c>
      <c r="D250" s="417">
        <f>H250-G250-E250</f>
        <v>1525211.621653948</v>
      </c>
      <c r="E250" s="418">
        <v>1510520.5073415944</v>
      </c>
      <c r="F250" s="404">
        <v>3035732.1289955424</v>
      </c>
      <c r="G250" s="404">
        <v>1551659.0700082344</v>
      </c>
      <c r="H250" s="408">
        <f>SUM(F250:G250)</f>
        <v>4587391.1990037765</v>
      </c>
      <c r="I250" s="446">
        <v>681387.75014688412</v>
      </c>
      <c r="J250" s="403">
        <f>SUM(H250:I250)</f>
        <v>5268778.949150661</v>
      </c>
      <c r="K250" s="460">
        <v>-61058</v>
      </c>
      <c r="L250" s="416">
        <f>SUM(J250:K250)</f>
        <v>5207720.949150661</v>
      </c>
      <c r="M250" s="463">
        <v>3699.7880000000005</v>
      </c>
      <c r="N250" s="403">
        <f>SUM(L250:M250)</f>
        <v>5211420.7371506607</v>
      </c>
      <c r="O250" s="416">
        <f>L250/C250</f>
        <v>1431.8726832968548</v>
      </c>
      <c r="P250" s="403">
        <f>N250/C250</f>
        <v>1432.8899469757109</v>
      </c>
      <c r="Q250" s="419">
        <v>11</v>
      </c>
      <c r="R250" s="419">
        <v>11</v>
      </c>
      <c r="S250" s="364"/>
      <c r="T250" s="442">
        <f>L250-AI250</f>
        <v>586300.1063102698</v>
      </c>
      <c r="U250" s="431">
        <f>T250/AI250</f>
        <v>0.12686576839644004</v>
      </c>
      <c r="V250" s="432">
        <f>O250-AL250</f>
        <v>173.31580888498365</v>
      </c>
      <c r="X250" s="401">
        <v>762</v>
      </c>
      <c r="Y250" s="402" t="s">
        <v>276</v>
      </c>
      <c r="Z250" s="404">
        <v>3672</v>
      </c>
      <c r="AA250" s="417">
        <f>AC250-AB250</f>
        <v>988419.31989197829</v>
      </c>
      <c r="AB250" s="418">
        <v>1522409.4655646335</v>
      </c>
      <c r="AC250" s="404">
        <v>2510828.7854566118</v>
      </c>
      <c r="AD250" s="404">
        <v>1286418.507842063</v>
      </c>
      <c r="AE250" s="200">
        <f>SUM(AC250:AD250)</f>
        <v>3797247.2932986747</v>
      </c>
      <c r="AF250" s="404">
        <v>885231.54954171623</v>
      </c>
      <c r="AG250" s="403">
        <f>AE250+AF250</f>
        <v>4682478.8428403912</v>
      </c>
      <c r="AH250" s="405">
        <v>-61058</v>
      </c>
      <c r="AI250" s="416">
        <f>AG250+AH250</f>
        <v>4621420.8428403912</v>
      </c>
      <c r="AJ250" s="403">
        <v>3699.7880000000005</v>
      </c>
      <c r="AK250" s="403">
        <f>SUM(AI250:AJ250)</f>
        <v>4625120.6308403909</v>
      </c>
      <c r="AL250" s="416">
        <f>AI250/Z250</f>
        <v>1258.5568744118711</v>
      </c>
      <c r="AM250" s="403">
        <f>AK250/Z250</f>
        <v>1259.5644419499974</v>
      </c>
      <c r="AN250" s="419">
        <v>11</v>
      </c>
      <c r="AO250" s="419">
        <v>11</v>
      </c>
    </row>
    <row r="251" spans="1:41">
      <c r="A251" s="401">
        <v>765</v>
      </c>
      <c r="B251" s="402" t="s">
        <v>277</v>
      </c>
      <c r="C251" s="404">
        <v>10274</v>
      </c>
      <c r="D251" s="417">
        <f>H251-G251-E251</f>
        <v>5285851.2059274446</v>
      </c>
      <c r="E251" s="418">
        <v>-1496125.1674868255</v>
      </c>
      <c r="F251" s="404">
        <v>3789726.0384406187</v>
      </c>
      <c r="G251" s="404">
        <v>1814479.0921082972</v>
      </c>
      <c r="H251" s="408">
        <f>SUM(F251:G251)</f>
        <v>5604205.1305489158</v>
      </c>
      <c r="I251" s="446">
        <v>1273114.7472498945</v>
      </c>
      <c r="J251" s="403">
        <f>SUM(H251:I251)</f>
        <v>6877319.8777988106</v>
      </c>
      <c r="K251" s="460">
        <v>604513</v>
      </c>
      <c r="L251" s="416">
        <f>SUM(J251:K251)</f>
        <v>7481832.8777988106</v>
      </c>
      <c r="M251" s="463">
        <v>-20214.567500000034</v>
      </c>
      <c r="N251" s="403">
        <f>SUM(L251:M251)</f>
        <v>7461618.3102988107</v>
      </c>
      <c r="O251" s="416">
        <f>L251/C251</f>
        <v>728.22979149297362</v>
      </c>
      <c r="P251" s="403">
        <f>N251/C251</f>
        <v>726.26224550309621</v>
      </c>
      <c r="Q251" s="419">
        <v>18</v>
      </c>
      <c r="R251" s="419">
        <v>18</v>
      </c>
      <c r="S251" s="364"/>
      <c r="T251" s="442">
        <f>L251-AI251</f>
        <v>686010.3395869052</v>
      </c>
      <c r="U251" s="431">
        <f>T251/AI251</f>
        <v>0.10094588781999096</v>
      </c>
      <c r="V251" s="432">
        <f>O251-AL251</f>
        <v>71.88224096062811</v>
      </c>
      <c r="X251" s="401">
        <v>765</v>
      </c>
      <c r="Y251" s="402" t="s">
        <v>277</v>
      </c>
      <c r="Z251" s="404">
        <v>10354</v>
      </c>
      <c r="AA251" s="417">
        <f>AC251-AB251</f>
        <v>4177437.2100304747</v>
      </c>
      <c r="AB251" s="418">
        <v>-1617697.0486320914</v>
      </c>
      <c r="AC251" s="404">
        <v>2559740.1613983833</v>
      </c>
      <c r="AD251" s="404">
        <v>1769185.3447409282</v>
      </c>
      <c r="AE251" s="200">
        <f>SUM(AC251:AD251)</f>
        <v>4328925.5061393119</v>
      </c>
      <c r="AF251" s="404">
        <v>1862384.0320725932</v>
      </c>
      <c r="AG251" s="403">
        <f>AE251+AF251</f>
        <v>6191309.5382119054</v>
      </c>
      <c r="AH251" s="405">
        <v>604513</v>
      </c>
      <c r="AI251" s="416">
        <f>AG251+AH251</f>
        <v>6795822.5382119054</v>
      </c>
      <c r="AJ251" s="403">
        <v>-20214.567500000034</v>
      </c>
      <c r="AK251" s="403">
        <f>SUM(AI251:AJ251)</f>
        <v>6775607.9707119055</v>
      </c>
      <c r="AL251" s="416">
        <f>AI251/Z251</f>
        <v>656.34755053234551</v>
      </c>
      <c r="AM251" s="403">
        <f>AK251/Z251</f>
        <v>654.39520675216397</v>
      </c>
      <c r="AN251" s="419">
        <v>18</v>
      </c>
      <c r="AO251" s="419">
        <v>18</v>
      </c>
    </row>
    <row r="252" spans="1:41">
      <c r="A252" s="401">
        <v>768</v>
      </c>
      <c r="B252" s="402" t="s">
        <v>278</v>
      </c>
      <c r="C252" s="404">
        <v>2368</v>
      </c>
      <c r="D252" s="417">
        <f>H252-G252-E252</f>
        <v>1028020.9154478683</v>
      </c>
      <c r="E252" s="418">
        <v>796274.67092101311</v>
      </c>
      <c r="F252" s="404">
        <v>1824295.5863688814</v>
      </c>
      <c r="G252" s="404">
        <v>995298.15505971131</v>
      </c>
      <c r="H252" s="408">
        <f>SUM(F252:G252)</f>
        <v>2819593.7414285927</v>
      </c>
      <c r="I252" s="446">
        <v>457899.60906416154</v>
      </c>
      <c r="J252" s="403">
        <f>SUM(H252:I252)</f>
        <v>3277493.350492754</v>
      </c>
      <c r="K252" s="460">
        <v>240245</v>
      </c>
      <c r="L252" s="416">
        <f>SUM(J252:K252)</f>
        <v>3517738.350492754</v>
      </c>
      <c r="M252" s="463">
        <v>59674</v>
      </c>
      <c r="N252" s="403">
        <f>SUM(L252:M252)</f>
        <v>3577412.350492754</v>
      </c>
      <c r="O252" s="416">
        <f>L252/C252</f>
        <v>1485.5313980121427</v>
      </c>
      <c r="P252" s="403">
        <f>N252/C252</f>
        <v>1510.7315669310617</v>
      </c>
      <c r="Q252" s="419">
        <v>10</v>
      </c>
      <c r="R252" s="419">
        <v>10</v>
      </c>
      <c r="S252" s="364"/>
      <c r="T252" s="442">
        <f>L252-AI252</f>
        <v>566055.13246787619</v>
      </c>
      <c r="U252" s="431">
        <f>T252/AI252</f>
        <v>0.19177367307276716</v>
      </c>
      <c r="V252" s="432">
        <f>O252-AL252</f>
        <v>242.71741147535204</v>
      </c>
      <c r="X252" s="401">
        <v>768</v>
      </c>
      <c r="Y252" s="402" t="s">
        <v>278</v>
      </c>
      <c r="Z252" s="404">
        <v>2375</v>
      </c>
      <c r="AA252" s="417">
        <f>AC252-AB252</f>
        <v>576620.06652785081</v>
      </c>
      <c r="AB252" s="418">
        <v>804143.85895058757</v>
      </c>
      <c r="AC252" s="404">
        <v>1380763.9254784384</v>
      </c>
      <c r="AD252" s="404">
        <v>763322.17471850431</v>
      </c>
      <c r="AE252" s="200">
        <f>SUM(AC252:AD252)</f>
        <v>2144086.1001969427</v>
      </c>
      <c r="AF252" s="404">
        <v>567352.11782793526</v>
      </c>
      <c r="AG252" s="403">
        <f>AE252+AF252</f>
        <v>2711438.2180248778</v>
      </c>
      <c r="AH252" s="405">
        <v>240245</v>
      </c>
      <c r="AI252" s="416">
        <f>AG252+AH252</f>
        <v>2951683.2180248778</v>
      </c>
      <c r="AJ252" s="403">
        <v>59674</v>
      </c>
      <c r="AK252" s="403">
        <f>SUM(AI252:AJ252)</f>
        <v>3011357.2180248778</v>
      </c>
      <c r="AL252" s="416">
        <f>AI252/Z252</f>
        <v>1242.8139865367907</v>
      </c>
      <c r="AM252" s="403">
        <f>AK252/Z252</f>
        <v>1267.9398812736329</v>
      </c>
      <c r="AN252" s="419">
        <v>10</v>
      </c>
      <c r="AO252" s="419">
        <v>10</v>
      </c>
    </row>
    <row r="253" spans="1:41">
      <c r="A253" s="401">
        <v>777</v>
      </c>
      <c r="B253" s="402" t="s">
        <v>279</v>
      </c>
      <c r="C253" s="404">
        <v>7172</v>
      </c>
      <c r="D253" s="417">
        <f>H253-G253-E253</f>
        <v>3834816.8358201073</v>
      </c>
      <c r="E253" s="418">
        <v>426093.14465002558</v>
      </c>
      <c r="F253" s="404">
        <v>4260909.980470133</v>
      </c>
      <c r="G253" s="404">
        <v>3713521.0832185578</v>
      </c>
      <c r="H253" s="408">
        <f>SUM(F253:G253)</f>
        <v>7974431.0636886908</v>
      </c>
      <c r="I253" s="446">
        <v>1125476.7746239454</v>
      </c>
      <c r="J253" s="403">
        <f>SUM(H253:I253)</f>
        <v>9099907.8383126371</v>
      </c>
      <c r="K253" s="460">
        <v>-164594</v>
      </c>
      <c r="L253" s="416">
        <f>SUM(J253:K253)</f>
        <v>8935313.8383126371</v>
      </c>
      <c r="M253" s="463">
        <v>-5251.3119999999908</v>
      </c>
      <c r="N253" s="403">
        <f>SUM(L253:M253)</f>
        <v>8930062.5263126362</v>
      </c>
      <c r="O253" s="416">
        <f>L253/C253</f>
        <v>1245.8608251969656</v>
      </c>
      <c r="P253" s="403">
        <f>N253/C253</f>
        <v>1245.128628877947</v>
      </c>
      <c r="Q253" s="419">
        <v>18</v>
      </c>
      <c r="R253" s="419">
        <v>18</v>
      </c>
      <c r="S253" s="364"/>
      <c r="T253" s="442">
        <f>L253-AI253</f>
        <v>840017.99593572225</v>
      </c>
      <c r="U253" s="431">
        <f>T253/AI253</f>
        <v>0.1037661886967035</v>
      </c>
      <c r="V253" s="432">
        <f>O253-AL253</f>
        <v>147.00160945420544</v>
      </c>
      <c r="X253" s="401">
        <v>777</v>
      </c>
      <c r="Y253" s="402" t="s">
        <v>279</v>
      </c>
      <c r="Z253" s="404">
        <v>7367</v>
      </c>
      <c r="AA253" s="417">
        <f>AC253-AB253</f>
        <v>3181851.5580748306</v>
      </c>
      <c r="AB253" s="418">
        <v>448512.63370856165</v>
      </c>
      <c r="AC253" s="404">
        <v>3630364.1917833923</v>
      </c>
      <c r="AD253" s="404">
        <v>3070203.8262551795</v>
      </c>
      <c r="AE253" s="200">
        <f>SUM(AC253:AD253)</f>
        <v>6700568.0180385718</v>
      </c>
      <c r="AF253" s="404">
        <v>1559321.824338343</v>
      </c>
      <c r="AG253" s="403">
        <f>AE253+AF253</f>
        <v>8259889.8423769148</v>
      </c>
      <c r="AH253" s="405">
        <v>-164594</v>
      </c>
      <c r="AI253" s="416">
        <f>AG253+AH253</f>
        <v>8095295.8423769148</v>
      </c>
      <c r="AJ253" s="403">
        <v>-5251.3119999999908</v>
      </c>
      <c r="AK253" s="403">
        <f>SUM(AI253:AJ253)</f>
        <v>8090044.5303769149</v>
      </c>
      <c r="AL253" s="416">
        <f>AI253/Z253</f>
        <v>1098.8592157427602</v>
      </c>
      <c r="AM253" s="403">
        <f>AK253/Z253</f>
        <v>1098.1464002140513</v>
      </c>
      <c r="AN253" s="419">
        <v>18</v>
      </c>
      <c r="AO253" s="419">
        <v>18</v>
      </c>
    </row>
    <row r="254" spans="1:41">
      <c r="A254" s="401">
        <v>778</v>
      </c>
      <c r="B254" s="402" t="s">
        <v>280</v>
      </c>
      <c r="C254" s="404">
        <v>6708</v>
      </c>
      <c r="D254" s="417">
        <f>H254-G254-E254</f>
        <v>1339671.3930179838</v>
      </c>
      <c r="E254" s="418">
        <v>558216.57665813086</v>
      </c>
      <c r="F254" s="404">
        <v>1897887.9696761142</v>
      </c>
      <c r="G254" s="404">
        <v>2300596.3203015439</v>
      </c>
      <c r="H254" s="408">
        <f>SUM(F254:G254)</f>
        <v>4198484.2899776585</v>
      </c>
      <c r="I254" s="446">
        <v>920972.68511190405</v>
      </c>
      <c r="J254" s="403">
        <f>SUM(H254:I254)</f>
        <v>5119456.9750895631</v>
      </c>
      <c r="K254" s="460">
        <v>136578</v>
      </c>
      <c r="L254" s="416">
        <f>SUM(J254:K254)</f>
        <v>5256034.9750895631</v>
      </c>
      <c r="M254" s="463">
        <v>138403.40005</v>
      </c>
      <c r="N254" s="403">
        <f>SUM(L254:M254)</f>
        <v>5394438.3751395633</v>
      </c>
      <c r="O254" s="416">
        <f>L254/C254</f>
        <v>783.54725329301777</v>
      </c>
      <c r="P254" s="403">
        <f>N254/C254</f>
        <v>804.17984125515261</v>
      </c>
      <c r="Q254" s="419">
        <v>11</v>
      </c>
      <c r="R254" s="419">
        <v>11</v>
      </c>
      <c r="S254" s="364"/>
      <c r="T254" s="442">
        <f>L254-AI254</f>
        <v>-525160.18484696094</v>
      </c>
      <c r="U254" s="431">
        <f>T254/AI254</f>
        <v>-9.0839380148641624E-2</v>
      </c>
      <c r="V254" s="432">
        <f>O254-AL254</f>
        <v>-71.279770207872957</v>
      </c>
      <c r="X254" s="401">
        <v>778</v>
      </c>
      <c r="Y254" s="402" t="s">
        <v>280</v>
      </c>
      <c r="Z254" s="404">
        <v>6763</v>
      </c>
      <c r="AA254" s="417">
        <f>AC254-AB254</f>
        <v>475803.77023426327</v>
      </c>
      <c r="AB254" s="418">
        <v>580222.02648894442</v>
      </c>
      <c r="AC254" s="404">
        <v>1056025.7967232077</v>
      </c>
      <c r="AD254" s="404">
        <v>3229453.7454785225</v>
      </c>
      <c r="AE254" s="200">
        <f>SUM(AC254:AD254)</f>
        <v>4285479.5422017304</v>
      </c>
      <c r="AF254" s="404">
        <v>1359137.6177347938</v>
      </c>
      <c r="AG254" s="403">
        <f>AE254+AF254</f>
        <v>5644617.159936524</v>
      </c>
      <c r="AH254" s="405">
        <v>136578</v>
      </c>
      <c r="AI254" s="416">
        <f>AG254+AH254</f>
        <v>5781195.159936524</v>
      </c>
      <c r="AJ254" s="403">
        <v>138403.40005</v>
      </c>
      <c r="AK254" s="403">
        <f>SUM(AI254:AJ254)</f>
        <v>5919598.5599865243</v>
      </c>
      <c r="AL254" s="416">
        <f>AI254/Z254</f>
        <v>854.82702350089073</v>
      </c>
      <c r="AM254" s="403">
        <f>AK254/Z254</f>
        <v>875.29181723887689</v>
      </c>
      <c r="AN254" s="419">
        <v>11</v>
      </c>
      <c r="AO254" s="419">
        <v>11</v>
      </c>
    </row>
    <row r="255" spans="1:41">
      <c r="A255" s="401">
        <v>781</v>
      </c>
      <c r="B255" s="402" t="s">
        <v>281</v>
      </c>
      <c r="C255" s="404">
        <v>3496</v>
      </c>
      <c r="D255" s="417">
        <f>H255-G255-E255</f>
        <v>-329135.83428500639</v>
      </c>
      <c r="E255" s="418">
        <v>3171623.5547139375</v>
      </c>
      <c r="F255" s="404">
        <v>2842487.7204289311</v>
      </c>
      <c r="G255" s="404">
        <v>874356.22438050283</v>
      </c>
      <c r="H255" s="408">
        <f>SUM(F255:G255)</f>
        <v>3716843.944809434</v>
      </c>
      <c r="I255" s="446">
        <v>700606.699038108</v>
      </c>
      <c r="J255" s="403">
        <f>SUM(H255:I255)</f>
        <v>4417450.6438475419</v>
      </c>
      <c r="K255" s="460">
        <v>-333289</v>
      </c>
      <c r="L255" s="416">
        <f>SUM(J255:K255)</f>
        <v>4084161.6438475419</v>
      </c>
      <c r="M255" s="463">
        <v>-33864.99500000001</v>
      </c>
      <c r="N255" s="403">
        <f>SUM(L255:M255)</f>
        <v>4050296.6488475418</v>
      </c>
      <c r="O255" s="416">
        <f>L255/C255</f>
        <v>1168.2384564781298</v>
      </c>
      <c r="P255" s="403">
        <f>N255/C255</f>
        <v>1158.5516730113106</v>
      </c>
      <c r="Q255" s="419">
        <v>7</v>
      </c>
      <c r="R255" s="419">
        <v>7</v>
      </c>
      <c r="S255" s="364"/>
      <c r="T255" s="442">
        <f>L255-AI255</f>
        <v>380240.29196356051</v>
      </c>
      <c r="U255" s="431">
        <f>T255/AI255</f>
        <v>0.10265884608218076</v>
      </c>
      <c r="V255" s="432">
        <f>O255-AL255</f>
        <v>111.18327614594341</v>
      </c>
      <c r="X255" s="401">
        <v>781</v>
      </c>
      <c r="Y255" s="402" t="s">
        <v>281</v>
      </c>
      <c r="Z255" s="404">
        <v>3504</v>
      </c>
      <c r="AA255" s="417">
        <f>AC255-AB255</f>
        <v>-704495.70787327504</v>
      </c>
      <c r="AB255" s="418">
        <v>3183260.2345232978</v>
      </c>
      <c r="AC255" s="404">
        <v>2478764.5266500227</v>
      </c>
      <c r="AD255" s="404">
        <v>756295.74786122574</v>
      </c>
      <c r="AE255" s="200">
        <f>SUM(AC255:AD255)</f>
        <v>3235060.2745112483</v>
      </c>
      <c r="AF255" s="404">
        <v>802150.07737273281</v>
      </c>
      <c r="AG255" s="403">
        <f>AE255+AF255</f>
        <v>4037210.3518839814</v>
      </c>
      <c r="AH255" s="405">
        <v>-333289</v>
      </c>
      <c r="AI255" s="416">
        <f>AG255+AH255</f>
        <v>3703921.3518839814</v>
      </c>
      <c r="AJ255" s="403">
        <v>-33864.99500000001</v>
      </c>
      <c r="AK255" s="403">
        <f>SUM(AI255:AJ255)</f>
        <v>3670056.3568839813</v>
      </c>
      <c r="AL255" s="416">
        <f>AI255/Z255</f>
        <v>1057.0551803321864</v>
      </c>
      <c r="AM255" s="403">
        <f>AK255/Z255</f>
        <v>1047.3905128093554</v>
      </c>
      <c r="AN255" s="419">
        <v>7</v>
      </c>
      <c r="AO255" s="419">
        <v>7</v>
      </c>
    </row>
    <row r="256" spans="1:41">
      <c r="A256" s="401">
        <v>783</v>
      </c>
      <c r="B256" s="402" t="s">
        <v>282</v>
      </c>
      <c r="C256" s="404">
        <v>6377</v>
      </c>
      <c r="D256" s="417">
        <f>H256-G256-E256</f>
        <v>843379.41749164602</v>
      </c>
      <c r="E256" s="418">
        <v>-395928.24376839417</v>
      </c>
      <c r="F256" s="404">
        <v>447451.17372325179</v>
      </c>
      <c r="G256" s="404">
        <v>1647046.5175936318</v>
      </c>
      <c r="H256" s="408">
        <f>SUM(F256:G256)</f>
        <v>2094497.6913168835</v>
      </c>
      <c r="I256" s="446">
        <v>791138.22858617455</v>
      </c>
      <c r="J256" s="403">
        <f>SUM(H256:I256)</f>
        <v>2885635.9199030581</v>
      </c>
      <c r="K256" s="460">
        <v>-37767</v>
      </c>
      <c r="L256" s="416">
        <f>SUM(J256:K256)</f>
        <v>2847868.9199030581</v>
      </c>
      <c r="M256" s="463">
        <v>-98790.306999999972</v>
      </c>
      <c r="N256" s="403">
        <f>SUM(L256:M256)</f>
        <v>2749078.6129030581</v>
      </c>
      <c r="O256" s="416">
        <f>L256/C256</f>
        <v>446.58443153568419</v>
      </c>
      <c r="P256" s="403">
        <f>N256/C256</f>
        <v>431.0927729187797</v>
      </c>
      <c r="Q256" s="419">
        <v>4</v>
      </c>
      <c r="R256" s="419">
        <v>4</v>
      </c>
      <c r="S256" s="364"/>
      <c r="T256" s="442">
        <f>L256-AI256</f>
        <v>260605.1190532879</v>
      </c>
      <c r="U256" s="431">
        <f>T256/AI256</f>
        <v>0.10072614897935565</v>
      </c>
      <c r="V256" s="432">
        <f>O256-AL256</f>
        <v>43.521057045924067</v>
      </c>
      <c r="X256" s="401">
        <v>783</v>
      </c>
      <c r="Y256" s="402" t="s">
        <v>282</v>
      </c>
      <c r="Z256" s="404">
        <v>6419</v>
      </c>
      <c r="AA256" s="417">
        <f>AC256-AB256</f>
        <v>325496.6744609935</v>
      </c>
      <c r="AB256" s="418">
        <v>-499644.34370791377</v>
      </c>
      <c r="AC256" s="404">
        <v>-174147.66924692027</v>
      </c>
      <c r="AD256" s="404">
        <v>1560564.6471283075</v>
      </c>
      <c r="AE256" s="200">
        <f>SUM(AC256:AD256)</f>
        <v>1386416.9778813873</v>
      </c>
      <c r="AF256" s="404">
        <v>1238613.8229683826</v>
      </c>
      <c r="AG256" s="403">
        <f>AE256+AF256</f>
        <v>2625030.8008497702</v>
      </c>
      <c r="AH256" s="405">
        <v>-37767</v>
      </c>
      <c r="AI256" s="416">
        <f>AG256+AH256</f>
        <v>2587263.8008497702</v>
      </c>
      <c r="AJ256" s="403">
        <v>-98790.306999999972</v>
      </c>
      <c r="AK256" s="403">
        <f>SUM(AI256:AJ256)</f>
        <v>2488473.4938497702</v>
      </c>
      <c r="AL256" s="416">
        <f>AI256/Z256</f>
        <v>403.06337448976012</v>
      </c>
      <c r="AM256" s="403">
        <f>AK256/Z256</f>
        <v>387.67307896086152</v>
      </c>
      <c r="AN256" s="419">
        <v>4</v>
      </c>
      <c r="AO256" s="419">
        <v>4</v>
      </c>
    </row>
    <row r="257" spans="1:41">
      <c r="A257" s="401">
        <v>785</v>
      </c>
      <c r="B257" s="402" t="s">
        <v>283</v>
      </c>
      <c r="C257" s="404">
        <v>2589</v>
      </c>
      <c r="D257" s="417">
        <f>H257-G257-E257</f>
        <v>1919165.915270763</v>
      </c>
      <c r="E257" s="418">
        <v>2232586.5530720218</v>
      </c>
      <c r="F257" s="404">
        <v>4151752.4683427843</v>
      </c>
      <c r="G257" s="404">
        <v>1438558.7874439631</v>
      </c>
      <c r="H257" s="408">
        <f>SUM(F257:G257)</f>
        <v>5590311.2557867477</v>
      </c>
      <c r="I257" s="446">
        <v>508510.59756841377</v>
      </c>
      <c r="J257" s="403">
        <f>SUM(H257:I257)</f>
        <v>6098821.8533551618</v>
      </c>
      <c r="K257" s="460">
        <v>108095</v>
      </c>
      <c r="L257" s="416">
        <f>SUM(J257:K257)</f>
        <v>6206916.8533551618</v>
      </c>
      <c r="M257" s="463">
        <v>48261.347500000011</v>
      </c>
      <c r="N257" s="403">
        <f>SUM(L257:M257)</f>
        <v>6255178.200855162</v>
      </c>
      <c r="O257" s="416">
        <f>L257/C257</f>
        <v>2397.4186378351342</v>
      </c>
      <c r="P257" s="403">
        <f>N257/C257</f>
        <v>2416.0595600058564</v>
      </c>
      <c r="Q257" s="419">
        <v>17</v>
      </c>
      <c r="R257" s="419">
        <v>17</v>
      </c>
      <c r="S257" s="364"/>
      <c r="T257" s="442">
        <f>L257-AI257</f>
        <v>763404.78470660746</v>
      </c>
      <c r="U257" s="431">
        <f>T257/AI257</f>
        <v>0.14024122204180872</v>
      </c>
      <c r="V257" s="432">
        <f>O257-AL257</f>
        <v>324.4894418532017</v>
      </c>
      <c r="X257" s="401">
        <v>785</v>
      </c>
      <c r="Y257" s="402" t="s">
        <v>283</v>
      </c>
      <c r="Z257" s="404">
        <v>2626</v>
      </c>
      <c r="AA257" s="417">
        <f>AC257-AB257</f>
        <v>1369337.1505142567</v>
      </c>
      <c r="AB257" s="418">
        <v>2240951.3862017435</v>
      </c>
      <c r="AC257" s="404">
        <v>3610288.5367160002</v>
      </c>
      <c r="AD257" s="404">
        <v>1088501.3999090265</v>
      </c>
      <c r="AE257" s="200">
        <f>SUM(AC257:AD257)</f>
        <v>4698789.9366250262</v>
      </c>
      <c r="AF257" s="404">
        <v>636627.13202352799</v>
      </c>
      <c r="AG257" s="403">
        <f>AE257+AF257</f>
        <v>5335417.0686485544</v>
      </c>
      <c r="AH257" s="405">
        <v>108095</v>
      </c>
      <c r="AI257" s="416">
        <f>AG257+AH257</f>
        <v>5443512.0686485544</v>
      </c>
      <c r="AJ257" s="403">
        <v>48261.347500000011</v>
      </c>
      <c r="AK257" s="403">
        <f>SUM(AI257:AJ257)</f>
        <v>5491773.4161485545</v>
      </c>
      <c r="AL257" s="416">
        <f>AI257/Z257</f>
        <v>2072.9291959819325</v>
      </c>
      <c r="AM257" s="403">
        <f>AK257/Z257</f>
        <v>2091.3074699727931</v>
      </c>
      <c r="AN257" s="419">
        <v>17</v>
      </c>
      <c r="AO257" s="419">
        <v>17</v>
      </c>
    </row>
    <row r="258" spans="1:41">
      <c r="A258" s="401">
        <v>790</v>
      </c>
      <c r="B258" s="402" t="s">
        <v>284</v>
      </c>
      <c r="C258" s="404">
        <v>23515</v>
      </c>
      <c r="D258" s="417">
        <f>H258-G258-E258</f>
        <v>3615662.9510912728</v>
      </c>
      <c r="E258" s="418">
        <v>1799475.2219545131</v>
      </c>
      <c r="F258" s="404">
        <v>5415138.1730457861</v>
      </c>
      <c r="G258" s="404">
        <v>9985060.5231369454</v>
      </c>
      <c r="H258" s="408">
        <f>SUM(F258:G258)</f>
        <v>15400198.696182732</v>
      </c>
      <c r="I258" s="446">
        <v>2868796.1714314325</v>
      </c>
      <c r="J258" s="403">
        <f>SUM(H258:I258)</f>
        <v>18268994.867614165</v>
      </c>
      <c r="K258" s="460">
        <v>-2112734</v>
      </c>
      <c r="L258" s="416">
        <f>SUM(J258:K258)</f>
        <v>16156260.867614165</v>
      </c>
      <c r="M258" s="463">
        <v>160493.223</v>
      </c>
      <c r="N258" s="403">
        <f>SUM(L258:M258)</f>
        <v>16316754.090614164</v>
      </c>
      <c r="O258" s="416">
        <f>L258/C258</f>
        <v>687.06191229488263</v>
      </c>
      <c r="P258" s="403">
        <f>N258/C258</f>
        <v>693.88705467208865</v>
      </c>
      <c r="Q258" s="419">
        <v>6</v>
      </c>
      <c r="R258" s="419">
        <v>6</v>
      </c>
      <c r="S258" s="364"/>
      <c r="T258" s="442">
        <f>L258-AI258</f>
        <v>65505.223162796348</v>
      </c>
      <c r="U258" s="431">
        <f>T258/AI258</f>
        <v>4.0709848940739301E-3</v>
      </c>
      <c r="V258" s="432">
        <f>O258-AL258</f>
        <v>9.0996790239898928</v>
      </c>
      <c r="X258" s="401">
        <v>790</v>
      </c>
      <c r="Y258" s="402" t="s">
        <v>284</v>
      </c>
      <c r="Z258" s="404">
        <v>23734</v>
      </c>
      <c r="AA258" s="417">
        <f>AC258-AB258</f>
        <v>2110563.2530099703</v>
      </c>
      <c r="AB258" s="418">
        <v>1876402.5352966581</v>
      </c>
      <c r="AC258" s="404">
        <v>3986965.7883066284</v>
      </c>
      <c r="AD258" s="404">
        <v>9838322.5819209348</v>
      </c>
      <c r="AE258" s="200">
        <f>SUM(AC258:AD258)</f>
        <v>13825288.370227564</v>
      </c>
      <c r="AF258" s="404">
        <v>4378201.2742238045</v>
      </c>
      <c r="AG258" s="403">
        <f>AE258+AF258</f>
        <v>18203489.644451369</v>
      </c>
      <c r="AH258" s="405">
        <v>-2112734</v>
      </c>
      <c r="AI258" s="416">
        <f>AG258+AH258</f>
        <v>16090755.644451369</v>
      </c>
      <c r="AJ258" s="403">
        <v>160493.223</v>
      </c>
      <c r="AK258" s="403">
        <f>SUM(AI258:AJ258)</f>
        <v>16251248.867451368</v>
      </c>
      <c r="AL258" s="416">
        <f>AI258/Z258</f>
        <v>677.96223327089274</v>
      </c>
      <c r="AM258" s="403">
        <f>AK258/Z258</f>
        <v>684.72439822412434</v>
      </c>
      <c r="AN258" s="419">
        <v>6</v>
      </c>
      <c r="AO258" s="419">
        <v>6</v>
      </c>
    </row>
    <row r="259" spans="1:41">
      <c r="A259" s="401">
        <v>791</v>
      </c>
      <c r="B259" s="402" t="s">
        <v>285</v>
      </c>
      <c r="C259" s="404">
        <v>4931</v>
      </c>
      <c r="D259" s="417">
        <f>H259-G259-E259</f>
        <v>3481035.1290847808</v>
      </c>
      <c r="E259" s="418">
        <v>335635.02942379238</v>
      </c>
      <c r="F259" s="404">
        <v>3816670.1585085732</v>
      </c>
      <c r="G259" s="404">
        <v>3052444.8122054259</v>
      </c>
      <c r="H259" s="408">
        <f>SUM(F259:G259)</f>
        <v>6869114.9707139991</v>
      </c>
      <c r="I259" s="446">
        <v>946890.18635046924</v>
      </c>
      <c r="J259" s="403">
        <f>SUM(H259:I259)</f>
        <v>7816005.1570644686</v>
      </c>
      <c r="K259" s="460">
        <v>-227254</v>
      </c>
      <c r="L259" s="416">
        <f>SUM(J259:K259)</f>
        <v>7588751.1570644686</v>
      </c>
      <c r="M259" s="463">
        <v>-205353.15249999991</v>
      </c>
      <c r="N259" s="403">
        <f>SUM(L259:M259)</f>
        <v>7383398.0045644687</v>
      </c>
      <c r="O259" s="416">
        <f>L259/C259</f>
        <v>1538.9882695324413</v>
      </c>
      <c r="P259" s="403">
        <f>N259/C259</f>
        <v>1497.3429333937272</v>
      </c>
      <c r="Q259" s="419">
        <v>17</v>
      </c>
      <c r="R259" s="419">
        <v>17</v>
      </c>
      <c r="S259" s="364"/>
      <c r="T259" s="442">
        <f>L259-AI259</f>
        <v>466665.45148162637</v>
      </c>
      <c r="U259" s="431">
        <f>T259/AI259</f>
        <v>6.5523706224964104E-2</v>
      </c>
      <c r="V259" s="432">
        <f>O259-AL259</f>
        <v>122.78510675995335</v>
      </c>
      <c r="X259" s="401">
        <v>791</v>
      </c>
      <c r="Y259" s="402" t="s">
        <v>285</v>
      </c>
      <c r="Z259" s="404">
        <v>5029</v>
      </c>
      <c r="AA259" s="417">
        <f>AC259-AB259</f>
        <v>2925417.3944482552</v>
      </c>
      <c r="AB259" s="418">
        <v>248731.35275310476</v>
      </c>
      <c r="AC259" s="404">
        <v>3174148.7472013598</v>
      </c>
      <c r="AD259" s="404">
        <v>2915768.7726750532</v>
      </c>
      <c r="AE259" s="200">
        <f>SUM(AC259:AD259)</f>
        <v>6089917.519876413</v>
      </c>
      <c r="AF259" s="404">
        <v>1259422.1857064292</v>
      </c>
      <c r="AG259" s="403">
        <f>AE259+AF259</f>
        <v>7349339.7055828422</v>
      </c>
      <c r="AH259" s="405">
        <v>-227254</v>
      </c>
      <c r="AI259" s="416">
        <f>AG259+AH259</f>
        <v>7122085.7055828422</v>
      </c>
      <c r="AJ259" s="403">
        <v>-205353.15249999991</v>
      </c>
      <c r="AK259" s="403">
        <f>SUM(AI259:AJ259)</f>
        <v>6916732.5530828424</v>
      </c>
      <c r="AL259" s="416">
        <f>AI259/Z259</f>
        <v>1416.203162772488</v>
      </c>
      <c r="AM259" s="403">
        <f>AK259/Z259</f>
        <v>1375.3693682805413</v>
      </c>
      <c r="AN259" s="419">
        <v>17</v>
      </c>
      <c r="AO259" s="419">
        <v>17</v>
      </c>
    </row>
    <row r="260" spans="1:41">
      <c r="A260" s="401">
        <v>831</v>
      </c>
      <c r="B260" s="402" t="s">
        <v>286</v>
      </c>
      <c r="C260" s="404">
        <v>4625</v>
      </c>
      <c r="D260" s="417">
        <f>H260-G260-E260</f>
        <v>2260711.9656941029</v>
      </c>
      <c r="E260" s="418">
        <v>96644.850172822888</v>
      </c>
      <c r="F260" s="404">
        <v>2357356.8158669253</v>
      </c>
      <c r="G260" s="404">
        <v>1058185.7429417635</v>
      </c>
      <c r="H260" s="408">
        <f>SUM(F260:G260)</f>
        <v>3415542.558808689</v>
      </c>
      <c r="I260" s="446">
        <v>405523.6679822969</v>
      </c>
      <c r="J260" s="403">
        <f>SUM(H260:I260)</f>
        <v>3821066.226790986</v>
      </c>
      <c r="K260" s="460">
        <v>-853032</v>
      </c>
      <c r="L260" s="416">
        <f>SUM(J260:K260)</f>
        <v>2968034.226790986</v>
      </c>
      <c r="M260" s="463">
        <v>-78560.821000000025</v>
      </c>
      <c r="N260" s="403">
        <f>SUM(L260:M260)</f>
        <v>2889473.405790986</v>
      </c>
      <c r="O260" s="416">
        <f>L260/C260</f>
        <v>641.73713011696998</v>
      </c>
      <c r="P260" s="403">
        <f>N260/C260</f>
        <v>624.75100665751052</v>
      </c>
      <c r="Q260" s="419">
        <v>9</v>
      </c>
      <c r="R260" s="419">
        <v>9</v>
      </c>
      <c r="S260" s="364"/>
      <c r="T260" s="442">
        <f>L260-AI260</f>
        <v>575415.57084043464</v>
      </c>
      <c r="U260" s="431">
        <f>T260/AI260</f>
        <v>0.2404961481886593</v>
      </c>
      <c r="V260" s="432">
        <f>O260-AL260</f>
        <v>116.92496605674819</v>
      </c>
      <c r="X260" s="401">
        <v>831</v>
      </c>
      <c r="Y260" s="402" t="s">
        <v>286</v>
      </c>
      <c r="Z260" s="404">
        <v>4559</v>
      </c>
      <c r="AA260" s="417">
        <f>AC260-AB260</f>
        <v>1612285.6798661675</v>
      </c>
      <c r="AB260" s="418">
        <v>112662.57748598795</v>
      </c>
      <c r="AC260" s="404">
        <v>1724948.2573521554</v>
      </c>
      <c r="AD260" s="404">
        <v>843893.27278682333</v>
      </c>
      <c r="AE260" s="200">
        <f>SUM(AC260:AD260)</f>
        <v>2568841.5301389787</v>
      </c>
      <c r="AF260" s="404">
        <v>676809.12581157265</v>
      </c>
      <c r="AG260" s="403">
        <f>AE260+AF260</f>
        <v>3245650.6559505514</v>
      </c>
      <c r="AH260" s="405">
        <v>-853032</v>
      </c>
      <c r="AI260" s="416">
        <f>AG260+AH260</f>
        <v>2392618.6559505514</v>
      </c>
      <c r="AJ260" s="403">
        <v>-78560.821000000025</v>
      </c>
      <c r="AK260" s="403">
        <f>SUM(AI260:AJ260)</f>
        <v>2314057.8349505514</v>
      </c>
      <c r="AL260" s="416">
        <f>AI260/Z260</f>
        <v>524.81216406022179</v>
      </c>
      <c r="AM260" s="403">
        <f>AK260/Z260</f>
        <v>507.58013488715756</v>
      </c>
      <c r="AN260" s="419">
        <v>9</v>
      </c>
      <c r="AO260" s="419">
        <v>9</v>
      </c>
    </row>
    <row r="261" spans="1:41">
      <c r="A261" s="401">
        <v>832</v>
      </c>
      <c r="B261" s="402" t="s">
        <v>287</v>
      </c>
      <c r="C261" s="404">
        <v>3731</v>
      </c>
      <c r="D261" s="417">
        <f>H261-G261-E261</f>
        <v>4373366.0549222063</v>
      </c>
      <c r="E261" s="418">
        <v>2380333.1492435052</v>
      </c>
      <c r="F261" s="404">
        <v>6753699.204165712</v>
      </c>
      <c r="G261" s="404">
        <v>1985693.3883167289</v>
      </c>
      <c r="H261" s="408">
        <f>SUM(F261:G261)</f>
        <v>8739392.5924824402</v>
      </c>
      <c r="I261" s="446">
        <v>563642.85299140541</v>
      </c>
      <c r="J261" s="403">
        <f>SUM(H261:I261)</f>
        <v>9303035.445473846</v>
      </c>
      <c r="K261" s="460">
        <v>-250961</v>
      </c>
      <c r="L261" s="416">
        <f>SUM(J261:K261)</f>
        <v>9052074.445473846</v>
      </c>
      <c r="M261" s="463">
        <v>-17902.200000000012</v>
      </c>
      <c r="N261" s="403">
        <f>SUM(L261:M261)</f>
        <v>9034172.2454738468</v>
      </c>
      <c r="O261" s="416">
        <f>L261/C261</f>
        <v>2426.1791598696987</v>
      </c>
      <c r="P261" s="403">
        <f>N261/C261</f>
        <v>2421.3809288324437</v>
      </c>
      <c r="Q261" s="419">
        <v>17</v>
      </c>
      <c r="R261" s="419">
        <v>17</v>
      </c>
      <c r="S261" s="364"/>
      <c r="T261" s="442">
        <f>L261-AI261</f>
        <v>540856.06391458027</v>
      </c>
      <c r="U261" s="431">
        <f>T261/AI261</f>
        <v>6.3546256207738711E-2</v>
      </c>
      <c r="V261" s="432">
        <f>O261-AL261</f>
        <v>201.02402743590346</v>
      </c>
      <c r="X261" s="401">
        <v>832</v>
      </c>
      <c r="Y261" s="402" t="s">
        <v>287</v>
      </c>
      <c r="Z261" s="404">
        <v>3825</v>
      </c>
      <c r="AA261" s="417">
        <f>AC261-AB261</f>
        <v>3767038.203843066</v>
      </c>
      <c r="AB261" s="418">
        <v>2392056.7124092239</v>
      </c>
      <c r="AC261" s="404">
        <v>6159094.9162522899</v>
      </c>
      <c r="AD261" s="404">
        <v>1837642.6592332195</v>
      </c>
      <c r="AE261" s="200">
        <f>SUM(AC261:AD261)</f>
        <v>7996737.5754855089</v>
      </c>
      <c r="AF261" s="404">
        <v>765441.80607375619</v>
      </c>
      <c r="AG261" s="403">
        <f>AE261+AF261</f>
        <v>8762179.3815592658</v>
      </c>
      <c r="AH261" s="405">
        <v>-250961</v>
      </c>
      <c r="AI261" s="416">
        <f>AG261+AH261</f>
        <v>8511218.3815592658</v>
      </c>
      <c r="AJ261" s="403">
        <v>-17902.200000000012</v>
      </c>
      <c r="AK261" s="403">
        <f>SUM(AI261:AJ261)</f>
        <v>8493316.1815592665</v>
      </c>
      <c r="AL261" s="416">
        <f>AI261/Z261</f>
        <v>2225.1551324337952</v>
      </c>
      <c r="AM261" s="403">
        <f>AK261/Z261</f>
        <v>2220.4748187083051</v>
      </c>
      <c r="AN261" s="419">
        <v>17</v>
      </c>
      <c r="AO261" s="419">
        <v>17</v>
      </c>
    </row>
    <row r="262" spans="1:41">
      <c r="A262" s="401">
        <v>833</v>
      </c>
      <c r="B262" s="402" t="s">
        <v>288</v>
      </c>
      <c r="C262" s="404">
        <v>1705</v>
      </c>
      <c r="D262" s="417">
        <f>H262-G262-E262</f>
        <v>484871.84704285592</v>
      </c>
      <c r="E262" s="418">
        <v>913364.12786027358</v>
      </c>
      <c r="F262" s="404">
        <v>1398235.9749031295</v>
      </c>
      <c r="G262" s="404">
        <v>633367.60717797861</v>
      </c>
      <c r="H262" s="408">
        <f>SUM(F262:G262)</f>
        <v>2031603.5820811081</v>
      </c>
      <c r="I262" s="446">
        <v>260050.89212186571</v>
      </c>
      <c r="J262" s="403">
        <f>SUM(H262:I262)</f>
        <v>2291654.4742029738</v>
      </c>
      <c r="K262" s="460">
        <v>-282618</v>
      </c>
      <c r="L262" s="416">
        <f>SUM(J262:K262)</f>
        <v>2009036.4742029738</v>
      </c>
      <c r="M262" s="463">
        <v>229744.90000000002</v>
      </c>
      <c r="N262" s="403">
        <f>SUM(L262:M262)</f>
        <v>2238781.3742029737</v>
      </c>
      <c r="O262" s="416">
        <f>L262/C262</f>
        <v>1178.3205127290169</v>
      </c>
      <c r="P262" s="403">
        <f>N262/C262</f>
        <v>1313.0682546645007</v>
      </c>
      <c r="Q262" s="419">
        <v>2</v>
      </c>
      <c r="R262" s="419">
        <v>2</v>
      </c>
      <c r="S262" s="364"/>
      <c r="T262" s="442">
        <f>L262-AI262</f>
        <v>390789.78632039786</v>
      </c>
      <c r="U262" s="431">
        <f>T262/AI262</f>
        <v>0.24148962531277218</v>
      </c>
      <c r="V262" s="432">
        <f>O262-AL262</f>
        <v>221.34435194689036</v>
      </c>
      <c r="X262" s="401">
        <v>833</v>
      </c>
      <c r="Y262" s="402" t="s">
        <v>288</v>
      </c>
      <c r="Z262" s="404">
        <v>1691</v>
      </c>
      <c r="AA262" s="417">
        <f>AC262-AB262</f>
        <v>269991.24283013819</v>
      </c>
      <c r="AB262" s="418">
        <v>919184.9887361303</v>
      </c>
      <c r="AC262" s="404">
        <v>1189176.2315662685</v>
      </c>
      <c r="AD262" s="404">
        <v>376592.34515492304</v>
      </c>
      <c r="AE262" s="200">
        <f>SUM(AC262:AD262)</f>
        <v>1565768.5767211914</v>
      </c>
      <c r="AF262" s="404">
        <v>335096.1111613845</v>
      </c>
      <c r="AG262" s="403">
        <f>AE262+AF262</f>
        <v>1900864.6878825759</v>
      </c>
      <c r="AH262" s="405">
        <v>-282618</v>
      </c>
      <c r="AI262" s="416">
        <f>AG262+AH262</f>
        <v>1618246.6878825759</v>
      </c>
      <c r="AJ262" s="403">
        <v>229744.90000000002</v>
      </c>
      <c r="AK262" s="403">
        <f>SUM(AI262:AJ262)</f>
        <v>1847991.587882576</v>
      </c>
      <c r="AL262" s="416">
        <f>AI262/Z262</f>
        <v>956.9761607821265</v>
      </c>
      <c r="AM262" s="403">
        <f>AK262/Z262</f>
        <v>1092.8394960866801</v>
      </c>
      <c r="AN262" s="419">
        <v>2</v>
      </c>
      <c r="AO262" s="419">
        <v>2</v>
      </c>
    </row>
    <row r="263" spans="1:41">
      <c r="A263" s="401">
        <v>834</v>
      </c>
      <c r="B263" s="402" t="s">
        <v>289</v>
      </c>
      <c r="C263" s="404">
        <v>5844</v>
      </c>
      <c r="D263" s="417">
        <f>H263-G263-E263</f>
        <v>1253407.7524856026</v>
      </c>
      <c r="E263" s="418">
        <v>2214407.277227011</v>
      </c>
      <c r="F263" s="404">
        <v>3467815.0297126137</v>
      </c>
      <c r="G263" s="404">
        <v>1853667.835141436</v>
      </c>
      <c r="H263" s="408">
        <f>SUM(F263:G263)</f>
        <v>5321482.8648540499</v>
      </c>
      <c r="I263" s="446">
        <v>696564.82803784637</v>
      </c>
      <c r="J263" s="403">
        <f>SUM(H263:I263)</f>
        <v>6018047.6928918958</v>
      </c>
      <c r="K263" s="460">
        <v>-1538924</v>
      </c>
      <c r="L263" s="416">
        <f>SUM(J263:K263)</f>
        <v>4479123.6928918958</v>
      </c>
      <c r="M263" s="463">
        <v>-414092.80450000003</v>
      </c>
      <c r="N263" s="403">
        <f>SUM(L263:M263)</f>
        <v>4065030.8883918957</v>
      </c>
      <c r="O263" s="416">
        <f>L263/C263</f>
        <v>766.44827051538255</v>
      </c>
      <c r="P263" s="403">
        <f>N263/C263</f>
        <v>695.59050109375357</v>
      </c>
      <c r="Q263" s="419">
        <v>5</v>
      </c>
      <c r="R263" s="419">
        <v>5</v>
      </c>
      <c r="S263" s="364"/>
      <c r="T263" s="442">
        <f>L263-AI263</f>
        <v>67275.494427520782</v>
      </c>
      <c r="U263" s="431">
        <f>T263/AI263</f>
        <v>1.5248823486478356E-2</v>
      </c>
      <c r="V263" s="432">
        <f>O263-AL263</f>
        <v>16.006324867419494</v>
      </c>
      <c r="X263" s="401">
        <v>834</v>
      </c>
      <c r="Y263" s="402" t="s">
        <v>289</v>
      </c>
      <c r="Z263" s="404">
        <v>5879</v>
      </c>
      <c r="AA263" s="417">
        <f>AC263-AB263</f>
        <v>1032459.2459626561</v>
      </c>
      <c r="AB263" s="418">
        <v>2233683.4790326543</v>
      </c>
      <c r="AC263" s="404">
        <v>3266142.7249953104</v>
      </c>
      <c r="AD263" s="404">
        <v>1595625.0040446012</v>
      </c>
      <c r="AE263" s="200">
        <f>SUM(AC263:AD263)</f>
        <v>4861767.7290399112</v>
      </c>
      <c r="AF263" s="404">
        <v>1089004.4694244643</v>
      </c>
      <c r="AG263" s="403">
        <f>AE263+AF263</f>
        <v>5950772.198464375</v>
      </c>
      <c r="AH263" s="405">
        <v>-1538924</v>
      </c>
      <c r="AI263" s="416">
        <f>AG263+AH263</f>
        <v>4411848.198464375</v>
      </c>
      <c r="AJ263" s="403">
        <v>-414092.80450000003</v>
      </c>
      <c r="AK263" s="403">
        <f>SUM(AI263:AJ263)</f>
        <v>3997755.3939643749</v>
      </c>
      <c r="AL263" s="416">
        <f>AI263/Z263</f>
        <v>750.44194564796305</v>
      </c>
      <c r="AM263" s="403">
        <f>AK263/Z263</f>
        <v>680.00602040557487</v>
      </c>
      <c r="AN263" s="419">
        <v>5</v>
      </c>
      <c r="AO263" s="419">
        <v>5</v>
      </c>
    </row>
    <row r="264" spans="1:41">
      <c r="A264" s="401">
        <v>837</v>
      </c>
      <c r="B264" s="402" t="s">
        <v>290</v>
      </c>
      <c r="C264" s="404">
        <v>255050</v>
      </c>
      <c r="D264" s="417">
        <f>H264-G264-E264</f>
        <v>53109616.562082343</v>
      </c>
      <c r="E264" s="418">
        <v>-45903486.021653078</v>
      </c>
      <c r="F264" s="404">
        <v>7206130.5404292643</v>
      </c>
      <c r="G264" s="404">
        <v>-216958.61888494974</v>
      </c>
      <c r="H264" s="408">
        <f>SUM(F264:G264)</f>
        <v>6989171.9215443144</v>
      </c>
      <c r="I264" s="446">
        <v>22714436.225739539</v>
      </c>
      <c r="J264" s="403">
        <f>SUM(H264:I264)</f>
        <v>29703608.147283852</v>
      </c>
      <c r="K264" s="460">
        <v>83379370</v>
      </c>
      <c r="L264" s="416">
        <f>SUM(J264:K264)</f>
        <v>113082978.14728385</v>
      </c>
      <c r="M264" s="463">
        <v>-11967413.33285002</v>
      </c>
      <c r="N264" s="403">
        <f>SUM(L264:M264)</f>
        <v>101115564.81443383</v>
      </c>
      <c r="O264" s="416">
        <f>L264/C264</f>
        <v>443.37572298484162</v>
      </c>
      <c r="P264" s="403">
        <f>N264/C264</f>
        <v>396.45389066627655</v>
      </c>
      <c r="Q264" s="419">
        <v>6</v>
      </c>
      <c r="R264" s="419">
        <v>6</v>
      </c>
      <c r="S264" s="364"/>
      <c r="T264" s="442">
        <f>L264-AI264</f>
        <v>32237428.028228909</v>
      </c>
      <c r="U264" s="431">
        <f>T264/AI264</f>
        <v>0.39875327684399897</v>
      </c>
      <c r="V264" s="432">
        <f>O264-AL264</f>
        <v>118.70653384286305</v>
      </c>
      <c r="X264" s="401">
        <v>837</v>
      </c>
      <c r="Y264" s="402" t="s">
        <v>290</v>
      </c>
      <c r="Z264" s="404">
        <v>249009</v>
      </c>
      <c r="AA264" s="417">
        <f>AC264-AB264</f>
        <v>10930261.963672496</v>
      </c>
      <c r="AB264" s="418">
        <v>-51419877.866377674</v>
      </c>
      <c r="AC264" s="404">
        <v>-40489615.902705178</v>
      </c>
      <c r="AD264" s="404">
        <v>1235695.6416559145</v>
      </c>
      <c r="AE264" s="200">
        <f>SUM(AC264:AD264)</f>
        <v>-39253920.261049263</v>
      </c>
      <c r="AF264" s="404">
        <v>36720100.380104199</v>
      </c>
      <c r="AG264" s="403">
        <f>AE264+AF264</f>
        <v>-2533819.8809450641</v>
      </c>
      <c r="AH264" s="405">
        <v>83379370</v>
      </c>
      <c r="AI264" s="416">
        <f>AG264+AH264</f>
        <v>80845550.119054943</v>
      </c>
      <c r="AJ264" s="403">
        <v>-11967413.33285002</v>
      </c>
      <c r="AK264" s="403">
        <f>SUM(AI264:AJ264)</f>
        <v>68878136.786204919</v>
      </c>
      <c r="AL264" s="416">
        <f>AI264/Z264</f>
        <v>324.66918914197856</v>
      </c>
      <c r="AM264" s="403">
        <f>AK264/Z264</f>
        <v>276.60902532119286</v>
      </c>
      <c r="AN264" s="419">
        <v>6</v>
      </c>
      <c r="AO264" s="419">
        <v>6</v>
      </c>
    </row>
    <row r="265" spans="1:41">
      <c r="A265" s="401">
        <v>844</v>
      </c>
      <c r="B265" s="402" t="s">
        <v>291</v>
      </c>
      <c r="C265" s="404">
        <v>1412</v>
      </c>
      <c r="D265" s="417">
        <f>H265-G265-E265</f>
        <v>41415.458649742388</v>
      </c>
      <c r="E265" s="418">
        <v>91409.691146807541</v>
      </c>
      <c r="F265" s="404">
        <v>132825.14979654993</v>
      </c>
      <c r="G265" s="404">
        <v>855591.20624734322</v>
      </c>
      <c r="H265" s="408">
        <f>SUM(F265:G265)</f>
        <v>988416.35604389315</v>
      </c>
      <c r="I265" s="446">
        <v>267378.59735661588</v>
      </c>
      <c r="J265" s="403">
        <f>SUM(H265:I265)</f>
        <v>1255794.953400509</v>
      </c>
      <c r="K265" s="460">
        <v>-361040</v>
      </c>
      <c r="L265" s="416">
        <f>SUM(J265:K265)</f>
        <v>894754.95340050897</v>
      </c>
      <c r="M265" s="463">
        <v>-34312.550000000003</v>
      </c>
      <c r="N265" s="403">
        <f>SUM(L265:M265)</f>
        <v>860442.40340050892</v>
      </c>
      <c r="O265" s="416">
        <f>L265/C265</f>
        <v>633.67914546778252</v>
      </c>
      <c r="P265" s="403">
        <f>N265/C265</f>
        <v>609.37847266324991</v>
      </c>
      <c r="Q265" s="419">
        <v>11</v>
      </c>
      <c r="R265" s="419">
        <v>11</v>
      </c>
      <c r="S265" s="364"/>
      <c r="T265" s="442">
        <f>L265-AI265</f>
        <v>213586.17757309228</v>
      </c>
      <c r="U265" s="431">
        <f>T265/AI265</f>
        <v>0.31355837958610017</v>
      </c>
      <c r="V265" s="432">
        <f>O265-AL265</f>
        <v>160.97354114618872</v>
      </c>
      <c r="X265" s="401">
        <v>844</v>
      </c>
      <c r="Y265" s="402" t="s">
        <v>291</v>
      </c>
      <c r="Z265" s="404">
        <v>1441</v>
      </c>
      <c r="AA265" s="417">
        <f>AC265-AB265</f>
        <v>-120613.1554828368</v>
      </c>
      <c r="AB265" s="418">
        <v>52669.973088854611</v>
      </c>
      <c r="AC265" s="404">
        <v>-67943.182393982192</v>
      </c>
      <c r="AD265" s="404">
        <v>751697.50509584288</v>
      </c>
      <c r="AE265" s="200">
        <f>SUM(AC265:AD265)</f>
        <v>683754.32270186068</v>
      </c>
      <c r="AF265" s="404">
        <v>358454.45312555594</v>
      </c>
      <c r="AG265" s="403">
        <f>AE265+AF265</f>
        <v>1042208.7758274167</v>
      </c>
      <c r="AH265" s="405">
        <v>-361040</v>
      </c>
      <c r="AI265" s="416">
        <f>AG265+AH265</f>
        <v>681168.77582741668</v>
      </c>
      <c r="AJ265" s="403">
        <v>-34312.550000000003</v>
      </c>
      <c r="AK265" s="403">
        <f>SUM(AI265:AJ265)</f>
        <v>646856.22582741664</v>
      </c>
      <c r="AL265" s="416">
        <f>AI265/Z265</f>
        <v>472.7056043215938</v>
      </c>
      <c r="AM265" s="403">
        <f>AK265/Z265</f>
        <v>448.89398044928288</v>
      </c>
      <c r="AN265" s="419">
        <v>11</v>
      </c>
      <c r="AO265" s="419">
        <v>11</v>
      </c>
    </row>
    <row r="266" spans="1:41">
      <c r="A266" s="401">
        <v>845</v>
      </c>
      <c r="B266" s="402" t="s">
        <v>292</v>
      </c>
      <c r="C266" s="404">
        <v>2831</v>
      </c>
      <c r="D266" s="417">
        <f>H266-G266-E266</f>
        <v>2550432.0475376071</v>
      </c>
      <c r="E266" s="418">
        <v>86818.646366475266</v>
      </c>
      <c r="F266" s="404">
        <v>2637250.6939040828</v>
      </c>
      <c r="G266" s="404">
        <v>1205387.4507114978</v>
      </c>
      <c r="H266" s="408">
        <f>SUM(F266:G266)</f>
        <v>3842638.1446155803</v>
      </c>
      <c r="I266" s="446">
        <v>465507.37883790198</v>
      </c>
      <c r="J266" s="403">
        <f>SUM(H266:I266)</f>
        <v>4308145.5234534824</v>
      </c>
      <c r="K266" s="460">
        <v>-13652</v>
      </c>
      <c r="L266" s="416">
        <f>SUM(J266:K266)</f>
        <v>4294493.5234534824</v>
      </c>
      <c r="M266" s="463">
        <v>-13426.650000000001</v>
      </c>
      <c r="N266" s="403">
        <f>SUM(L266:M266)</f>
        <v>4281066.8734534821</v>
      </c>
      <c r="O266" s="416">
        <f>L266/C266</f>
        <v>1516.9528518027137</v>
      </c>
      <c r="P266" s="403">
        <f>N266/C266</f>
        <v>1512.210128383427</v>
      </c>
      <c r="Q266" s="419">
        <v>19</v>
      </c>
      <c r="R266" s="419">
        <v>19</v>
      </c>
      <c r="S266" s="364"/>
      <c r="T266" s="442">
        <f>L266-AI266</f>
        <v>80317.709903852083</v>
      </c>
      <c r="U266" s="431">
        <f>T266/AI266</f>
        <v>1.9058936659835247E-2</v>
      </c>
      <c r="V266" s="432">
        <f>O266-AL266</f>
        <v>45.008802361697235</v>
      </c>
      <c r="X266" s="401">
        <v>845</v>
      </c>
      <c r="Y266" s="402" t="s">
        <v>292</v>
      </c>
      <c r="Z266" s="404">
        <v>2863</v>
      </c>
      <c r="AA266" s="417">
        <f>AC266-AB266</f>
        <v>2323609.8025386259</v>
      </c>
      <c r="AB266" s="418">
        <v>59381.853665891831</v>
      </c>
      <c r="AC266" s="404">
        <v>2382991.6562045179</v>
      </c>
      <c r="AD266" s="404">
        <v>1255008.2280608944</v>
      </c>
      <c r="AE266" s="200">
        <f>SUM(AC266:AD266)</f>
        <v>3637999.8842654126</v>
      </c>
      <c r="AF266" s="404">
        <v>589827.92928421777</v>
      </c>
      <c r="AG266" s="403">
        <f>AE266+AF266</f>
        <v>4227827.8135496303</v>
      </c>
      <c r="AH266" s="405">
        <v>-13652</v>
      </c>
      <c r="AI266" s="416">
        <f>AG266+AH266</f>
        <v>4214175.8135496303</v>
      </c>
      <c r="AJ266" s="403">
        <v>-13426.650000000001</v>
      </c>
      <c r="AK266" s="403">
        <f>SUM(AI266:AJ266)</f>
        <v>4200749.16354963</v>
      </c>
      <c r="AL266" s="416">
        <f>AI266/Z266</f>
        <v>1471.9440494410164</v>
      </c>
      <c r="AM266" s="403">
        <f>AK266/Z266</f>
        <v>1467.2543358538701</v>
      </c>
      <c r="AN266" s="419">
        <v>19</v>
      </c>
      <c r="AO266" s="419">
        <v>19</v>
      </c>
    </row>
    <row r="267" spans="1:41">
      <c r="A267" s="401">
        <v>846</v>
      </c>
      <c r="B267" s="402" t="s">
        <v>293</v>
      </c>
      <c r="C267" s="404">
        <v>4758</v>
      </c>
      <c r="D267" s="417">
        <f>H267-G267-E267</f>
        <v>1314478.7252982331</v>
      </c>
      <c r="E267" s="418">
        <v>1362599.105184573</v>
      </c>
      <c r="F267" s="404">
        <v>2677077.8304828061</v>
      </c>
      <c r="G267" s="404">
        <v>2898286.8695295621</v>
      </c>
      <c r="H267" s="408">
        <f>SUM(F267:G267)</f>
        <v>5575364.7000123682</v>
      </c>
      <c r="I267" s="446">
        <v>799210.69637645991</v>
      </c>
      <c r="J267" s="403">
        <f>SUM(H267:I267)</f>
        <v>6374575.3963888278</v>
      </c>
      <c r="K267" s="460">
        <v>-386638</v>
      </c>
      <c r="L267" s="416">
        <f>SUM(J267:K267)</f>
        <v>5987937.3963888278</v>
      </c>
      <c r="M267" s="463">
        <v>35953.584999999992</v>
      </c>
      <c r="N267" s="403">
        <f>SUM(L267:M267)</f>
        <v>6023890.9813888278</v>
      </c>
      <c r="O267" s="416">
        <f>L267/C267</f>
        <v>1258.49882227592</v>
      </c>
      <c r="P267" s="403">
        <f>N267/C267</f>
        <v>1266.0552714142134</v>
      </c>
      <c r="Q267" s="419">
        <v>14</v>
      </c>
      <c r="R267" s="419">
        <v>14</v>
      </c>
      <c r="S267" s="364"/>
      <c r="T267" s="442">
        <f>L267-AI267</f>
        <v>9810.0687692984939</v>
      </c>
      <c r="U267" s="431">
        <f>T267/AI267</f>
        <v>1.6409936141666007E-3</v>
      </c>
      <c r="V267" s="432">
        <f>O267-AL267</f>
        <v>28.937463242697277</v>
      </c>
      <c r="X267" s="401">
        <v>846</v>
      </c>
      <c r="Y267" s="402" t="s">
        <v>293</v>
      </c>
      <c r="Z267" s="404">
        <v>4862</v>
      </c>
      <c r="AA267" s="417">
        <f>AC267-AB267</f>
        <v>1002796.8626199239</v>
      </c>
      <c r="AB267" s="418">
        <v>1377678.8691329942</v>
      </c>
      <c r="AC267" s="404">
        <v>2380475.7317529181</v>
      </c>
      <c r="AD267" s="404">
        <v>2846111.3497847915</v>
      </c>
      <c r="AE267" s="200">
        <f>SUM(AC267:AD267)</f>
        <v>5226587.0815377096</v>
      </c>
      <c r="AF267" s="404">
        <v>1138178.2460818195</v>
      </c>
      <c r="AG267" s="403">
        <f>AE267+AF267</f>
        <v>6364765.3276195293</v>
      </c>
      <c r="AH267" s="405">
        <v>-386638</v>
      </c>
      <c r="AI267" s="416">
        <f>AG267+AH267</f>
        <v>5978127.3276195293</v>
      </c>
      <c r="AJ267" s="403">
        <v>35953.584999999992</v>
      </c>
      <c r="AK267" s="403">
        <f>SUM(AI267:AJ267)</f>
        <v>6014080.9126195293</v>
      </c>
      <c r="AL267" s="416">
        <f>AI267/Z267</f>
        <v>1229.5613590332227</v>
      </c>
      <c r="AM267" s="403">
        <f>AK267/Z267</f>
        <v>1236.9561728958308</v>
      </c>
      <c r="AN267" s="419">
        <v>14</v>
      </c>
      <c r="AO267" s="419">
        <v>14</v>
      </c>
    </row>
    <row r="268" spans="1:41">
      <c r="A268" s="401">
        <v>848</v>
      </c>
      <c r="B268" s="402" t="s">
        <v>294</v>
      </c>
      <c r="C268" s="404">
        <v>4066</v>
      </c>
      <c r="D268" s="417">
        <f>H268-G268-E268</f>
        <v>2235308.7979174876</v>
      </c>
      <c r="E268" s="418">
        <v>-64343.200052651155</v>
      </c>
      <c r="F268" s="404">
        <v>2170965.5978648369</v>
      </c>
      <c r="G268" s="404">
        <v>2726414.0559892952</v>
      </c>
      <c r="H268" s="408">
        <f>SUM(F268:G268)</f>
        <v>4897379.6538541317</v>
      </c>
      <c r="I268" s="446">
        <v>730657.32417312812</v>
      </c>
      <c r="J268" s="403">
        <f>SUM(H268:I268)</f>
        <v>5628036.9780272599</v>
      </c>
      <c r="K268" s="460">
        <v>607337</v>
      </c>
      <c r="L268" s="416">
        <f>SUM(J268:K268)</f>
        <v>6235373.9780272599</v>
      </c>
      <c r="M268" s="463">
        <v>-1566.4425000000047</v>
      </c>
      <c r="N268" s="403">
        <f>SUM(L268:M268)</f>
        <v>6233807.53552726</v>
      </c>
      <c r="O268" s="416">
        <f>L268/C268</f>
        <v>1533.540083135086</v>
      </c>
      <c r="P268" s="403">
        <f>N268/C268</f>
        <v>1533.1548292000148</v>
      </c>
      <c r="Q268" s="419">
        <v>12</v>
      </c>
      <c r="R268" s="419">
        <v>12</v>
      </c>
      <c r="S268" s="364"/>
      <c r="T268" s="442">
        <f>L268-AI268</f>
        <v>1094304.6305679791</v>
      </c>
      <c r="U268" s="431">
        <f>T268/AI268</f>
        <v>0.21285545022044586</v>
      </c>
      <c r="V268" s="432">
        <f>O268-AL268</f>
        <v>297.70610538045116</v>
      </c>
      <c r="X268" s="401">
        <v>848</v>
      </c>
      <c r="Y268" s="402" t="s">
        <v>294</v>
      </c>
      <c r="Z268" s="404">
        <v>4160</v>
      </c>
      <c r="AA268" s="417">
        <f>AC268-AB268</f>
        <v>1052114.4390658599</v>
      </c>
      <c r="AB268" s="418">
        <v>-51498.328957538586</v>
      </c>
      <c r="AC268" s="404">
        <v>1000616.1101083213</v>
      </c>
      <c r="AD268" s="404">
        <v>2556266.1640898176</v>
      </c>
      <c r="AE268" s="200">
        <f>SUM(AC268:AD268)</f>
        <v>3556882.2741981391</v>
      </c>
      <c r="AF268" s="404">
        <v>976850.07326114131</v>
      </c>
      <c r="AG268" s="403">
        <f>AE268+AF268</f>
        <v>4533732.3474592809</v>
      </c>
      <c r="AH268" s="405">
        <v>607337</v>
      </c>
      <c r="AI268" s="416">
        <f>AG268+AH268</f>
        <v>5141069.3474592809</v>
      </c>
      <c r="AJ268" s="403">
        <v>-1566.4425000000047</v>
      </c>
      <c r="AK268" s="403">
        <f>SUM(AI268:AJ268)</f>
        <v>5139502.904959281</v>
      </c>
      <c r="AL268" s="416">
        <f>AI268/Z268</f>
        <v>1235.8339777546348</v>
      </c>
      <c r="AM268" s="403">
        <f>AK268/Z268</f>
        <v>1235.4574290767503</v>
      </c>
      <c r="AN268" s="419">
        <v>12</v>
      </c>
      <c r="AO268" s="419">
        <v>12</v>
      </c>
    </row>
    <row r="269" spans="1:41">
      <c r="A269" s="401">
        <v>849</v>
      </c>
      <c r="B269" s="402" t="s">
        <v>295</v>
      </c>
      <c r="C269" s="404">
        <v>2849</v>
      </c>
      <c r="D269" s="417">
        <f>H269-G269-E269</f>
        <v>1982703.7463224558</v>
      </c>
      <c r="E269" s="418">
        <v>659182.04100513272</v>
      </c>
      <c r="F269" s="404">
        <v>2641885.7873275885</v>
      </c>
      <c r="G269" s="404">
        <v>1816186.3200506472</v>
      </c>
      <c r="H269" s="408">
        <f>SUM(F269:G269)</f>
        <v>4458072.107378236</v>
      </c>
      <c r="I269" s="446">
        <v>505363.43283849611</v>
      </c>
      <c r="J269" s="403">
        <f>SUM(H269:I269)</f>
        <v>4963435.5402167318</v>
      </c>
      <c r="K269" s="460">
        <v>211050</v>
      </c>
      <c r="L269" s="416">
        <f>SUM(J269:K269)</f>
        <v>5174485.5402167318</v>
      </c>
      <c r="M269" s="463">
        <v>276141.43500000006</v>
      </c>
      <c r="N269" s="403">
        <f>SUM(L269:M269)</f>
        <v>5450626.9752167314</v>
      </c>
      <c r="O269" s="416">
        <f>L269/C269</f>
        <v>1816.2462408623137</v>
      </c>
      <c r="P269" s="403">
        <f>N269/C269</f>
        <v>1913.1719814730543</v>
      </c>
      <c r="Q269" s="419">
        <v>16</v>
      </c>
      <c r="R269" s="419">
        <v>16</v>
      </c>
      <c r="S269" s="364"/>
      <c r="T269" s="442">
        <f>L269-AI269</f>
        <v>33787.308220937848</v>
      </c>
      <c r="U269" s="431">
        <f>T269/AI269</f>
        <v>6.5725134400313684E-3</v>
      </c>
      <c r="V269" s="432">
        <f>O269-AL269</f>
        <v>45.423563633311232</v>
      </c>
      <c r="X269" s="401">
        <v>849</v>
      </c>
      <c r="Y269" s="402" t="s">
        <v>295</v>
      </c>
      <c r="Z269" s="404">
        <v>2903</v>
      </c>
      <c r="AA269" s="417">
        <f>AC269-AB269</f>
        <v>1944758.9511296903</v>
      </c>
      <c r="AB269" s="418">
        <v>668278.82904071256</v>
      </c>
      <c r="AC269" s="404">
        <v>2613037.780170403</v>
      </c>
      <c r="AD269" s="404">
        <v>1619605.710605596</v>
      </c>
      <c r="AE269" s="200">
        <f>SUM(AC269:AD269)</f>
        <v>4232643.4907759987</v>
      </c>
      <c r="AF269" s="404">
        <v>697004.74121979531</v>
      </c>
      <c r="AG269" s="403">
        <f>AE269+AF269</f>
        <v>4929648.231995794</v>
      </c>
      <c r="AH269" s="405">
        <v>211050</v>
      </c>
      <c r="AI269" s="416">
        <f>AG269+AH269</f>
        <v>5140698.231995794</v>
      </c>
      <c r="AJ269" s="403">
        <v>276141.43500000006</v>
      </c>
      <c r="AK269" s="403">
        <f>SUM(AI269:AJ269)</f>
        <v>5416839.6669957936</v>
      </c>
      <c r="AL269" s="416">
        <f>AI269/Z269</f>
        <v>1770.8226772290025</v>
      </c>
      <c r="AM269" s="403">
        <f>AK269/Z269</f>
        <v>1865.9454588342383</v>
      </c>
      <c r="AN269" s="419">
        <v>16</v>
      </c>
      <c r="AO269" s="419">
        <v>16</v>
      </c>
    </row>
    <row r="270" spans="1:41">
      <c r="A270" s="401">
        <v>850</v>
      </c>
      <c r="B270" s="402" t="s">
        <v>296</v>
      </c>
      <c r="C270" s="404">
        <v>2368</v>
      </c>
      <c r="D270" s="417">
        <f>H270-G270-E270</f>
        <v>1384050.6172795612</v>
      </c>
      <c r="E270" s="418">
        <v>339433.95764213032</v>
      </c>
      <c r="F270" s="404">
        <v>1723484.5749216918</v>
      </c>
      <c r="G270" s="404">
        <v>1061097.9575802891</v>
      </c>
      <c r="H270" s="408">
        <f>SUM(F270:G270)</f>
        <v>2784582.5325019807</v>
      </c>
      <c r="I270" s="446">
        <v>248776.63797278804</v>
      </c>
      <c r="J270" s="403">
        <f>SUM(H270:I270)</f>
        <v>3033359.1704747686</v>
      </c>
      <c r="K270" s="460">
        <v>-515128</v>
      </c>
      <c r="L270" s="416">
        <f>SUM(J270:K270)</f>
        <v>2518231.1704747686</v>
      </c>
      <c r="M270" s="463">
        <v>219824.09750000003</v>
      </c>
      <c r="N270" s="403">
        <f>SUM(L270:M270)</f>
        <v>2738055.2679747688</v>
      </c>
      <c r="O270" s="416">
        <f>L270/C270</f>
        <v>1063.4422172613042</v>
      </c>
      <c r="P270" s="403">
        <f>N270/C270</f>
        <v>1156.2733395163718</v>
      </c>
      <c r="Q270" s="419">
        <v>13</v>
      </c>
      <c r="R270" s="419">
        <v>13</v>
      </c>
      <c r="S270" s="364"/>
      <c r="T270" s="442">
        <f>L270-AI270</f>
        <v>172525.00792164309</v>
      </c>
      <c r="U270" s="431">
        <f>T270/AI270</f>
        <v>7.3549283655316197E-2</v>
      </c>
      <c r="V270" s="432">
        <f>O270-AL270</f>
        <v>88.907043786802546</v>
      </c>
      <c r="X270" s="401">
        <v>850</v>
      </c>
      <c r="Y270" s="402" t="s">
        <v>296</v>
      </c>
      <c r="Z270" s="404">
        <v>2407</v>
      </c>
      <c r="AA270" s="417">
        <f>AC270-AB270</f>
        <v>1197361.6161736625</v>
      </c>
      <c r="AB270" s="418">
        <v>347042.79002960538</v>
      </c>
      <c r="AC270" s="404">
        <v>1544404.4062032679</v>
      </c>
      <c r="AD270" s="404">
        <v>912818.68791179231</v>
      </c>
      <c r="AE270" s="200">
        <f>SUM(AC270:AD270)</f>
        <v>2457223.0941150603</v>
      </c>
      <c r="AF270" s="404">
        <v>403611.06843806518</v>
      </c>
      <c r="AG270" s="403">
        <f>AE270+AF270</f>
        <v>2860834.1625531255</v>
      </c>
      <c r="AH270" s="405">
        <v>-515128</v>
      </c>
      <c r="AI270" s="416">
        <f>AG270+AH270</f>
        <v>2345706.1625531255</v>
      </c>
      <c r="AJ270" s="403">
        <v>219824.09750000003</v>
      </c>
      <c r="AK270" s="403">
        <f>SUM(AI270:AJ270)</f>
        <v>2565530.2600531257</v>
      </c>
      <c r="AL270" s="416">
        <f>AI270/Z270</f>
        <v>974.53517347450168</v>
      </c>
      <c r="AM270" s="403">
        <f>AK270/Z270</f>
        <v>1065.8621770058685</v>
      </c>
      <c r="AN270" s="419">
        <v>13</v>
      </c>
      <c r="AO270" s="419">
        <v>13</v>
      </c>
    </row>
    <row r="271" spans="1:41">
      <c r="A271" s="401">
        <v>851</v>
      </c>
      <c r="B271" s="402" t="s">
        <v>297</v>
      </c>
      <c r="C271" s="404">
        <v>21018</v>
      </c>
      <c r="D271" s="417">
        <f>H271-G271-E271</f>
        <v>9774215.3919863775</v>
      </c>
      <c r="E271" s="418">
        <v>-6410121.1826973772</v>
      </c>
      <c r="F271" s="404">
        <v>3364094.2092889994</v>
      </c>
      <c r="G271" s="404">
        <v>6586487.6159022059</v>
      </c>
      <c r="H271" s="408">
        <f>SUM(F271:G271)</f>
        <v>9950581.8251912054</v>
      </c>
      <c r="I271" s="446">
        <v>1910925.4761938753</v>
      </c>
      <c r="J271" s="403">
        <f>SUM(H271:I271)</f>
        <v>11861507.30138508</v>
      </c>
      <c r="K271" s="460">
        <v>-461896</v>
      </c>
      <c r="L271" s="416">
        <f>SUM(J271:K271)</f>
        <v>11399611.30138508</v>
      </c>
      <c r="M271" s="463">
        <v>-119825.39200000002</v>
      </c>
      <c r="N271" s="403">
        <f>SUM(L271:M271)</f>
        <v>11279785.90938508</v>
      </c>
      <c r="O271" s="416">
        <f>L271/C271</f>
        <v>542.37374162075741</v>
      </c>
      <c r="P271" s="403">
        <f>N271/C271</f>
        <v>536.67265721691308</v>
      </c>
      <c r="Q271" s="419">
        <v>19</v>
      </c>
      <c r="R271" s="419">
        <v>19</v>
      </c>
      <c r="S271" s="364"/>
      <c r="T271" s="442">
        <f>L271-AI271</f>
        <v>1855467.1049194336</v>
      </c>
      <c r="U271" s="431">
        <f>T271/AI271</f>
        <v>0.19440895555691032</v>
      </c>
      <c r="V271" s="432">
        <f>O271-AL271</f>
        <v>92.750893527967719</v>
      </c>
      <c r="X271" s="401">
        <v>851</v>
      </c>
      <c r="Y271" s="402" t="s">
        <v>297</v>
      </c>
      <c r="Z271" s="404">
        <v>21227</v>
      </c>
      <c r="AA271" s="417">
        <f>AC271-AB271</f>
        <v>7708665.7188713625</v>
      </c>
      <c r="AB271" s="418">
        <v>-6978280.4362758733</v>
      </c>
      <c r="AC271" s="404">
        <v>730385.28259548917</v>
      </c>
      <c r="AD271" s="404">
        <v>6002030.3831444001</v>
      </c>
      <c r="AE271" s="200">
        <f>SUM(AC271:AD271)</f>
        <v>6732415.6657398893</v>
      </c>
      <c r="AF271" s="404">
        <v>3273624.5307257581</v>
      </c>
      <c r="AG271" s="403">
        <f>AE271+AF271</f>
        <v>10006040.196465647</v>
      </c>
      <c r="AH271" s="405">
        <v>-461896</v>
      </c>
      <c r="AI271" s="416">
        <f>AG271+AH271</f>
        <v>9544144.1964656468</v>
      </c>
      <c r="AJ271" s="403">
        <v>-119825.39200000002</v>
      </c>
      <c r="AK271" s="403">
        <f>SUM(AI271:AJ271)</f>
        <v>9424318.8044656459</v>
      </c>
      <c r="AL271" s="416">
        <f>AI271/Z271</f>
        <v>449.6228480927897</v>
      </c>
      <c r="AM271" s="403">
        <f>AK271/Z271</f>
        <v>443.97789628612833</v>
      </c>
      <c r="AN271" s="419">
        <v>19</v>
      </c>
      <c r="AO271" s="419">
        <v>19</v>
      </c>
    </row>
    <row r="272" spans="1:41">
      <c r="A272" s="401">
        <v>853</v>
      </c>
      <c r="B272" s="402" t="s">
        <v>298</v>
      </c>
      <c r="C272" s="404">
        <v>201863</v>
      </c>
      <c r="D272" s="417">
        <f>H272-G272-E272</f>
        <v>59225185.451520994</v>
      </c>
      <c r="E272" s="418">
        <v>-29861800.653979834</v>
      </c>
      <c r="F272" s="404">
        <v>29363384.797541156</v>
      </c>
      <c r="G272" s="404">
        <v>-2435399.6792767304</v>
      </c>
      <c r="H272" s="408">
        <f>SUM(F272:G272)</f>
        <v>26927985.118264426</v>
      </c>
      <c r="I272" s="446">
        <v>22072941.06822174</v>
      </c>
      <c r="J272" s="403">
        <f>SUM(H272:I272)</f>
        <v>49000926.18648617</v>
      </c>
      <c r="K272" s="460">
        <v>44612378</v>
      </c>
      <c r="L272" s="416">
        <f>SUM(J272:K272)</f>
        <v>93613304.18648617</v>
      </c>
      <c r="M272" s="463">
        <v>-2704801.6261999998</v>
      </c>
      <c r="N272" s="403">
        <f>SUM(L272:M272)</f>
        <v>90908502.560286164</v>
      </c>
      <c r="O272" s="416">
        <f>L272/C272</f>
        <v>463.74672023345619</v>
      </c>
      <c r="P272" s="403">
        <f>N272/C272</f>
        <v>450.34752560046252</v>
      </c>
      <c r="Q272" s="419">
        <v>2</v>
      </c>
      <c r="R272" s="419">
        <v>2</v>
      </c>
      <c r="S272" s="364"/>
      <c r="T272" s="442">
        <f>L272-AI272</f>
        <v>23017500.045842707</v>
      </c>
      <c r="U272" s="431">
        <f>T272/AI272</f>
        <v>0.32604629022974835</v>
      </c>
      <c r="V272" s="432">
        <f>O272-AL272</f>
        <v>107.02209092247358</v>
      </c>
      <c r="X272" s="401">
        <v>853</v>
      </c>
      <c r="Y272" s="402" t="s">
        <v>298</v>
      </c>
      <c r="Z272" s="404">
        <v>197900</v>
      </c>
      <c r="AA272" s="417">
        <f>AC272-AB272</f>
        <v>29402391.884017866</v>
      </c>
      <c r="AB272" s="418">
        <v>-32122383.854178559</v>
      </c>
      <c r="AC272" s="404">
        <v>-2719991.9701606929</v>
      </c>
      <c r="AD272" s="404">
        <v>-3011722.7297873786</v>
      </c>
      <c r="AE272" s="200">
        <f>SUM(AC272:AD272)</f>
        <v>-5731714.6999480715</v>
      </c>
      <c r="AF272" s="404">
        <v>31715140.840591531</v>
      </c>
      <c r="AG272" s="403">
        <f>AE272+AF272</f>
        <v>25983426.140643459</v>
      </c>
      <c r="AH272" s="405">
        <v>44612378</v>
      </c>
      <c r="AI272" s="416">
        <f>AG272+AH272</f>
        <v>70595804.140643463</v>
      </c>
      <c r="AJ272" s="403">
        <v>-2704801.6261999998</v>
      </c>
      <c r="AK272" s="403">
        <f>SUM(AI272:AJ272)</f>
        <v>67891002.514443457</v>
      </c>
      <c r="AL272" s="416">
        <f>AI272/Z272</f>
        <v>356.72462931098261</v>
      </c>
      <c r="AM272" s="403">
        <f>AK272/Z272</f>
        <v>343.05711225085122</v>
      </c>
      <c r="AN272" s="419">
        <v>2</v>
      </c>
      <c r="AO272" s="419">
        <v>2</v>
      </c>
    </row>
    <row r="273" spans="1:41">
      <c r="A273" s="401">
        <v>854</v>
      </c>
      <c r="B273" s="402" t="s">
        <v>299</v>
      </c>
      <c r="C273" s="404">
        <v>3253</v>
      </c>
      <c r="D273" s="417">
        <f>H273-G273-E273</f>
        <v>1746130.9404641441</v>
      </c>
      <c r="E273" s="418">
        <v>-640524.28845015308</v>
      </c>
      <c r="F273" s="404">
        <v>1105606.652013991</v>
      </c>
      <c r="G273" s="404">
        <v>1386453.7715305281</v>
      </c>
      <c r="H273" s="408">
        <f>SUM(F273:G273)</f>
        <v>2492060.4235445191</v>
      </c>
      <c r="I273" s="446">
        <v>476582.23563160974</v>
      </c>
      <c r="J273" s="403">
        <f>SUM(H273:I273)</f>
        <v>2968642.6591761289</v>
      </c>
      <c r="K273" s="460">
        <v>-437963</v>
      </c>
      <c r="L273" s="416">
        <f>SUM(J273:K273)</f>
        <v>2530679.6591761289</v>
      </c>
      <c r="M273" s="463">
        <v>-36848.695</v>
      </c>
      <c r="N273" s="403">
        <f>SUM(L273:M273)</f>
        <v>2493830.9641761291</v>
      </c>
      <c r="O273" s="416">
        <f>L273/C273</f>
        <v>777.9525543117519</v>
      </c>
      <c r="P273" s="403">
        <f>N273/C273</f>
        <v>766.62495056136765</v>
      </c>
      <c r="Q273" s="419">
        <v>19</v>
      </c>
      <c r="R273" s="419">
        <v>19</v>
      </c>
      <c r="S273" s="364"/>
      <c r="T273" s="442">
        <f>L273-AI273</f>
        <v>415916.39167945553</v>
      </c>
      <c r="U273" s="431">
        <f>T273/AI273</f>
        <v>0.19667278984460126</v>
      </c>
      <c r="V273" s="432">
        <f>O273-AL273</f>
        <v>129.64989720057065</v>
      </c>
      <c r="X273" s="401">
        <v>854</v>
      </c>
      <c r="Y273" s="402" t="s">
        <v>299</v>
      </c>
      <c r="Z273" s="404">
        <v>3262</v>
      </c>
      <c r="AA273" s="417">
        <f>AC273-AB273</f>
        <v>1293137.6070625177</v>
      </c>
      <c r="AB273" s="418">
        <v>-727569.1114019003</v>
      </c>
      <c r="AC273" s="404">
        <v>565568.49566061748</v>
      </c>
      <c r="AD273" s="404">
        <v>1316113.7099010227</v>
      </c>
      <c r="AE273" s="200">
        <f>SUM(AC273:AD273)</f>
        <v>1881682.2055616402</v>
      </c>
      <c r="AF273" s="404">
        <v>671044.0619350333</v>
      </c>
      <c r="AG273" s="403">
        <f>AE273+AF273</f>
        <v>2552726.2674966734</v>
      </c>
      <c r="AH273" s="405">
        <v>-437963</v>
      </c>
      <c r="AI273" s="416">
        <f>AG273+AH273</f>
        <v>2114763.2674966734</v>
      </c>
      <c r="AJ273" s="403">
        <v>-36848.695</v>
      </c>
      <c r="AK273" s="403">
        <f>SUM(AI273:AJ273)</f>
        <v>2077914.5724966733</v>
      </c>
      <c r="AL273" s="416">
        <f>AI273/Z273</f>
        <v>648.30265711118125</v>
      </c>
      <c r="AM273" s="403">
        <f>AK273/Z273</f>
        <v>637.00630671265276</v>
      </c>
      <c r="AN273" s="419">
        <v>19</v>
      </c>
      <c r="AO273" s="419">
        <v>19</v>
      </c>
    </row>
    <row r="274" spans="1:41">
      <c r="A274" s="401">
        <v>857</v>
      </c>
      <c r="B274" s="402" t="s">
        <v>300</v>
      </c>
      <c r="C274" s="404">
        <v>2313</v>
      </c>
      <c r="D274" s="417">
        <f>H274-G274-E274</f>
        <v>193331.64936311729</v>
      </c>
      <c r="E274" s="418">
        <v>-1757880.8817760032</v>
      </c>
      <c r="F274" s="404">
        <v>-1564549.2324128859</v>
      </c>
      <c r="G274" s="404">
        <v>1205670.991438057</v>
      </c>
      <c r="H274" s="408">
        <f>SUM(F274:G274)</f>
        <v>-358878.24097482883</v>
      </c>
      <c r="I274" s="446">
        <v>389609.79308019037</v>
      </c>
      <c r="J274" s="403">
        <f>SUM(H274:I274)</f>
        <v>30731.552105361538</v>
      </c>
      <c r="K274" s="460">
        <v>186097</v>
      </c>
      <c r="L274" s="416">
        <f>SUM(J274:K274)</f>
        <v>216828.55210536154</v>
      </c>
      <c r="M274" s="463">
        <v>767631.41750000021</v>
      </c>
      <c r="N274" s="403">
        <f>SUM(L274:M274)</f>
        <v>984459.96960536181</v>
      </c>
      <c r="O274" s="416">
        <f>L274/C274</f>
        <v>93.743429358132957</v>
      </c>
      <c r="P274" s="403">
        <f>N274/C274</f>
        <v>425.62039325783041</v>
      </c>
      <c r="Q274" s="419">
        <v>11</v>
      </c>
      <c r="R274" s="419">
        <v>11</v>
      </c>
      <c r="S274" s="364"/>
      <c r="T274" s="442">
        <f>L274-AI274</f>
        <v>189309.69774960616</v>
      </c>
      <c r="U274" s="431">
        <f>T274/AI274</f>
        <v>6.8792724908627365</v>
      </c>
      <c r="V274" s="432">
        <f>O274-AL274</f>
        <v>82.248502726656199</v>
      </c>
      <c r="X274" s="401">
        <v>857</v>
      </c>
      <c r="Y274" s="402" t="s">
        <v>300</v>
      </c>
      <c r="Z274" s="404">
        <v>2394</v>
      </c>
      <c r="AA274" s="417">
        <f>AC274-AB274</f>
        <v>19392.827893361216</v>
      </c>
      <c r="AB274" s="418">
        <v>-1822617.8615004751</v>
      </c>
      <c r="AC274" s="404">
        <v>-1803225.0336071139</v>
      </c>
      <c r="AD274" s="404">
        <v>1126098.5572708424</v>
      </c>
      <c r="AE274" s="200">
        <f>SUM(AC274:AD274)</f>
        <v>-677126.4763362715</v>
      </c>
      <c r="AF274" s="404">
        <v>518548.33069202688</v>
      </c>
      <c r="AG274" s="403">
        <f>AE274+AF274</f>
        <v>-158578.14564424462</v>
      </c>
      <c r="AH274" s="405">
        <v>186097</v>
      </c>
      <c r="AI274" s="416">
        <f>AG274+AH274</f>
        <v>27518.854355755378</v>
      </c>
      <c r="AJ274" s="403">
        <v>767631.41750000021</v>
      </c>
      <c r="AK274" s="403">
        <f>SUM(AI274:AJ274)</f>
        <v>795150.27185575559</v>
      </c>
      <c r="AL274" s="416">
        <f>AI274/Z274</f>
        <v>11.494926631476766</v>
      </c>
      <c r="AM274" s="403">
        <f>AK274/Z274</f>
        <v>332.14297069998145</v>
      </c>
      <c r="AN274" s="419">
        <v>11</v>
      </c>
      <c r="AO274" s="419">
        <v>11</v>
      </c>
    </row>
    <row r="275" spans="1:41">
      <c r="A275" s="401">
        <v>858</v>
      </c>
      <c r="B275" s="402" t="s">
        <v>301</v>
      </c>
      <c r="C275" s="404">
        <v>41338</v>
      </c>
      <c r="D275" s="417">
        <f>H275-G275-E275</f>
        <v>24302369.096025165</v>
      </c>
      <c r="E275" s="418">
        <v>6968875.9757989869</v>
      </c>
      <c r="F275" s="404">
        <v>31271245.071824152</v>
      </c>
      <c r="G275" s="404">
        <v>-1082796.0427920246</v>
      </c>
      <c r="H275" s="408">
        <f>SUM(F275:G275)</f>
        <v>30188449.029032126</v>
      </c>
      <c r="I275" s="446">
        <v>2432538.4217795199</v>
      </c>
      <c r="J275" s="403">
        <f>SUM(H275:I275)</f>
        <v>32620987.450811647</v>
      </c>
      <c r="K275" s="460">
        <v>-3683263</v>
      </c>
      <c r="L275" s="416">
        <f>SUM(J275:K275)</f>
        <v>28937724.450811647</v>
      </c>
      <c r="M275" s="463">
        <v>2345798.3666500007</v>
      </c>
      <c r="N275" s="403">
        <f>SUM(L275:M275)</f>
        <v>31283522.817461647</v>
      </c>
      <c r="O275" s="416">
        <f>L275/C275</f>
        <v>700.0272013839965</v>
      </c>
      <c r="P275" s="403">
        <f>N275/C275</f>
        <v>756.77398077946793</v>
      </c>
      <c r="Q275" s="419">
        <v>1</v>
      </c>
      <c r="R275" s="420">
        <v>35</v>
      </c>
      <c r="S275" s="396"/>
      <c r="T275" s="442">
        <f>L275-AI275</f>
        <v>639499.60504248738</v>
      </c>
      <c r="U275" s="431">
        <f>T275/AI275</f>
        <v>2.2598576713835757E-2</v>
      </c>
      <c r="V275" s="432">
        <f>O275-AL275</f>
        <v>-0.70142494745061867</v>
      </c>
      <c r="X275" s="401">
        <v>858</v>
      </c>
      <c r="Y275" s="402" t="s">
        <v>301</v>
      </c>
      <c r="Z275" s="404">
        <v>40384</v>
      </c>
      <c r="AA275" s="417">
        <f>AC275-AB275</f>
        <v>21243807.687700238</v>
      </c>
      <c r="AB275" s="418">
        <v>7115003.8796784468</v>
      </c>
      <c r="AC275" s="404">
        <v>28358811.567378685</v>
      </c>
      <c r="AD275" s="404">
        <v>-900341.69438742392</v>
      </c>
      <c r="AE275" s="200">
        <f>SUM(AC275:AD275)</f>
        <v>27458469.87299126</v>
      </c>
      <c r="AF275" s="404">
        <v>4523017.9727779003</v>
      </c>
      <c r="AG275" s="403">
        <f>AE275+AF275</f>
        <v>31981487.845769159</v>
      </c>
      <c r="AH275" s="405">
        <v>-3683263</v>
      </c>
      <c r="AI275" s="416">
        <f>AG275+AH275</f>
        <v>28298224.845769159</v>
      </c>
      <c r="AJ275" s="403">
        <v>2345798.3666500007</v>
      </c>
      <c r="AK275" s="403">
        <f>SUM(AI275:AJ275)</f>
        <v>30644023.21241916</v>
      </c>
      <c r="AL275" s="416">
        <f>AI275/Z275</f>
        <v>700.72862633144712</v>
      </c>
      <c r="AM275" s="403">
        <f>AK275/Z275</f>
        <v>758.81594721719398</v>
      </c>
      <c r="AN275" s="419">
        <v>1</v>
      </c>
      <c r="AO275" s="420">
        <v>35</v>
      </c>
    </row>
    <row r="276" spans="1:41">
      <c r="A276" s="401">
        <v>859</v>
      </c>
      <c r="B276" s="402" t="s">
        <v>302</v>
      </c>
      <c r="C276" s="404">
        <v>6525</v>
      </c>
      <c r="D276" s="417">
        <f>H276-G276-E276</f>
        <v>10327806.7174883</v>
      </c>
      <c r="E276" s="418">
        <v>-3521082.340352118</v>
      </c>
      <c r="F276" s="404">
        <v>6806724.377136182</v>
      </c>
      <c r="G276" s="404">
        <v>4805352.7563107545</v>
      </c>
      <c r="H276" s="408">
        <f>SUM(F276:G276)</f>
        <v>11612077.133446936</v>
      </c>
      <c r="I276" s="446">
        <v>435326.61608834704</v>
      </c>
      <c r="J276" s="403">
        <f>SUM(H276:I276)</f>
        <v>12047403.749535283</v>
      </c>
      <c r="K276" s="460">
        <v>-1027920</v>
      </c>
      <c r="L276" s="416">
        <f>SUM(J276:K276)</f>
        <v>11019483.749535283</v>
      </c>
      <c r="M276" s="463">
        <v>43472.50900000002</v>
      </c>
      <c r="N276" s="403">
        <f>SUM(L276:M276)</f>
        <v>11062956.258535283</v>
      </c>
      <c r="O276" s="416">
        <f>L276/C276</f>
        <v>1688.8097700437215</v>
      </c>
      <c r="P276" s="403">
        <f>N276/C276</f>
        <v>1695.4722235303116</v>
      </c>
      <c r="Q276" s="419">
        <v>17</v>
      </c>
      <c r="R276" s="419">
        <v>17</v>
      </c>
      <c r="S276" s="364"/>
      <c r="T276" s="442">
        <f>L276-AI276</f>
        <v>31812.878160724416</v>
      </c>
      <c r="U276" s="431">
        <f>T276/AI276</f>
        <v>2.8953249995505755E-3</v>
      </c>
      <c r="V276" s="432">
        <f>O276-AL276</f>
        <v>14.370441885452919</v>
      </c>
      <c r="X276" s="401">
        <v>859</v>
      </c>
      <c r="Y276" s="402" t="s">
        <v>302</v>
      </c>
      <c r="Z276" s="404">
        <v>6562</v>
      </c>
      <c r="AA276" s="417">
        <f>AC276-AB276</f>
        <v>10145633.604914166</v>
      </c>
      <c r="AB276" s="418">
        <v>-3696402.9758489784</v>
      </c>
      <c r="AC276" s="404">
        <v>6449230.6290651867</v>
      </c>
      <c r="AD276" s="404">
        <v>4622365.8680947442</v>
      </c>
      <c r="AE276" s="200">
        <f>SUM(AC276:AD276)</f>
        <v>11071596.497159932</v>
      </c>
      <c r="AF276" s="404">
        <v>943994.37421462615</v>
      </c>
      <c r="AG276" s="403">
        <f>AE276+AF276</f>
        <v>12015590.871374559</v>
      </c>
      <c r="AH276" s="405">
        <v>-1027920</v>
      </c>
      <c r="AI276" s="416">
        <f>AG276+AH276</f>
        <v>10987670.871374559</v>
      </c>
      <c r="AJ276" s="403">
        <v>43472.50900000002</v>
      </c>
      <c r="AK276" s="403">
        <f>SUM(AI276:AJ276)</f>
        <v>11031143.380374558</v>
      </c>
      <c r="AL276" s="416">
        <f>AI276/Z276</f>
        <v>1674.4393281582686</v>
      </c>
      <c r="AM276" s="403">
        <f>AK276/Z276</f>
        <v>1681.0642152353792</v>
      </c>
      <c r="AN276" s="419">
        <v>17</v>
      </c>
      <c r="AO276" s="419">
        <v>17</v>
      </c>
    </row>
    <row r="277" spans="1:41">
      <c r="A277" s="401">
        <v>886</v>
      </c>
      <c r="B277" s="402" t="s">
        <v>303</v>
      </c>
      <c r="C277" s="404">
        <v>12533</v>
      </c>
      <c r="D277" s="417">
        <f>H277-G277-E277</f>
        <v>4976018.5139335906</v>
      </c>
      <c r="E277" s="418">
        <v>-1647488.9550992609</v>
      </c>
      <c r="F277" s="404">
        <v>3328529.5588343292</v>
      </c>
      <c r="G277" s="404">
        <v>3924923.2426070883</v>
      </c>
      <c r="H277" s="408">
        <f>SUM(F277:G277)</f>
        <v>7253452.801441418</v>
      </c>
      <c r="I277" s="446">
        <v>1049911.4088133033</v>
      </c>
      <c r="J277" s="403">
        <f>SUM(H277:I277)</f>
        <v>8303364.2102547213</v>
      </c>
      <c r="K277" s="460">
        <v>-233527</v>
      </c>
      <c r="L277" s="416">
        <f>SUM(J277:K277)</f>
        <v>8069837.2102547213</v>
      </c>
      <c r="M277" s="463">
        <v>28518.204599999823</v>
      </c>
      <c r="N277" s="403">
        <f>SUM(L277:M277)</f>
        <v>8098355.4148547212</v>
      </c>
      <c r="O277" s="416">
        <f>L277/C277</f>
        <v>643.88711483720749</v>
      </c>
      <c r="P277" s="403">
        <f>N277/C277</f>
        <v>646.16256401936653</v>
      </c>
      <c r="Q277" s="419">
        <v>4</v>
      </c>
      <c r="R277" s="419">
        <v>4</v>
      </c>
      <c r="S277" s="364"/>
      <c r="T277" s="442">
        <f>L277-AI277</f>
        <v>960360.96049615368</v>
      </c>
      <c r="U277" s="431">
        <f>T277/AI277</f>
        <v>0.13508181570038535</v>
      </c>
      <c r="V277" s="432">
        <f>O277-AL277</f>
        <v>79.598183195127376</v>
      </c>
      <c r="X277" s="401">
        <v>886</v>
      </c>
      <c r="Y277" s="402" t="s">
        <v>303</v>
      </c>
      <c r="Z277" s="404">
        <v>12599</v>
      </c>
      <c r="AA277" s="417">
        <f>AC277-AB277</f>
        <v>3801629.5809920626</v>
      </c>
      <c r="AB277" s="418">
        <v>-1984045.6333003584</v>
      </c>
      <c r="AC277" s="404">
        <v>1817583.9476917041</v>
      </c>
      <c r="AD277" s="404">
        <v>3618175.395542888</v>
      </c>
      <c r="AE277" s="200">
        <f>SUM(AC277:AD277)</f>
        <v>5435759.3432345921</v>
      </c>
      <c r="AF277" s="404">
        <v>1907243.906523976</v>
      </c>
      <c r="AG277" s="403">
        <f>AE277+AF277</f>
        <v>7343003.2497585677</v>
      </c>
      <c r="AH277" s="405">
        <v>-233527</v>
      </c>
      <c r="AI277" s="416">
        <f>AG277+AH277</f>
        <v>7109476.2497585677</v>
      </c>
      <c r="AJ277" s="403">
        <v>28518.204599999823</v>
      </c>
      <c r="AK277" s="403">
        <f>SUM(AI277:AJ277)</f>
        <v>7137994.4543585675</v>
      </c>
      <c r="AL277" s="416">
        <f>AI277/Z277</f>
        <v>564.28893164208012</v>
      </c>
      <c r="AM277" s="403">
        <f>AK277/Z277</f>
        <v>566.55246085868464</v>
      </c>
      <c r="AN277" s="419">
        <v>4</v>
      </c>
      <c r="AO277" s="419">
        <v>4</v>
      </c>
    </row>
    <row r="278" spans="1:41">
      <c r="A278" s="401">
        <v>887</v>
      </c>
      <c r="B278" s="402" t="s">
        <v>304</v>
      </c>
      <c r="C278" s="404">
        <v>4568</v>
      </c>
      <c r="D278" s="417">
        <f>H278-G278-E278</f>
        <v>909353.39701913798</v>
      </c>
      <c r="E278" s="418">
        <v>-978483.17621092813</v>
      </c>
      <c r="F278" s="404">
        <v>-69129.779191790149</v>
      </c>
      <c r="G278" s="404">
        <v>2599928.1303371349</v>
      </c>
      <c r="H278" s="408">
        <f>SUM(F278:G278)</f>
        <v>2530798.3511453448</v>
      </c>
      <c r="I278" s="446">
        <v>700348.04621820373</v>
      </c>
      <c r="J278" s="403">
        <f>SUM(H278:I278)</f>
        <v>3231146.3973635486</v>
      </c>
      <c r="K278" s="460">
        <v>-268263</v>
      </c>
      <c r="L278" s="416">
        <f>SUM(J278:K278)</f>
        <v>2962883.3973635486</v>
      </c>
      <c r="M278" s="463">
        <v>227551.88049999994</v>
      </c>
      <c r="N278" s="403">
        <f>SUM(L278:M278)</f>
        <v>3190435.2778635486</v>
      </c>
      <c r="O278" s="416">
        <f>L278/C278</f>
        <v>648.61720607783468</v>
      </c>
      <c r="P278" s="403">
        <f>N278/C278</f>
        <v>698.43154068816739</v>
      </c>
      <c r="Q278" s="419">
        <v>6</v>
      </c>
      <c r="R278" s="419">
        <v>6</v>
      </c>
      <c r="S278" s="364"/>
      <c r="T278" s="442">
        <f>L278-AI278</f>
        <v>585575.79831581516</v>
      </c>
      <c r="U278" s="431">
        <f>T278/AI278</f>
        <v>0.24631890233740741</v>
      </c>
      <c r="V278" s="432">
        <f>O278-AL278</f>
        <v>128.30475279533664</v>
      </c>
      <c r="X278" s="401">
        <v>887</v>
      </c>
      <c r="Y278" s="402" t="s">
        <v>304</v>
      </c>
      <c r="Z278" s="404">
        <v>4569</v>
      </c>
      <c r="AA278" s="417">
        <f>AC278-AB278</f>
        <v>128389.63972833019</v>
      </c>
      <c r="AB278" s="418">
        <v>-1100271.358230798</v>
      </c>
      <c r="AC278" s="404">
        <v>-971881.71850246785</v>
      </c>
      <c r="AD278" s="404">
        <v>2580192.1882263105</v>
      </c>
      <c r="AE278" s="200">
        <f>SUM(AC278:AD278)</f>
        <v>1608310.4697238426</v>
      </c>
      <c r="AF278" s="404">
        <v>1037260.1293238909</v>
      </c>
      <c r="AG278" s="403">
        <f>AE278+AF278</f>
        <v>2645570.5990477335</v>
      </c>
      <c r="AH278" s="405">
        <v>-268263</v>
      </c>
      <c r="AI278" s="416">
        <f>AG278+AH278</f>
        <v>2377307.5990477335</v>
      </c>
      <c r="AJ278" s="403">
        <v>227551.88049999994</v>
      </c>
      <c r="AK278" s="403">
        <f>SUM(AI278:AJ278)</f>
        <v>2604859.4795477334</v>
      </c>
      <c r="AL278" s="416">
        <f>AI278/Z278</f>
        <v>520.31245328249804</v>
      </c>
      <c r="AM278" s="403">
        <f>AK278/Z278</f>
        <v>570.11588521508725</v>
      </c>
      <c r="AN278" s="419">
        <v>6</v>
      </c>
      <c r="AO278" s="419">
        <v>6</v>
      </c>
    </row>
    <row r="279" spans="1:41">
      <c r="A279" s="401">
        <v>889</v>
      </c>
      <c r="B279" s="402" t="s">
        <v>305</v>
      </c>
      <c r="C279" s="404">
        <v>2491</v>
      </c>
      <c r="D279" s="417">
        <f>H279-G279-E279</f>
        <v>2280424.5189243648</v>
      </c>
      <c r="E279" s="418">
        <v>1265888.3564799754</v>
      </c>
      <c r="F279" s="404">
        <v>3546312.8754043402</v>
      </c>
      <c r="G279" s="404">
        <v>1321860.8244466104</v>
      </c>
      <c r="H279" s="408">
        <f>SUM(F279:G279)</f>
        <v>4868173.6998509504</v>
      </c>
      <c r="I279" s="446">
        <v>412324.57336824818</v>
      </c>
      <c r="J279" s="403">
        <f>SUM(H279:I279)</f>
        <v>5280498.2732191989</v>
      </c>
      <c r="K279" s="460">
        <v>235452</v>
      </c>
      <c r="L279" s="416">
        <f>SUM(J279:K279)</f>
        <v>5515950.2732191989</v>
      </c>
      <c r="M279" s="463">
        <v>158852.18799999999</v>
      </c>
      <c r="N279" s="403">
        <f>SUM(L279:M279)</f>
        <v>5674802.461219199</v>
      </c>
      <c r="O279" s="416">
        <f>L279/C279</f>
        <v>2214.351775680128</v>
      </c>
      <c r="P279" s="403">
        <f>N279/C279</f>
        <v>2278.1222244958649</v>
      </c>
      <c r="Q279" s="419">
        <v>17</v>
      </c>
      <c r="R279" s="419">
        <v>17</v>
      </c>
      <c r="S279" s="364"/>
      <c r="T279" s="442">
        <f>L279-AI279</f>
        <v>411059.95468828455</v>
      </c>
      <c r="U279" s="431">
        <f>T279/AI279</f>
        <v>8.0522778951023458E-2</v>
      </c>
      <c r="V279" s="432">
        <f>O279-AL279</f>
        <v>191.01038902498954</v>
      </c>
      <c r="X279" s="401">
        <v>889</v>
      </c>
      <c r="Y279" s="402" t="s">
        <v>305</v>
      </c>
      <c r="Z279" s="404">
        <v>2523</v>
      </c>
      <c r="AA279" s="417">
        <f>AC279-AB279</f>
        <v>1896981.58032002</v>
      </c>
      <c r="AB279" s="418">
        <v>1273965.8457695788</v>
      </c>
      <c r="AC279" s="404">
        <v>3170947.4260895988</v>
      </c>
      <c r="AD279" s="404">
        <v>1145506.5896339284</v>
      </c>
      <c r="AE279" s="200">
        <f>SUM(AC279:AD279)</f>
        <v>4316454.0157235274</v>
      </c>
      <c r="AF279" s="404">
        <v>552984.30280738708</v>
      </c>
      <c r="AG279" s="403">
        <f>AE279+AF279</f>
        <v>4869438.3185309144</v>
      </c>
      <c r="AH279" s="405">
        <v>235452</v>
      </c>
      <c r="AI279" s="416">
        <f>AG279+AH279</f>
        <v>5104890.3185309144</v>
      </c>
      <c r="AJ279" s="403">
        <v>158852.18799999999</v>
      </c>
      <c r="AK279" s="403">
        <f>SUM(AI279:AJ279)</f>
        <v>5263742.5065309145</v>
      </c>
      <c r="AL279" s="416">
        <f>AI279/Z279</f>
        <v>2023.3413866551384</v>
      </c>
      <c r="AM279" s="403">
        <f>AK279/Z279</f>
        <v>2086.3030148755111</v>
      </c>
      <c r="AN279" s="419">
        <v>17</v>
      </c>
      <c r="AO279" s="419">
        <v>17</v>
      </c>
    </row>
    <row r="280" spans="1:41">
      <c r="A280" s="401">
        <v>890</v>
      </c>
      <c r="B280" s="402" t="s">
        <v>306</v>
      </c>
      <c r="C280" s="404">
        <v>1139</v>
      </c>
      <c r="D280" s="417">
        <f>H280-G280-E280</f>
        <v>1846829.7821965946</v>
      </c>
      <c r="E280" s="418">
        <v>337311.62232672313</v>
      </c>
      <c r="F280" s="404">
        <v>2184141.4045233177</v>
      </c>
      <c r="G280" s="404">
        <v>477659.19385285943</v>
      </c>
      <c r="H280" s="408">
        <f>SUM(F280:G280)</f>
        <v>2661800.5983761773</v>
      </c>
      <c r="I280" s="446">
        <v>167081.89827370475</v>
      </c>
      <c r="J280" s="403">
        <f>SUM(H280:I280)</f>
        <v>2828882.4966498818</v>
      </c>
      <c r="K280" s="460">
        <v>432693</v>
      </c>
      <c r="L280" s="416">
        <f>SUM(J280:K280)</f>
        <v>3261575.4966498818</v>
      </c>
      <c r="M280" s="463">
        <v>31328.850000000006</v>
      </c>
      <c r="N280" s="403">
        <f>SUM(L280:M280)</f>
        <v>3292904.3466498819</v>
      </c>
      <c r="O280" s="416">
        <f>L280/C280</f>
        <v>2863.5430172518718</v>
      </c>
      <c r="P280" s="403">
        <f>N280/C280</f>
        <v>2891.0485923177189</v>
      </c>
      <c r="Q280" s="419">
        <v>19</v>
      </c>
      <c r="R280" s="419">
        <v>19</v>
      </c>
      <c r="S280" s="364"/>
      <c r="T280" s="442">
        <f>L280-AI280</f>
        <v>-89221.698620663024</v>
      </c>
      <c r="U280" s="431">
        <f>T280/AI280</f>
        <v>-2.6627006476725674E-2</v>
      </c>
      <c r="V280" s="432">
        <f>O280-AL280</f>
        <v>23.884377192087868</v>
      </c>
      <c r="X280" s="401">
        <v>890</v>
      </c>
      <c r="Y280" s="402" t="s">
        <v>306</v>
      </c>
      <c r="Z280" s="404">
        <v>1180</v>
      </c>
      <c r="AA280" s="417">
        <f>AC280-AB280</f>
        <v>1914303.8464367227</v>
      </c>
      <c r="AB280" s="418">
        <v>340790.48862022301</v>
      </c>
      <c r="AC280" s="404">
        <v>2255094.3350569457</v>
      </c>
      <c r="AD280" s="404">
        <v>425286.8428775295</v>
      </c>
      <c r="AE280" s="200">
        <f>SUM(AC280:AD280)</f>
        <v>2680381.1779344752</v>
      </c>
      <c r="AF280" s="404">
        <v>237723.01733606966</v>
      </c>
      <c r="AG280" s="403">
        <f>AE280+AF280</f>
        <v>2918104.1952705448</v>
      </c>
      <c r="AH280" s="405">
        <v>432693</v>
      </c>
      <c r="AI280" s="416">
        <f>AG280+AH280</f>
        <v>3350797.1952705448</v>
      </c>
      <c r="AJ280" s="403">
        <v>31328.850000000006</v>
      </c>
      <c r="AK280" s="403">
        <f>SUM(AI280:AJ280)</f>
        <v>3382126.0452705449</v>
      </c>
      <c r="AL280" s="416">
        <f>AI280/Z280</f>
        <v>2839.6586400597839</v>
      </c>
      <c r="AM280" s="403">
        <f>AK280/Z280</f>
        <v>2866.2085129411398</v>
      </c>
      <c r="AN280" s="419">
        <v>19</v>
      </c>
      <c r="AO280" s="419">
        <v>19</v>
      </c>
    </row>
    <row r="281" spans="1:41">
      <c r="A281" s="401">
        <v>892</v>
      </c>
      <c r="B281" s="402" t="s">
        <v>307</v>
      </c>
      <c r="C281" s="404">
        <v>3615</v>
      </c>
      <c r="D281" s="417">
        <f>H281-G281-E281</f>
        <v>4363344.654920266</v>
      </c>
      <c r="E281" s="418">
        <v>443922.33201000362</v>
      </c>
      <c r="F281" s="404">
        <v>4807266.9869302688</v>
      </c>
      <c r="G281" s="404">
        <v>2415828.2086559054</v>
      </c>
      <c r="H281" s="408">
        <f>SUM(F281:G281)</f>
        <v>7223095.1955861747</v>
      </c>
      <c r="I281" s="446">
        <v>338493.33807185333</v>
      </c>
      <c r="J281" s="403">
        <f>SUM(H281:I281)</f>
        <v>7561588.5336580276</v>
      </c>
      <c r="K281" s="460">
        <v>-563961</v>
      </c>
      <c r="L281" s="416">
        <f>SUM(J281:K281)</f>
        <v>6997627.5336580276</v>
      </c>
      <c r="M281" s="463">
        <v>-6743.1620000000112</v>
      </c>
      <c r="N281" s="403">
        <f>SUM(L281:M281)</f>
        <v>6990884.3716580272</v>
      </c>
      <c r="O281" s="416">
        <f>L281/C281</f>
        <v>1935.7199263231059</v>
      </c>
      <c r="P281" s="403">
        <f>N281/C281</f>
        <v>1933.8545979690255</v>
      </c>
      <c r="Q281" s="419">
        <v>13</v>
      </c>
      <c r="R281" s="419">
        <v>13</v>
      </c>
      <c r="S281" s="364"/>
      <c r="T281" s="442">
        <f>L281-AI281</f>
        <v>521592.0572121758</v>
      </c>
      <c r="U281" s="431">
        <f>T281/AI281</f>
        <v>8.0541877682614796E-2</v>
      </c>
      <c r="V281" s="432">
        <f>O281-AL281</f>
        <v>132.81472686713391</v>
      </c>
      <c r="X281" s="401">
        <v>892</v>
      </c>
      <c r="Y281" s="402" t="s">
        <v>307</v>
      </c>
      <c r="Z281" s="404">
        <v>3592</v>
      </c>
      <c r="AA281" s="417">
        <f>AC281-AB281</f>
        <v>3910251.7938200017</v>
      </c>
      <c r="AB281" s="418">
        <v>456209.54670167103</v>
      </c>
      <c r="AC281" s="404">
        <v>4366461.3405216727</v>
      </c>
      <c r="AD281" s="404">
        <v>2094213.03494639</v>
      </c>
      <c r="AE281" s="200">
        <f>SUM(AC281:AD281)</f>
        <v>6460674.3754680622</v>
      </c>
      <c r="AF281" s="404">
        <v>579322.10097779008</v>
      </c>
      <c r="AG281" s="403">
        <f>AE281+AF281</f>
        <v>7039996.4764458518</v>
      </c>
      <c r="AH281" s="405">
        <v>-563961</v>
      </c>
      <c r="AI281" s="416">
        <f>AG281+AH281</f>
        <v>6476035.4764458518</v>
      </c>
      <c r="AJ281" s="403">
        <v>-6743.1620000000112</v>
      </c>
      <c r="AK281" s="403">
        <f>SUM(AI281:AJ281)</f>
        <v>6469292.3144458514</v>
      </c>
      <c r="AL281" s="416">
        <f>AI281/Z281</f>
        <v>1802.905199455972</v>
      </c>
      <c r="AM281" s="403">
        <f>AK281/Z281</f>
        <v>1801.0279271842571</v>
      </c>
      <c r="AN281" s="419">
        <v>13</v>
      </c>
      <c r="AO281" s="419">
        <v>13</v>
      </c>
    </row>
    <row r="282" spans="1:41">
      <c r="A282" s="401">
        <v>893</v>
      </c>
      <c r="B282" s="402" t="s">
        <v>308</v>
      </c>
      <c r="C282" s="404">
        <v>7500</v>
      </c>
      <c r="D282" s="417">
        <f>H282-G282-E282</f>
        <v>6995595.7478253432</v>
      </c>
      <c r="E282" s="418">
        <v>-811702.55769630696</v>
      </c>
      <c r="F282" s="404">
        <v>6183893.1901290352</v>
      </c>
      <c r="G282" s="404">
        <v>2415561.8872344387</v>
      </c>
      <c r="H282" s="408">
        <f>SUM(F282:G282)</f>
        <v>8599455.0773634743</v>
      </c>
      <c r="I282" s="446">
        <v>1004124.7412560891</v>
      </c>
      <c r="J282" s="403">
        <f>SUM(H282:I282)</f>
        <v>9603579.8186195642</v>
      </c>
      <c r="K282" s="460">
        <v>-25603</v>
      </c>
      <c r="L282" s="416">
        <f>SUM(J282:K282)</f>
        <v>9577976.8186195642</v>
      </c>
      <c r="M282" s="463">
        <v>74.59250000002794</v>
      </c>
      <c r="N282" s="403">
        <f>SUM(L282:M282)</f>
        <v>9578051.4111195635</v>
      </c>
      <c r="O282" s="416">
        <f>L282/C282</f>
        <v>1277.0635758159419</v>
      </c>
      <c r="P282" s="403">
        <f>N282/C282</f>
        <v>1277.0735214826084</v>
      </c>
      <c r="Q282" s="419">
        <v>15</v>
      </c>
      <c r="R282" s="419">
        <v>15</v>
      </c>
      <c r="S282" s="364"/>
      <c r="T282" s="442">
        <f>L282-AI282</f>
        <v>187739.14950473979</v>
      </c>
      <c r="U282" s="431">
        <f>T282/AI282</f>
        <v>1.9993013608401791E-2</v>
      </c>
      <c r="V282" s="432">
        <f>O282-AL282</f>
        <v>13.916189601948872</v>
      </c>
      <c r="X282" s="401">
        <v>893</v>
      </c>
      <c r="Y282" s="402" t="s">
        <v>308</v>
      </c>
      <c r="Z282" s="404">
        <v>7434</v>
      </c>
      <c r="AA282" s="417">
        <f>AC282-AB282</f>
        <v>6421852.9044991722</v>
      </c>
      <c r="AB282" s="418">
        <v>-918094.64970608545</v>
      </c>
      <c r="AC282" s="404">
        <v>5503758.254793087</v>
      </c>
      <c r="AD282" s="404">
        <v>2395571.8398203081</v>
      </c>
      <c r="AE282" s="200">
        <f>SUM(AC282:AD282)</f>
        <v>7899330.0946133956</v>
      </c>
      <c r="AF282" s="404">
        <v>1516510.5745014292</v>
      </c>
      <c r="AG282" s="403">
        <f>AE282+AF282</f>
        <v>9415840.6691148244</v>
      </c>
      <c r="AH282" s="405">
        <v>-25603</v>
      </c>
      <c r="AI282" s="416">
        <f>AG282+AH282</f>
        <v>9390237.6691148244</v>
      </c>
      <c r="AJ282" s="403">
        <v>74.59250000002794</v>
      </c>
      <c r="AK282" s="403">
        <f>SUM(AI282:AJ282)</f>
        <v>9390312.2616148237</v>
      </c>
      <c r="AL282" s="416">
        <f>AI282/Z282</f>
        <v>1263.1473862139931</v>
      </c>
      <c r="AM282" s="403">
        <f>AK282/Z282</f>
        <v>1263.1574201795565</v>
      </c>
      <c r="AN282" s="419">
        <v>15</v>
      </c>
      <c r="AO282" s="419">
        <v>15</v>
      </c>
    </row>
    <row r="283" spans="1:41">
      <c r="A283" s="401">
        <v>895</v>
      </c>
      <c r="B283" s="402" t="s">
        <v>309</v>
      </c>
      <c r="C283" s="404">
        <v>14938</v>
      </c>
      <c r="D283" s="417">
        <f>H283-G283-E283</f>
        <v>3924090.3180279783</v>
      </c>
      <c r="E283" s="418">
        <v>928813.36431256728</v>
      </c>
      <c r="F283" s="404">
        <v>4852903.6823405456</v>
      </c>
      <c r="G283" s="404">
        <v>645889.1126319851</v>
      </c>
      <c r="H283" s="408">
        <f>SUM(F283:G283)</f>
        <v>5498792.7949725306</v>
      </c>
      <c r="I283" s="446">
        <v>1490776.9621054158</v>
      </c>
      <c r="J283" s="403">
        <f>SUM(H283:I283)</f>
        <v>6989569.7570779463</v>
      </c>
      <c r="K283" s="460">
        <v>-1211559</v>
      </c>
      <c r="L283" s="416">
        <f>SUM(J283:K283)</f>
        <v>5778010.7570779463</v>
      </c>
      <c r="M283" s="463">
        <v>251302.13249999986</v>
      </c>
      <c r="N283" s="403">
        <f>SUM(L283:M283)</f>
        <v>6029312.8895779466</v>
      </c>
      <c r="O283" s="416">
        <f>L283/C283</f>
        <v>386.79948835707233</v>
      </c>
      <c r="P283" s="403">
        <f>N283/C283</f>
        <v>403.62249896759585</v>
      </c>
      <c r="Q283" s="419">
        <v>2</v>
      </c>
      <c r="R283" s="419">
        <v>2</v>
      </c>
      <c r="S283" s="364"/>
      <c r="T283" s="442">
        <f>L283-AI283</f>
        <v>-187418.02096691355</v>
      </c>
      <c r="U283" s="431">
        <f>T283/AI283</f>
        <v>-3.1417359579697955E-2</v>
      </c>
      <c r="V283" s="432">
        <f>O283-AL283</f>
        <v>-8.471435181548145</v>
      </c>
      <c r="X283" s="401">
        <v>895</v>
      </c>
      <c r="Y283" s="402" t="s">
        <v>309</v>
      </c>
      <c r="Z283" s="404">
        <v>15092</v>
      </c>
      <c r="AA283" s="417">
        <f>AC283-AB283</f>
        <v>1801413.8979624333</v>
      </c>
      <c r="AB283" s="418">
        <v>977560.6948723906</v>
      </c>
      <c r="AC283" s="404">
        <v>2778974.5928348238</v>
      </c>
      <c r="AD283" s="404">
        <v>1794596.7273950984</v>
      </c>
      <c r="AE283" s="200">
        <f>SUM(AC283:AD283)</f>
        <v>4573571.3202299224</v>
      </c>
      <c r="AF283" s="404">
        <v>2603416.4578149375</v>
      </c>
      <c r="AG283" s="403">
        <f>AE283+AF283</f>
        <v>7176987.7780448599</v>
      </c>
      <c r="AH283" s="405">
        <v>-1211559</v>
      </c>
      <c r="AI283" s="416">
        <f>AG283+AH283</f>
        <v>5965428.7780448599</v>
      </c>
      <c r="AJ283" s="403">
        <v>251302.13249999986</v>
      </c>
      <c r="AK283" s="403">
        <f>SUM(AI283:AJ283)</f>
        <v>6216730.9105448602</v>
      </c>
      <c r="AL283" s="416">
        <f>AI283/Z283</f>
        <v>395.27092353862048</v>
      </c>
      <c r="AM283" s="403">
        <f>AK283/Z283</f>
        <v>411.9222707755672</v>
      </c>
      <c r="AN283" s="419">
        <v>2</v>
      </c>
      <c r="AO283" s="419">
        <v>2</v>
      </c>
    </row>
    <row r="284" spans="1:41">
      <c r="A284" s="401">
        <v>905</v>
      </c>
      <c r="B284" s="402" t="s">
        <v>310</v>
      </c>
      <c r="C284" s="404">
        <v>68956</v>
      </c>
      <c r="D284" s="417">
        <f>H284-G284-E284</f>
        <v>31503323.480518159</v>
      </c>
      <c r="E284" s="418">
        <v>-23216869.32958563</v>
      </c>
      <c r="F284" s="404">
        <v>8286454.1509325281</v>
      </c>
      <c r="G284" s="404">
        <v>5166409.3833687538</v>
      </c>
      <c r="H284" s="408">
        <f>SUM(F284:G284)</f>
        <v>13452863.534301281</v>
      </c>
      <c r="I284" s="446">
        <v>6134400.0545113627</v>
      </c>
      <c r="J284" s="403">
        <f>SUM(H284:I284)</f>
        <v>19587263.588812642</v>
      </c>
      <c r="K284" s="460">
        <v>30867026</v>
      </c>
      <c r="L284" s="416">
        <f>SUM(J284:K284)</f>
        <v>50454289.588812642</v>
      </c>
      <c r="M284" s="463">
        <v>-5458616.4922999982</v>
      </c>
      <c r="N284" s="403">
        <f>SUM(L284:M284)</f>
        <v>44995673.096512645</v>
      </c>
      <c r="O284" s="416">
        <f>L284/C284</f>
        <v>731.68817200552007</v>
      </c>
      <c r="P284" s="403">
        <f>N284/C284</f>
        <v>652.52730866802949</v>
      </c>
      <c r="Q284" s="419">
        <v>15</v>
      </c>
      <c r="R284" s="419">
        <v>15</v>
      </c>
      <c r="S284" s="364"/>
      <c r="T284" s="442">
        <f>L284-AI284</f>
        <v>8825619.2217318863</v>
      </c>
      <c r="U284" s="431">
        <f>T284/AI284</f>
        <v>0.21200819396602769</v>
      </c>
      <c r="V284" s="432">
        <f>O284-AL284</f>
        <v>119.39379112829533</v>
      </c>
      <c r="X284" s="401">
        <v>905</v>
      </c>
      <c r="Y284" s="402" t="s">
        <v>310</v>
      </c>
      <c r="Z284" s="404">
        <v>67988</v>
      </c>
      <c r="AA284" s="417">
        <f>AC284-AB284</f>
        <v>22012813.378823943</v>
      </c>
      <c r="AB284" s="418">
        <v>-25017824.886100803</v>
      </c>
      <c r="AC284" s="404">
        <v>-3005011.5072768591</v>
      </c>
      <c r="AD284" s="404">
        <v>3179511.19281467</v>
      </c>
      <c r="AE284" s="200">
        <f>SUM(AC284:AD284)</f>
        <v>174499.6855378109</v>
      </c>
      <c r="AF284" s="404">
        <v>10587144.681542942</v>
      </c>
      <c r="AG284" s="403">
        <f>AE284+AF284</f>
        <v>10761644.367080754</v>
      </c>
      <c r="AH284" s="405">
        <v>30867026</v>
      </c>
      <c r="AI284" s="416">
        <f>AG284+AH284</f>
        <v>41628670.367080756</v>
      </c>
      <c r="AJ284" s="403">
        <v>-5458616.4922999982</v>
      </c>
      <c r="AK284" s="403">
        <f>SUM(AI284:AJ284)</f>
        <v>36170053.874780759</v>
      </c>
      <c r="AL284" s="416">
        <f>AI284/Z284</f>
        <v>612.29438087722474</v>
      </c>
      <c r="AM284" s="403">
        <f>AK284/Z284</f>
        <v>532.00644047156493</v>
      </c>
      <c r="AN284" s="419">
        <v>15</v>
      </c>
      <c r="AO284" s="419">
        <v>15</v>
      </c>
    </row>
    <row r="285" spans="1:41">
      <c r="A285" s="401">
        <v>908</v>
      </c>
      <c r="B285" s="402" t="s">
        <v>311</v>
      </c>
      <c r="C285" s="404">
        <v>20694</v>
      </c>
      <c r="D285" s="417">
        <f>H285-G285-E285</f>
        <v>7099333.4040262606</v>
      </c>
      <c r="E285" s="418">
        <v>-3934628.974807696</v>
      </c>
      <c r="F285" s="404">
        <v>3164704.4292185642</v>
      </c>
      <c r="G285" s="404">
        <v>4108536.9447159986</v>
      </c>
      <c r="H285" s="408">
        <f>SUM(F285:G285)</f>
        <v>7273241.3739345632</v>
      </c>
      <c r="I285" s="446">
        <v>1489337.3517855837</v>
      </c>
      <c r="J285" s="403">
        <f>SUM(H285:I285)</f>
        <v>8762578.7257201467</v>
      </c>
      <c r="K285" s="460">
        <v>685224</v>
      </c>
      <c r="L285" s="416">
        <f>SUM(J285:K285)</f>
        <v>9447802.7257201467</v>
      </c>
      <c r="M285" s="463">
        <v>-117781.5575</v>
      </c>
      <c r="N285" s="403">
        <f>SUM(L285:M285)</f>
        <v>9330021.1682201475</v>
      </c>
      <c r="O285" s="416">
        <f>L285/C285</f>
        <v>456.54792334590445</v>
      </c>
      <c r="P285" s="403">
        <f>N285/C285</f>
        <v>450.85634329854776</v>
      </c>
      <c r="Q285" s="419">
        <v>6</v>
      </c>
      <c r="R285" s="419">
        <v>6</v>
      </c>
      <c r="S285" s="364"/>
      <c r="T285" s="442">
        <f>L285-AI285</f>
        <v>1391893.4935207972</v>
      </c>
      <c r="U285" s="431">
        <f>T285/AI285</f>
        <v>0.17277919268968667</v>
      </c>
      <c r="V285" s="432">
        <f>O285-AL285</f>
        <v>67.429958210448262</v>
      </c>
      <c r="X285" s="401">
        <v>908</v>
      </c>
      <c r="Y285" s="402" t="s">
        <v>311</v>
      </c>
      <c r="Z285" s="404">
        <v>20703</v>
      </c>
      <c r="AA285" s="417">
        <f>AC285-AB285</f>
        <v>4712422.1338940952</v>
      </c>
      <c r="AB285" s="418">
        <v>-4486525.494486127</v>
      </c>
      <c r="AC285" s="404">
        <v>225896.63940796815</v>
      </c>
      <c r="AD285" s="404">
        <v>4281392.3095552186</v>
      </c>
      <c r="AE285" s="200">
        <f>SUM(AC285:AD285)</f>
        <v>4507288.9489631867</v>
      </c>
      <c r="AF285" s="404">
        <v>2863396.2832361627</v>
      </c>
      <c r="AG285" s="403">
        <f>AE285+AF285</f>
        <v>7370685.2321993494</v>
      </c>
      <c r="AH285" s="405">
        <v>685224</v>
      </c>
      <c r="AI285" s="416">
        <f>AG285+AH285</f>
        <v>8055909.2321993494</v>
      </c>
      <c r="AJ285" s="403">
        <v>-117781.5575</v>
      </c>
      <c r="AK285" s="403">
        <f>SUM(AI285:AJ285)</f>
        <v>7938127.6746993493</v>
      </c>
      <c r="AL285" s="416">
        <f>AI285/Z285</f>
        <v>389.11796513545619</v>
      </c>
      <c r="AM285" s="403">
        <f>AK285/Z285</f>
        <v>383.42885932953436</v>
      </c>
      <c r="AN285" s="419">
        <v>6</v>
      </c>
      <c r="AO285" s="419">
        <v>6</v>
      </c>
    </row>
    <row r="286" spans="1:41">
      <c r="A286" s="401">
        <v>915</v>
      </c>
      <c r="B286" s="402" t="s">
        <v>312</v>
      </c>
      <c r="C286" s="404">
        <v>19727</v>
      </c>
      <c r="D286" s="417">
        <f>H286-G286-E286</f>
        <v>1985746.3139139304</v>
      </c>
      <c r="E286" s="418">
        <v>-1147951.0426781552</v>
      </c>
      <c r="F286" s="404">
        <v>837795.27123577474</v>
      </c>
      <c r="G286" s="404">
        <v>6328574.3365524597</v>
      </c>
      <c r="H286" s="408">
        <f>SUM(F286:G286)</f>
        <v>7166369.6077882349</v>
      </c>
      <c r="I286" s="446">
        <v>2124234.4159958288</v>
      </c>
      <c r="J286" s="403">
        <f>SUM(H286:I286)</f>
        <v>9290604.0237840638</v>
      </c>
      <c r="K286" s="460">
        <v>-2507152</v>
      </c>
      <c r="L286" s="416">
        <f>SUM(J286:K286)</f>
        <v>6783452.0237840638</v>
      </c>
      <c r="M286" s="463">
        <v>178216.40099999995</v>
      </c>
      <c r="N286" s="403">
        <f>SUM(L286:M286)</f>
        <v>6961668.4247840634</v>
      </c>
      <c r="O286" s="416">
        <f>L286/C286</f>
        <v>343.86637723850885</v>
      </c>
      <c r="P286" s="403">
        <f>N286/C286</f>
        <v>352.9005132449974</v>
      </c>
      <c r="Q286" s="419">
        <v>11</v>
      </c>
      <c r="R286" s="419">
        <v>11</v>
      </c>
      <c r="S286" s="364"/>
      <c r="T286" s="442">
        <f>L286-AI286</f>
        <v>3186317.9494170826</v>
      </c>
      <c r="U286" s="431">
        <f>T286/AI286</f>
        <v>0.88579349102460314</v>
      </c>
      <c r="V286" s="432">
        <f>O286-AL286</f>
        <v>161.81596606552534</v>
      </c>
      <c r="X286" s="401">
        <v>915</v>
      </c>
      <c r="Y286" s="402" t="s">
        <v>312</v>
      </c>
      <c r="Z286" s="404">
        <v>19759</v>
      </c>
      <c r="AA286" s="417">
        <f>AC286-AB286</f>
        <v>-1902317.7647480567</v>
      </c>
      <c r="AB286" s="418">
        <v>-1378566.4236242676</v>
      </c>
      <c r="AC286" s="404">
        <v>-3280884.1883723242</v>
      </c>
      <c r="AD286" s="404">
        <v>6074696.8803582322</v>
      </c>
      <c r="AE286" s="200">
        <f>SUM(AC286:AD286)</f>
        <v>2793812.691985908</v>
      </c>
      <c r="AF286" s="404">
        <v>3310473.3823810727</v>
      </c>
      <c r="AG286" s="403">
        <f>AE286+AF286</f>
        <v>6104286.0743669812</v>
      </c>
      <c r="AH286" s="405">
        <v>-2507152</v>
      </c>
      <c r="AI286" s="416">
        <f>AG286+AH286</f>
        <v>3597134.0743669812</v>
      </c>
      <c r="AJ286" s="403">
        <v>178216.40099999995</v>
      </c>
      <c r="AK286" s="403">
        <f>SUM(AI286:AJ286)</f>
        <v>3775350.4753669812</v>
      </c>
      <c r="AL286" s="416">
        <f>AI286/Z286</f>
        <v>182.0504111729835</v>
      </c>
      <c r="AM286" s="403">
        <f>AK286/Z286</f>
        <v>191.0699162592733</v>
      </c>
      <c r="AN286" s="419">
        <v>11</v>
      </c>
      <c r="AO286" s="419">
        <v>11</v>
      </c>
    </row>
    <row r="287" spans="1:41">
      <c r="A287" s="401">
        <v>918</v>
      </c>
      <c r="B287" s="402" t="s">
        <v>313</v>
      </c>
      <c r="C287" s="404">
        <v>2245</v>
      </c>
      <c r="D287" s="417">
        <f>H287-G287-E287</f>
        <v>467249.95829117269</v>
      </c>
      <c r="E287" s="418">
        <v>-115489.4148083394</v>
      </c>
      <c r="F287" s="404">
        <v>351760.54348283325</v>
      </c>
      <c r="G287" s="404">
        <v>1147461.2141997863</v>
      </c>
      <c r="H287" s="408">
        <f>SUM(F287:G287)</f>
        <v>1499221.7576826196</v>
      </c>
      <c r="I287" s="446">
        <v>338478.62908011919</v>
      </c>
      <c r="J287" s="403">
        <f>SUM(H287:I287)</f>
        <v>1837700.3867627387</v>
      </c>
      <c r="K287" s="460">
        <v>-460926</v>
      </c>
      <c r="L287" s="416">
        <f>SUM(J287:K287)</f>
        <v>1376774.3867627387</v>
      </c>
      <c r="M287" s="463">
        <v>14291.922999999995</v>
      </c>
      <c r="N287" s="403">
        <f>SUM(L287:M287)</f>
        <v>1391066.3097627386</v>
      </c>
      <c r="O287" s="416">
        <f>L287/C287</f>
        <v>613.26253307917091</v>
      </c>
      <c r="P287" s="403">
        <f>N287/C287</f>
        <v>619.62864577404844</v>
      </c>
      <c r="Q287" s="419">
        <v>2</v>
      </c>
      <c r="R287" s="419">
        <v>2</v>
      </c>
      <c r="S287" s="364"/>
      <c r="T287" s="442">
        <f>L287-AI287</f>
        <v>198591.94419740513</v>
      </c>
      <c r="U287" s="431">
        <f>T287/AI287</f>
        <v>0.16855788799992463</v>
      </c>
      <c r="V287" s="432">
        <f>O287-AL287</f>
        <v>84.455332645897329</v>
      </c>
      <c r="X287" s="401">
        <v>918</v>
      </c>
      <c r="Y287" s="402" t="s">
        <v>313</v>
      </c>
      <c r="Z287" s="404">
        <v>2228</v>
      </c>
      <c r="AA287" s="417">
        <f>AC287-AB287</f>
        <v>345807.51122259174</v>
      </c>
      <c r="AB287" s="418">
        <v>-141256.66415260977</v>
      </c>
      <c r="AC287" s="404">
        <v>204550.84706998197</v>
      </c>
      <c r="AD287" s="404">
        <v>924420.81660341076</v>
      </c>
      <c r="AE287" s="200">
        <f>SUM(AC287:AD287)</f>
        <v>1128971.6636733927</v>
      </c>
      <c r="AF287" s="404">
        <v>510136.77889194078</v>
      </c>
      <c r="AG287" s="403">
        <f>AE287+AF287</f>
        <v>1639108.4425653336</v>
      </c>
      <c r="AH287" s="405">
        <v>-460926</v>
      </c>
      <c r="AI287" s="416">
        <f>AG287+AH287</f>
        <v>1178182.4425653336</v>
      </c>
      <c r="AJ287" s="403">
        <v>14291.922999999995</v>
      </c>
      <c r="AK287" s="403">
        <f>SUM(AI287:AJ287)</f>
        <v>1192474.3655653335</v>
      </c>
      <c r="AL287" s="416">
        <f>AI287/Z287</f>
        <v>528.80720043327358</v>
      </c>
      <c r="AM287" s="403">
        <f>AK287/Z287</f>
        <v>535.2218875966488</v>
      </c>
      <c r="AN287" s="419">
        <v>2</v>
      </c>
      <c r="AO287" s="419">
        <v>2</v>
      </c>
    </row>
    <row r="288" spans="1:41">
      <c r="A288" s="401">
        <v>921</v>
      </c>
      <c r="B288" s="402" t="s">
        <v>314</v>
      </c>
      <c r="C288" s="404">
        <v>1895</v>
      </c>
      <c r="D288" s="417">
        <f>H288-G288-E288</f>
        <v>387698.0130810733</v>
      </c>
      <c r="E288" s="418">
        <v>659973.62897516368</v>
      </c>
      <c r="F288" s="404">
        <v>1047671.6420562371</v>
      </c>
      <c r="G288" s="404">
        <v>1221664.9444106137</v>
      </c>
      <c r="H288" s="408">
        <f>SUM(F288:G288)</f>
        <v>2269336.5864668507</v>
      </c>
      <c r="I288" s="446">
        <v>389220.03134215786</v>
      </c>
      <c r="J288" s="403">
        <f>SUM(H288:I288)</f>
        <v>2658556.6178090088</v>
      </c>
      <c r="K288" s="460">
        <v>245202</v>
      </c>
      <c r="L288" s="416">
        <f>SUM(J288:K288)</f>
        <v>2903758.6178090088</v>
      </c>
      <c r="M288" s="463">
        <v>202265.02299999999</v>
      </c>
      <c r="N288" s="403">
        <f>SUM(L288:M288)</f>
        <v>3106023.6408090089</v>
      </c>
      <c r="O288" s="416">
        <f>L288/C288</f>
        <v>1532.3264473926167</v>
      </c>
      <c r="P288" s="403">
        <f>N288/C288</f>
        <v>1639.0626072870759</v>
      </c>
      <c r="Q288" s="419">
        <v>11</v>
      </c>
      <c r="R288" s="419">
        <v>11</v>
      </c>
      <c r="S288" s="364"/>
      <c r="T288" s="442">
        <f>L288-AI288</f>
        <v>290492.5598993306</v>
      </c>
      <c r="U288" s="431">
        <f>T288/AI288</f>
        <v>0.11116072893538145</v>
      </c>
      <c r="V288" s="432">
        <f>O288-AL288</f>
        <v>152.56612114674658</v>
      </c>
      <c r="X288" s="401">
        <v>921</v>
      </c>
      <c r="Y288" s="402" t="s">
        <v>314</v>
      </c>
      <c r="Z288" s="404">
        <v>1894</v>
      </c>
      <c r="AA288" s="417">
        <f>AC288-AB288</f>
        <v>151216.69503135979</v>
      </c>
      <c r="AB288" s="418">
        <v>666324.68606271548</v>
      </c>
      <c r="AC288" s="404">
        <v>817541.38109407527</v>
      </c>
      <c r="AD288" s="404">
        <v>1060693.5749849083</v>
      </c>
      <c r="AE288" s="200">
        <f>SUM(AC288:AD288)</f>
        <v>1878234.9560789836</v>
      </c>
      <c r="AF288" s="404">
        <v>489829.10183069477</v>
      </c>
      <c r="AG288" s="403">
        <f>AE288+AF288</f>
        <v>2368064.0579096782</v>
      </c>
      <c r="AH288" s="405">
        <v>245202</v>
      </c>
      <c r="AI288" s="416">
        <f>AG288+AH288</f>
        <v>2613266.0579096782</v>
      </c>
      <c r="AJ288" s="403">
        <v>202265.02299999999</v>
      </c>
      <c r="AK288" s="403">
        <f>SUM(AI288:AJ288)</f>
        <v>2815531.0809096782</v>
      </c>
      <c r="AL288" s="416">
        <f>AI288/Z288</f>
        <v>1379.7603262458701</v>
      </c>
      <c r="AM288" s="403">
        <f>AK288/Z288</f>
        <v>1486.5528410293971</v>
      </c>
      <c r="AN288" s="419">
        <v>11</v>
      </c>
      <c r="AO288" s="419">
        <v>11</v>
      </c>
    </row>
    <row r="289" spans="1:41">
      <c r="A289" s="401">
        <v>922</v>
      </c>
      <c r="B289" s="402" t="s">
        <v>315</v>
      </c>
      <c r="C289" s="404">
        <v>4469</v>
      </c>
      <c r="D289" s="417">
        <f>H289-G289-E289</f>
        <v>3097768.8182630674</v>
      </c>
      <c r="E289" s="418">
        <v>-422929.87142263033</v>
      </c>
      <c r="F289" s="404">
        <v>2674838.9468404371</v>
      </c>
      <c r="G289" s="404">
        <v>1136499.5786123308</v>
      </c>
      <c r="H289" s="408">
        <f>SUM(F289:G289)</f>
        <v>3811338.525452768</v>
      </c>
      <c r="I289" s="446">
        <v>375626.87729903229</v>
      </c>
      <c r="J289" s="403">
        <f>SUM(H289:I289)</f>
        <v>4186965.4027518001</v>
      </c>
      <c r="K289" s="460">
        <v>-1130219</v>
      </c>
      <c r="L289" s="416">
        <f>SUM(J289:K289)</f>
        <v>3056746.4027518001</v>
      </c>
      <c r="M289" s="463">
        <v>-84453.628499999963</v>
      </c>
      <c r="N289" s="403">
        <f>SUM(L289:M289)</f>
        <v>2972292.7742518</v>
      </c>
      <c r="O289" s="416">
        <f>L289/C289</f>
        <v>683.98890193595889</v>
      </c>
      <c r="P289" s="403">
        <f>N289/C289</f>
        <v>665.09124507760123</v>
      </c>
      <c r="Q289" s="419">
        <v>6</v>
      </c>
      <c r="R289" s="419">
        <v>6</v>
      </c>
      <c r="S289" s="364"/>
      <c r="T289" s="442">
        <f>L289-AI289</f>
        <v>99893.012250466738</v>
      </c>
      <c r="U289" s="431">
        <f>T289/AI289</f>
        <v>3.3783552668307952E-2</v>
      </c>
      <c r="V289" s="432">
        <f>O289-AL289</f>
        <v>27.056355723709771</v>
      </c>
      <c r="X289" s="401">
        <v>922</v>
      </c>
      <c r="Y289" s="402" t="s">
        <v>315</v>
      </c>
      <c r="Z289" s="404">
        <v>4501</v>
      </c>
      <c r="AA289" s="417">
        <f>AC289-AB289</f>
        <v>2680199.1107752211</v>
      </c>
      <c r="AB289" s="418">
        <v>-543261.64456782863</v>
      </c>
      <c r="AC289" s="404">
        <v>2136937.4662073925</v>
      </c>
      <c r="AD289" s="404">
        <v>1252799.1173364331</v>
      </c>
      <c r="AE289" s="200">
        <f>SUM(AC289:AD289)</f>
        <v>3389736.5835438259</v>
      </c>
      <c r="AF289" s="404">
        <v>697335.80695750774</v>
      </c>
      <c r="AG289" s="403">
        <f>AE289+AF289</f>
        <v>4087072.3905013334</v>
      </c>
      <c r="AH289" s="405">
        <v>-1130219</v>
      </c>
      <c r="AI289" s="416">
        <f>AG289+AH289</f>
        <v>2956853.3905013334</v>
      </c>
      <c r="AJ289" s="403">
        <v>-84453.628499999963</v>
      </c>
      <c r="AK289" s="403">
        <f>SUM(AI289:AJ289)</f>
        <v>2872399.7620013333</v>
      </c>
      <c r="AL289" s="416">
        <f>AI289/Z289</f>
        <v>656.93254621224912</v>
      </c>
      <c r="AM289" s="403">
        <f>AK289/Z289</f>
        <v>638.16924283522178</v>
      </c>
      <c r="AN289" s="419">
        <v>6</v>
      </c>
      <c r="AO289" s="419">
        <v>6</v>
      </c>
    </row>
    <row r="290" spans="1:41">
      <c r="A290" s="401">
        <v>924</v>
      </c>
      <c r="B290" s="402" t="s">
        <v>316</v>
      </c>
      <c r="C290" s="404">
        <v>2936</v>
      </c>
      <c r="D290" s="417">
        <f>H290-G290-E290</f>
        <v>1320796.4815969141</v>
      </c>
      <c r="E290" s="418">
        <v>-49525.126147990988</v>
      </c>
      <c r="F290" s="404">
        <v>1271271.3554489231</v>
      </c>
      <c r="G290" s="404">
        <v>1758195.2716286457</v>
      </c>
      <c r="H290" s="408">
        <f>SUM(F290:G290)</f>
        <v>3029466.6270775688</v>
      </c>
      <c r="I290" s="446">
        <v>494958.58615695836</v>
      </c>
      <c r="J290" s="403">
        <f>SUM(H290:I290)</f>
        <v>3524425.213234527</v>
      </c>
      <c r="K290" s="460">
        <v>100275</v>
      </c>
      <c r="L290" s="416">
        <f>SUM(J290:K290)</f>
        <v>3624700.213234527</v>
      </c>
      <c r="M290" s="463">
        <v>16410.350000000006</v>
      </c>
      <c r="N290" s="403">
        <f>SUM(L290:M290)</f>
        <v>3641110.5632345271</v>
      </c>
      <c r="O290" s="416">
        <f>L290/C290</f>
        <v>1234.5709173142122</v>
      </c>
      <c r="P290" s="403">
        <f>N290/C290</f>
        <v>1240.1602735812421</v>
      </c>
      <c r="Q290" s="419">
        <v>16</v>
      </c>
      <c r="R290" s="419">
        <v>16</v>
      </c>
      <c r="S290" s="364"/>
      <c r="T290" s="442">
        <f>L290-AI290</f>
        <v>317948.70563827967</v>
      </c>
      <c r="U290" s="431">
        <f>T290/AI290</f>
        <v>9.6151375423248475E-2</v>
      </c>
      <c r="V290" s="432">
        <f>O290-AL290</f>
        <v>112.11623041799794</v>
      </c>
      <c r="X290" s="401">
        <v>924</v>
      </c>
      <c r="Y290" s="402" t="s">
        <v>316</v>
      </c>
      <c r="Z290" s="404">
        <v>2946</v>
      </c>
      <c r="AA290" s="417">
        <f>AC290-AB290</f>
        <v>976050.8993521512</v>
      </c>
      <c r="AB290" s="418">
        <v>-128159.14376166697</v>
      </c>
      <c r="AC290" s="404">
        <v>847891.75559048424</v>
      </c>
      <c r="AD290" s="404">
        <v>1638184.7060515159</v>
      </c>
      <c r="AE290" s="200">
        <f>SUM(AC290:AD290)</f>
        <v>2486076.4616419999</v>
      </c>
      <c r="AF290" s="404">
        <v>720400.04595424735</v>
      </c>
      <c r="AG290" s="403">
        <f>AE290+AF290</f>
        <v>3206476.5075962474</v>
      </c>
      <c r="AH290" s="405">
        <v>100275</v>
      </c>
      <c r="AI290" s="416">
        <f>AG290+AH290</f>
        <v>3306751.5075962474</v>
      </c>
      <c r="AJ290" s="403">
        <v>16410.350000000006</v>
      </c>
      <c r="AK290" s="403">
        <f>SUM(AI290:AJ290)</f>
        <v>3323161.8575962475</v>
      </c>
      <c r="AL290" s="416">
        <f>AI290/Z290</f>
        <v>1122.4546868962143</v>
      </c>
      <c r="AM290" s="403">
        <f>AK290/Z290</f>
        <v>1128.025070467158</v>
      </c>
      <c r="AN290" s="419">
        <v>16</v>
      </c>
      <c r="AO290" s="419">
        <v>16</v>
      </c>
    </row>
    <row r="291" spans="1:41">
      <c r="A291" s="401">
        <v>925</v>
      </c>
      <c r="B291" s="402" t="s">
        <v>317</v>
      </c>
      <c r="C291" s="404">
        <v>3387</v>
      </c>
      <c r="D291" s="417">
        <f>H291-G291-E291</f>
        <v>1611434.9029251914</v>
      </c>
      <c r="E291" s="418">
        <v>1924483.1896901228</v>
      </c>
      <c r="F291" s="404">
        <v>3535918.0926153143</v>
      </c>
      <c r="G291" s="404">
        <v>136373.64915331482</v>
      </c>
      <c r="H291" s="408">
        <f>SUM(F291:G291)</f>
        <v>3672291.7417686293</v>
      </c>
      <c r="I291" s="446">
        <v>600169.06017581769</v>
      </c>
      <c r="J291" s="403">
        <f>SUM(H291:I291)</f>
        <v>4272460.8019444467</v>
      </c>
      <c r="K291" s="460">
        <v>-27667</v>
      </c>
      <c r="L291" s="416">
        <f>SUM(J291:K291)</f>
        <v>4244793.8019444467</v>
      </c>
      <c r="M291" s="463">
        <v>58182.150000000009</v>
      </c>
      <c r="N291" s="403">
        <f>SUM(L291:M291)</f>
        <v>4302975.9519444471</v>
      </c>
      <c r="O291" s="416">
        <f>L291/C291</f>
        <v>1253.2606442115284</v>
      </c>
      <c r="P291" s="403">
        <f>N291/C291</f>
        <v>1270.4387221566126</v>
      </c>
      <c r="Q291" s="419">
        <v>11</v>
      </c>
      <c r="R291" s="419">
        <v>11</v>
      </c>
      <c r="S291" s="364"/>
      <c r="T291" s="442">
        <f>L291-AI291</f>
        <v>295566.81932079978</v>
      </c>
      <c r="U291" s="431">
        <f>T291/AI291</f>
        <v>7.4841689429672037E-2</v>
      </c>
      <c r="V291" s="432">
        <f>O291-AL291</f>
        <v>100.87459734148251</v>
      </c>
      <c r="X291" s="401">
        <v>925</v>
      </c>
      <c r="Y291" s="402" t="s">
        <v>317</v>
      </c>
      <c r="Z291" s="404">
        <v>3427</v>
      </c>
      <c r="AA291" s="417">
        <f>AC291-AB291</f>
        <v>1241285.7559173261</v>
      </c>
      <c r="AB291" s="418">
        <v>1935494.6703818492</v>
      </c>
      <c r="AC291" s="404">
        <v>3176780.4262991752</v>
      </c>
      <c r="AD291" s="404">
        <v>-20416.79060073354</v>
      </c>
      <c r="AE291" s="200">
        <f>SUM(AC291:AD291)</f>
        <v>3156363.6356984419</v>
      </c>
      <c r="AF291" s="404">
        <v>820530.34692520485</v>
      </c>
      <c r="AG291" s="403">
        <f>AE291+AF291</f>
        <v>3976893.982623647</v>
      </c>
      <c r="AH291" s="405">
        <v>-27667</v>
      </c>
      <c r="AI291" s="416">
        <f>AG291+AH291</f>
        <v>3949226.982623647</v>
      </c>
      <c r="AJ291" s="403">
        <v>58182.150000000009</v>
      </c>
      <c r="AK291" s="403">
        <f>SUM(AI291:AJ291)</f>
        <v>4007409.1326236469</v>
      </c>
      <c r="AL291" s="416">
        <f>AI291/Z291</f>
        <v>1152.3860468700459</v>
      </c>
      <c r="AM291" s="403">
        <f>AK291/Z291</f>
        <v>1169.363622008651</v>
      </c>
      <c r="AN291" s="419">
        <v>11</v>
      </c>
      <c r="AO291" s="419">
        <v>11</v>
      </c>
    </row>
    <row r="292" spans="1:41">
      <c r="A292" s="401">
        <v>927</v>
      </c>
      <c r="B292" s="402" t="s">
        <v>318</v>
      </c>
      <c r="C292" s="404">
        <v>28811</v>
      </c>
      <c r="D292" s="417">
        <f>H292-G292-E292</f>
        <v>15355561.127330089</v>
      </c>
      <c r="E292" s="418">
        <v>920625.73493877216</v>
      </c>
      <c r="F292" s="404">
        <v>16276186.862268861</v>
      </c>
      <c r="G292" s="404">
        <v>2683915.2405280662</v>
      </c>
      <c r="H292" s="408">
        <f>SUM(F292:G292)</f>
        <v>18960102.102796927</v>
      </c>
      <c r="I292" s="446">
        <v>2321096.2369446699</v>
      </c>
      <c r="J292" s="403">
        <f>SUM(H292:I292)</f>
        <v>21281198.339741595</v>
      </c>
      <c r="K292" s="460">
        <v>-3203849</v>
      </c>
      <c r="L292" s="416">
        <f>SUM(J292:K292)</f>
        <v>18077349.339741595</v>
      </c>
      <c r="M292" s="463">
        <v>-181300.05494999979</v>
      </c>
      <c r="N292" s="403">
        <f>SUM(L292:M292)</f>
        <v>17896049.284791596</v>
      </c>
      <c r="O292" s="416">
        <f>L292/C292</f>
        <v>627.44609141444573</v>
      </c>
      <c r="P292" s="403">
        <f>N292/C292</f>
        <v>621.15335409363081</v>
      </c>
      <c r="Q292" s="419">
        <v>1</v>
      </c>
      <c r="R292" s="420">
        <v>33</v>
      </c>
      <c r="S292" s="396"/>
      <c r="T292" s="442">
        <f>L292-AI292</f>
        <v>109581.63247862086</v>
      </c>
      <c r="U292" s="431">
        <f>T292/AI292</f>
        <v>6.0987894692296979E-3</v>
      </c>
      <c r="V292" s="432">
        <f>O292-AL292</f>
        <v>6.0035670391482654</v>
      </c>
      <c r="X292" s="401">
        <v>927</v>
      </c>
      <c r="Y292" s="402" t="s">
        <v>318</v>
      </c>
      <c r="Z292" s="404">
        <v>28913</v>
      </c>
      <c r="AA292" s="417">
        <f>AC292-AB292</f>
        <v>13504862.591214882</v>
      </c>
      <c r="AB292" s="418">
        <v>1016231.6804453147</v>
      </c>
      <c r="AC292" s="404">
        <v>14521094.271660198</v>
      </c>
      <c r="AD292" s="404">
        <v>2622340.0928733731</v>
      </c>
      <c r="AE292" s="200">
        <f>SUM(AC292:AD292)</f>
        <v>17143434.36453357</v>
      </c>
      <c r="AF292" s="404">
        <v>4028182.342729406</v>
      </c>
      <c r="AG292" s="403">
        <f>AE292+AF292</f>
        <v>21171616.707262974</v>
      </c>
      <c r="AH292" s="405">
        <v>-3203849</v>
      </c>
      <c r="AI292" s="416">
        <f>AG292+AH292</f>
        <v>17967767.707262974</v>
      </c>
      <c r="AJ292" s="403">
        <v>-181300.05494999979</v>
      </c>
      <c r="AK292" s="403">
        <f>SUM(AI292:AJ292)</f>
        <v>17786467.652312975</v>
      </c>
      <c r="AL292" s="416">
        <f>AI292/Z292</f>
        <v>621.44252437529747</v>
      </c>
      <c r="AM292" s="403">
        <f>AK292/Z292</f>
        <v>615.17198672960171</v>
      </c>
      <c r="AN292" s="419">
        <v>1</v>
      </c>
      <c r="AO292" s="420">
        <v>33</v>
      </c>
    </row>
    <row r="293" spans="1:41">
      <c r="A293" s="401">
        <v>931</v>
      </c>
      <c r="B293" s="402" t="s">
        <v>319</v>
      </c>
      <c r="C293" s="404">
        <v>5877</v>
      </c>
      <c r="D293" s="417">
        <f>H293-G293-E293</f>
        <v>1558862.8002102179</v>
      </c>
      <c r="E293" s="418">
        <v>3664250.8684190474</v>
      </c>
      <c r="F293" s="404">
        <v>5223113.6686292654</v>
      </c>
      <c r="G293" s="404">
        <v>2174042.4020338748</v>
      </c>
      <c r="H293" s="408">
        <f>SUM(F293:G293)</f>
        <v>7397156.0706631402</v>
      </c>
      <c r="I293" s="446">
        <v>971515.50793684367</v>
      </c>
      <c r="J293" s="403">
        <f>SUM(H293:I293)</f>
        <v>8368671.5785999838</v>
      </c>
      <c r="K293" s="460">
        <v>145870</v>
      </c>
      <c r="L293" s="416">
        <f>SUM(J293:K293)</f>
        <v>8514541.5785999838</v>
      </c>
      <c r="M293" s="463">
        <v>-93091.44</v>
      </c>
      <c r="N293" s="403">
        <f>SUM(L293:M293)</f>
        <v>8421450.1385999843</v>
      </c>
      <c r="O293" s="416">
        <f>L293/C293</f>
        <v>1448.790467687593</v>
      </c>
      <c r="P293" s="403">
        <f>N293/C293</f>
        <v>1432.9505085247549</v>
      </c>
      <c r="Q293" s="419">
        <v>13</v>
      </c>
      <c r="R293" s="419">
        <v>13</v>
      </c>
      <c r="S293" s="364"/>
      <c r="T293" s="442">
        <f>L293-AI293</f>
        <v>347653.92520436738</v>
      </c>
      <c r="U293" s="431">
        <f>T293/AI293</f>
        <v>4.2568716499953363E-2</v>
      </c>
      <c r="V293" s="432">
        <f>O293-AL293</f>
        <v>76.434955438287716</v>
      </c>
      <c r="X293" s="401">
        <v>931</v>
      </c>
      <c r="Y293" s="402" t="s">
        <v>319</v>
      </c>
      <c r="Z293" s="404">
        <v>5951</v>
      </c>
      <c r="AA293" s="417">
        <f>AC293-AB293</f>
        <v>655691.33483692864</v>
      </c>
      <c r="AB293" s="418">
        <v>3683320.2189848977</v>
      </c>
      <c r="AC293" s="404">
        <v>4339011.5538218264</v>
      </c>
      <c r="AD293" s="404">
        <v>2372291.80699465</v>
      </c>
      <c r="AE293" s="200">
        <f>SUM(AC293:AD293)</f>
        <v>6711303.3608164769</v>
      </c>
      <c r="AF293" s="404">
        <v>1309714.2925791396</v>
      </c>
      <c r="AG293" s="403">
        <f>AE293+AF293</f>
        <v>8021017.6533956164</v>
      </c>
      <c r="AH293" s="405">
        <v>145870</v>
      </c>
      <c r="AI293" s="416">
        <f>AG293+AH293</f>
        <v>8166887.6533956164</v>
      </c>
      <c r="AJ293" s="403">
        <v>-93091.44</v>
      </c>
      <c r="AK293" s="403">
        <f>SUM(AI293:AJ293)</f>
        <v>8073796.213395616</v>
      </c>
      <c r="AL293" s="416">
        <f>AI293/Z293</f>
        <v>1372.3555122493053</v>
      </c>
      <c r="AM293" s="403">
        <f>AK293/Z293</f>
        <v>1356.7125211553716</v>
      </c>
      <c r="AN293" s="419">
        <v>13</v>
      </c>
      <c r="AO293" s="419">
        <v>13</v>
      </c>
    </row>
    <row r="294" spans="1:41">
      <c r="A294" s="401">
        <v>934</v>
      </c>
      <c r="B294" s="402" t="s">
        <v>320</v>
      </c>
      <c r="C294" s="404">
        <v>2656</v>
      </c>
      <c r="D294" s="417">
        <f>H294-G294-E294</f>
        <v>490163.14749166346</v>
      </c>
      <c r="E294" s="418">
        <v>271064.79091189452</v>
      </c>
      <c r="F294" s="404">
        <v>761227.93840355787</v>
      </c>
      <c r="G294" s="404">
        <v>1245160.2091562296</v>
      </c>
      <c r="H294" s="408">
        <f>SUM(F294:G294)</f>
        <v>2006388.1475597876</v>
      </c>
      <c r="I294" s="446">
        <v>358435.01403593458</v>
      </c>
      <c r="J294" s="403">
        <f>SUM(H294:I294)</f>
        <v>2364823.1615957222</v>
      </c>
      <c r="K294" s="460">
        <v>-787755</v>
      </c>
      <c r="L294" s="416">
        <f>SUM(J294:K294)</f>
        <v>1577068.1615957222</v>
      </c>
      <c r="M294" s="463">
        <v>-2406652.42</v>
      </c>
      <c r="N294" s="403">
        <f>SUM(L294:M294)</f>
        <v>-829584.25840427773</v>
      </c>
      <c r="O294" s="416">
        <f>L294/C294</f>
        <v>593.7756632514014</v>
      </c>
      <c r="P294" s="403">
        <f>N294/C294</f>
        <v>-312.34347078474315</v>
      </c>
      <c r="Q294" s="419">
        <v>14</v>
      </c>
      <c r="R294" s="419">
        <v>14</v>
      </c>
      <c r="S294" s="364"/>
      <c r="T294" s="442">
        <f>L294-AI294</f>
        <v>164235.0450642691</v>
      </c>
      <c r="U294" s="431">
        <f>T294/AI294</f>
        <v>0.1162451836261249</v>
      </c>
      <c r="V294" s="432">
        <f>O294-AL294</f>
        <v>64.822792966319753</v>
      </c>
      <c r="X294" s="401">
        <v>934</v>
      </c>
      <c r="Y294" s="402" t="s">
        <v>320</v>
      </c>
      <c r="Z294" s="404">
        <v>2671</v>
      </c>
      <c r="AA294" s="417">
        <f>AC294-AB294</f>
        <v>150820.2644880513</v>
      </c>
      <c r="AB294" s="418">
        <v>263044.9730739228</v>
      </c>
      <c r="AC294" s="404">
        <v>413865.23756197409</v>
      </c>
      <c r="AD294" s="404">
        <v>1224823.7886438149</v>
      </c>
      <c r="AE294" s="200">
        <f>SUM(AC294:AD294)</f>
        <v>1638689.0262057888</v>
      </c>
      <c r="AF294" s="404">
        <v>561899.0903256645</v>
      </c>
      <c r="AG294" s="403">
        <f>AE294+AF294</f>
        <v>2200588.1165314531</v>
      </c>
      <c r="AH294" s="405">
        <v>-787755</v>
      </c>
      <c r="AI294" s="416">
        <f>AG294+AH294</f>
        <v>1412833.1165314531</v>
      </c>
      <c r="AJ294" s="403">
        <v>-2406652.42</v>
      </c>
      <c r="AK294" s="403">
        <f>SUM(AI294:AJ294)</f>
        <v>-993819.30346854683</v>
      </c>
      <c r="AL294" s="416">
        <f>AI294/Z294</f>
        <v>528.95287028508164</v>
      </c>
      <c r="AM294" s="403">
        <f>AK294/Z294</f>
        <v>-372.07761268009989</v>
      </c>
      <c r="AN294" s="419">
        <v>14</v>
      </c>
      <c r="AO294" s="419">
        <v>14</v>
      </c>
    </row>
    <row r="295" spans="1:41">
      <c r="A295" s="401">
        <v>935</v>
      </c>
      <c r="B295" s="402" t="s">
        <v>321</v>
      </c>
      <c r="C295" s="404">
        <v>2927</v>
      </c>
      <c r="D295" s="417">
        <f>H295-G295-E295</f>
        <v>468231.49546976772</v>
      </c>
      <c r="E295" s="418">
        <v>-6423.1337026477559</v>
      </c>
      <c r="F295" s="404">
        <v>461808.36176711996</v>
      </c>
      <c r="G295" s="404">
        <v>895367.76363711222</v>
      </c>
      <c r="H295" s="408">
        <f>SUM(F295:G295)</f>
        <v>1357176.1254042322</v>
      </c>
      <c r="I295" s="446">
        <v>412831.76197779196</v>
      </c>
      <c r="J295" s="403">
        <f>SUM(H295:I295)</f>
        <v>1770007.8873820242</v>
      </c>
      <c r="K295" s="460">
        <v>216270</v>
      </c>
      <c r="L295" s="416">
        <f>SUM(J295:K295)</f>
        <v>1986277.8873820242</v>
      </c>
      <c r="M295" s="463">
        <v>1262075.2630000003</v>
      </c>
      <c r="N295" s="403">
        <f>SUM(L295:M295)</f>
        <v>3248353.1503820242</v>
      </c>
      <c r="O295" s="416">
        <f>L295/C295</f>
        <v>678.60535954288491</v>
      </c>
      <c r="P295" s="403">
        <f>N295/C295</f>
        <v>1109.78925534063</v>
      </c>
      <c r="Q295" s="419">
        <v>8</v>
      </c>
      <c r="R295" s="419">
        <v>8</v>
      </c>
      <c r="S295" s="364"/>
      <c r="T295" s="442">
        <f>L295-AI295</f>
        <v>-64670.151737884851</v>
      </c>
      <c r="U295" s="431">
        <f>T295/AI295</f>
        <v>-3.153183332993445E-2</v>
      </c>
      <c r="V295" s="432">
        <f>O295-AL295</f>
        <v>-8.4794106815402301</v>
      </c>
      <c r="X295" s="401">
        <v>935</v>
      </c>
      <c r="Y295" s="402" t="s">
        <v>321</v>
      </c>
      <c r="Z295" s="404">
        <v>2985</v>
      </c>
      <c r="AA295" s="417">
        <f>AC295-AB295</f>
        <v>124237.77571490116</v>
      </c>
      <c r="AB295" s="418">
        <v>2902.1905298869242</v>
      </c>
      <c r="AC295" s="404">
        <v>127139.96624478808</v>
      </c>
      <c r="AD295" s="404">
        <v>1085050.7477332584</v>
      </c>
      <c r="AE295" s="200">
        <f>SUM(AC295:AD295)</f>
        <v>1212190.7139780466</v>
      </c>
      <c r="AF295" s="404">
        <v>622487.32514186262</v>
      </c>
      <c r="AG295" s="403">
        <f>AE295+AF295</f>
        <v>1834678.0391199091</v>
      </c>
      <c r="AH295" s="405">
        <v>216270</v>
      </c>
      <c r="AI295" s="416">
        <f>AG295+AH295</f>
        <v>2050948.0391199091</v>
      </c>
      <c r="AJ295" s="403">
        <v>1262075.2630000003</v>
      </c>
      <c r="AK295" s="403">
        <f>SUM(AI295:AJ295)</f>
        <v>3313023.3021199093</v>
      </c>
      <c r="AL295" s="416">
        <f>AI295/Z295</f>
        <v>687.08477022442514</v>
      </c>
      <c r="AM295" s="403">
        <f>AK295/Z295</f>
        <v>1109.8905534740065</v>
      </c>
      <c r="AN295" s="419">
        <v>8</v>
      </c>
      <c r="AO295" s="419">
        <v>8</v>
      </c>
    </row>
    <row r="296" spans="1:41">
      <c r="A296" s="401">
        <v>936</v>
      </c>
      <c r="B296" s="402" t="s">
        <v>322</v>
      </c>
      <c r="C296" s="404">
        <v>6275</v>
      </c>
      <c r="D296" s="417">
        <f>H296-G296-E296</f>
        <v>1436862.8733841404</v>
      </c>
      <c r="E296" s="418">
        <v>2491386.1465265383</v>
      </c>
      <c r="F296" s="404">
        <v>3928249.0199106787</v>
      </c>
      <c r="G296" s="404">
        <v>2238451.8161144354</v>
      </c>
      <c r="H296" s="408">
        <f>SUM(F296:G296)</f>
        <v>6166700.8360251142</v>
      </c>
      <c r="I296" s="446">
        <v>1051756.2705640229</v>
      </c>
      <c r="J296" s="403">
        <f>SUM(H296:I296)</f>
        <v>7218457.1065891366</v>
      </c>
      <c r="K296" s="460">
        <v>524546</v>
      </c>
      <c r="L296" s="416">
        <f>SUM(J296:K296)</f>
        <v>7743003.1065891366</v>
      </c>
      <c r="M296" s="463">
        <v>87317.980499999976</v>
      </c>
      <c r="N296" s="403">
        <f>SUM(L296:M296)</f>
        <v>7830321.0870891362</v>
      </c>
      <c r="O296" s="416">
        <f>L296/C296</f>
        <v>1233.9447181815358</v>
      </c>
      <c r="P296" s="403">
        <f>N296/C296</f>
        <v>1247.8599341974718</v>
      </c>
      <c r="Q296" s="419">
        <v>6</v>
      </c>
      <c r="R296" s="419">
        <v>6</v>
      </c>
      <c r="S296" s="364"/>
      <c r="T296" s="442">
        <f>L296-AI296</f>
        <v>435563.51843305584</v>
      </c>
      <c r="U296" s="431">
        <f>T296/AI296</f>
        <v>5.9605490155405248E-2</v>
      </c>
      <c r="V296" s="432">
        <f>O296-AL296</f>
        <v>91.264563661429293</v>
      </c>
      <c r="X296" s="401">
        <v>936</v>
      </c>
      <c r="Y296" s="402" t="s">
        <v>322</v>
      </c>
      <c r="Z296" s="404">
        <v>6395</v>
      </c>
      <c r="AA296" s="417">
        <f>AC296-AB296</f>
        <v>847103.12252753787</v>
      </c>
      <c r="AB296" s="418">
        <v>2511413.4166207472</v>
      </c>
      <c r="AC296" s="404">
        <v>3358516.5391482851</v>
      </c>
      <c r="AD296" s="404">
        <v>2007797.9339286697</v>
      </c>
      <c r="AE296" s="200">
        <f>SUM(AC296:AD296)</f>
        <v>5366314.4730769545</v>
      </c>
      <c r="AF296" s="404">
        <v>1416579.1150791266</v>
      </c>
      <c r="AG296" s="403">
        <f>AE296+AF296</f>
        <v>6782893.5881560808</v>
      </c>
      <c r="AH296" s="405">
        <v>524546</v>
      </c>
      <c r="AI296" s="416">
        <f>AG296+AH296</f>
        <v>7307439.5881560808</v>
      </c>
      <c r="AJ296" s="403">
        <v>87317.980499999976</v>
      </c>
      <c r="AK296" s="403">
        <f>SUM(AI296:AJ296)</f>
        <v>7394757.5686560804</v>
      </c>
      <c r="AL296" s="416">
        <f>AI296/Z296</f>
        <v>1142.6801545201065</v>
      </c>
      <c r="AM296" s="403">
        <f>AK296/Z296</f>
        <v>1156.3342562402001</v>
      </c>
      <c r="AN296" s="419">
        <v>6</v>
      </c>
      <c r="AO296" s="419">
        <v>6</v>
      </c>
    </row>
    <row r="297" spans="1:41">
      <c r="A297" s="401">
        <v>946</v>
      </c>
      <c r="B297" s="402" t="s">
        <v>323</v>
      </c>
      <c r="C297" s="404">
        <v>6291</v>
      </c>
      <c r="D297" s="417">
        <f>H297-G297-E297</f>
        <v>5710025.9672366278</v>
      </c>
      <c r="E297" s="418">
        <v>-418585.72997180658</v>
      </c>
      <c r="F297" s="404">
        <v>5291440.2372648213</v>
      </c>
      <c r="G297" s="404">
        <v>2269738.1055550347</v>
      </c>
      <c r="H297" s="408">
        <f>SUM(F297:G297)</f>
        <v>7561178.3428198565</v>
      </c>
      <c r="I297" s="446">
        <v>881411.64529421087</v>
      </c>
      <c r="J297" s="403">
        <f>SUM(H297:I297)</f>
        <v>8442589.9881140664</v>
      </c>
      <c r="K297" s="460">
        <v>704419</v>
      </c>
      <c r="L297" s="416">
        <f>SUM(J297:K297)</f>
        <v>9147008.9881140664</v>
      </c>
      <c r="M297" s="463">
        <v>-157792.97450000001</v>
      </c>
      <c r="N297" s="403">
        <f>SUM(L297:M297)</f>
        <v>8989216.0136140659</v>
      </c>
      <c r="O297" s="416">
        <f>L297/C297</f>
        <v>1453.983307600392</v>
      </c>
      <c r="P297" s="403">
        <f>N297/C297</f>
        <v>1428.9009718032214</v>
      </c>
      <c r="Q297" s="419">
        <v>15</v>
      </c>
      <c r="R297" s="419">
        <v>15</v>
      </c>
      <c r="S297" s="364"/>
      <c r="T297" s="442">
        <f>L297-AI297</f>
        <v>279988.10533295013</v>
      </c>
      <c r="U297" s="431">
        <f>T297/AI297</f>
        <v>3.1576344415367233E-2</v>
      </c>
      <c r="V297" s="432">
        <f>O297-AL297</f>
        <v>43.609380006767651</v>
      </c>
      <c r="X297" s="401">
        <v>946</v>
      </c>
      <c r="Y297" s="402" t="s">
        <v>323</v>
      </c>
      <c r="Z297" s="404">
        <v>6287</v>
      </c>
      <c r="AA297" s="417">
        <f>AC297-AB297</f>
        <v>5044712.2027860433</v>
      </c>
      <c r="AB297" s="418">
        <v>-416889.25488245464</v>
      </c>
      <c r="AC297" s="404">
        <v>4627822.9479035884</v>
      </c>
      <c r="AD297" s="404">
        <v>2170743.7907054871</v>
      </c>
      <c r="AE297" s="200">
        <f>SUM(AC297:AD297)</f>
        <v>6798566.7386090755</v>
      </c>
      <c r="AF297" s="404">
        <v>1364035.1441720412</v>
      </c>
      <c r="AG297" s="403">
        <f>AE297+AF297</f>
        <v>8162601.8827811163</v>
      </c>
      <c r="AH297" s="405">
        <v>704419</v>
      </c>
      <c r="AI297" s="416">
        <f>AG297+AH297</f>
        <v>8867020.8827811163</v>
      </c>
      <c r="AJ297" s="403">
        <v>-157792.97450000001</v>
      </c>
      <c r="AK297" s="403">
        <f>SUM(AI297:AJ297)</f>
        <v>8709227.9082811158</v>
      </c>
      <c r="AL297" s="416">
        <f>AI297/Z297</f>
        <v>1410.3739275936243</v>
      </c>
      <c r="AM297" s="403">
        <f>AK297/Z297</f>
        <v>1385.2756335742192</v>
      </c>
      <c r="AN297" s="419">
        <v>15</v>
      </c>
      <c r="AO297" s="419">
        <v>15</v>
      </c>
    </row>
    <row r="298" spans="1:41">
      <c r="A298" s="401">
        <v>976</v>
      </c>
      <c r="B298" s="402" t="s">
        <v>324</v>
      </c>
      <c r="C298" s="404">
        <v>3765</v>
      </c>
      <c r="D298" s="417">
        <f>H298-G298-E298</f>
        <v>2736955.6836482147</v>
      </c>
      <c r="E298" s="418">
        <v>-374406.63418852334</v>
      </c>
      <c r="F298" s="404">
        <v>2362549.0494596916</v>
      </c>
      <c r="G298" s="404">
        <v>2063048.2327968942</v>
      </c>
      <c r="H298" s="408">
        <f>SUM(F298:G298)</f>
        <v>4425597.2822565855</v>
      </c>
      <c r="I298" s="446">
        <v>619966.16506514908</v>
      </c>
      <c r="J298" s="403">
        <f>SUM(H298:I298)</f>
        <v>5045563.4473217344</v>
      </c>
      <c r="K298" s="460">
        <v>-724413</v>
      </c>
      <c r="L298" s="416">
        <f>SUM(J298:K298)</f>
        <v>4321150.4473217344</v>
      </c>
      <c r="M298" s="463">
        <v>-46307.024000000019</v>
      </c>
      <c r="N298" s="403">
        <f>SUM(L298:M298)</f>
        <v>4274843.4233217342</v>
      </c>
      <c r="O298" s="416">
        <f>L298/C298</f>
        <v>1147.7159222634089</v>
      </c>
      <c r="P298" s="403">
        <f>N298/C298</f>
        <v>1135.4165798995309</v>
      </c>
      <c r="Q298" s="419">
        <v>19</v>
      </c>
      <c r="R298" s="419">
        <v>19</v>
      </c>
      <c r="S298" s="364"/>
      <c r="T298" s="442">
        <f>L298-AI298</f>
        <v>957093.14132587425</v>
      </c>
      <c r="U298" s="431">
        <f>T298/AI298</f>
        <v>0.28450559971734679</v>
      </c>
      <c r="V298" s="432">
        <f>O298-AL298</f>
        <v>259.6332121272261</v>
      </c>
      <c r="X298" s="401">
        <v>976</v>
      </c>
      <c r="Y298" s="402" t="s">
        <v>324</v>
      </c>
      <c r="Z298" s="404">
        <v>3788</v>
      </c>
      <c r="AA298" s="417">
        <f>AC298-AB298</f>
        <v>1854660.6587483347</v>
      </c>
      <c r="AB298" s="418">
        <v>-475631.60255503311</v>
      </c>
      <c r="AC298" s="404">
        <v>1379029.0561933017</v>
      </c>
      <c r="AD298" s="404">
        <v>1886670.1666394433</v>
      </c>
      <c r="AE298" s="200">
        <f>SUM(AC298:AD298)</f>
        <v>3265699.2228327449</v>
      </c>
      <c r="AF298" s="404">
        <v>822771.08316311531</v>
      </c>
      <c r="AG298" s="403">
        <f>AE298+AF298</f>
        <v>4088470.3059958601</v>
      </c>
      <c r="AH298" s="405">
        <v>-724413</v>
      </c>
      <c r="AI298" s="416">
        <f>AG298+AH298</f>
        <v>3364057.3059958601</v>
      </c>
      <c r="AJ298" s="403">
        <v>-46307.024000000019</v>
      </c>
      <c r="AK298" s="403">
        <f>SUM(AI298:AJ298)</f>
        <v>3317750.2819958599</v>
      </c>
      <c r="AL298" s="416">
        <f>AI298/Z298</f>
        <v>888.08271013618275</v>
      </c>
      <c r="AM298" s="403">
        <f>AK298/Z298</f>
        <v>875.85804698940331</v>
      </c>
      <c r="AN298" s="419">
        <v>19</v>
      </c>
      <c r="AO298" s="419">
        <v>19</v>
      </c>
    </row>
    <row r="299" spans="1:41">
      <c r="A299" s="401">
        <v>977</v>
      </c>
      <c r="B299" s="402" t="s">
        <v>325</v>
      </c>
      <c r="C299" s="404">
        <v>15369</v>
      </c>
      <c r="D299" s="417">
        <f>H299-G299-E299</f>
        <v>10817188.573485745</v>
      </c>
      <c r="E299" s="418">
        <v>-1612193.2187607451</v>
      </c>
      <c r="F299" s="404">
        <v>9204995.3547249977</v>
      </c>
      <c r="G299" s="404">
        <v>6193654.7089189263</v>
      </c>
      <c r="H299" s="408">
        <f>SUM(F299:G299)</f>
        <v>15398650.063643925</v>
      </c>
      <c r="I299" s="446">
        <v>1100911.4273978262</v>
      </c>
      <c r="J299" s="403">
        <f>SUM(H299:I299)</f>
        <v>16499561.491041752</v>
      </c>
      <c r="K299" s="460">
        <v>205625</v>
      </c>
      <c r="L299" s="416">
        <f>SUM(J299:K299)</f>
        <v>16705186.491041752</v>
      </c>
      <c r="M299" s="463">
        <v>202145.67499999999</v>
      </c>
      <c r="N299" s="403">
        <f>SUM(L299:M299)</f>
        <v>16907332.16604175</v>
      </c>
      <c r="O299" s="416">
        <f>L299/C299</f>
        <v>1086.9403663895994</v>
      </c>
      <c r="P299" s="403">
        <f>N299/C299</f>
        <v>1100.0931853758702</v>
      </c>
      <c r="Q299" s="419">
        <v>17</v>
      </c>
      <c r="R299" s="419">
        <v>17</v>
      </c>
      <c r="S299" s="364"/>
      <c r="T299" s="442">
        <f>L299-AI299</f>
        <v>-372842.09705835395</v>
      </c>
      <c r="U299" s="431">
        <f>T299/AI299</f>
        <v>-2.183168245298223E-2</v>
      </c>
      <c r="V299" s="432">
        <f>O299-AL299</f>
        <v>-29.781570973907264</v>
      </c>
      <c r="X299" s="401">
        <v>977</v>
      </c>
      <c r="Y299" s="402" t="s">
        <v>325</v>
      </c>
      <c r="Z299" s="404">
        <v>15293</v>
      </c>
      <c r="AA299" s="417">
        <f>AC299-AB299</f>
        <v>9930978.2737681754</v>
      </c>
      <c r="AB299" s="418">
        <v>-2018921.9440604409</v>
      </c>
      <c r="AC299" s="404">
        <v>7912056.3297077343</v>
      </c>
      <c r="AD299" s="404">
        <v>6526933.9752020221</v>
      </c>
      <c r="AE299" s="200">
        <f>SUM(AC299:AD299)</f>
        <v>14438990.304909756</v>
      </c>
      <c r="AF299" s="404">
        <v>2433413.28319035</v>
      </c>
      <c r="AG299" s="403">
        <f>AE299+AF299</f>
        <v>16872403.588100106</v>
      </c>
      <c r="AH299" s="405">
        <v>205625</v>
      </c>
      <c r="AI299" s="416">
        <f>AG299+AH299</f>
        <v>17078028.588100106</v>
      </c>
      <c r="AJ299" s="403">
        <v>202145.67499999999</v>
      </c>
      <c r="AK299" s="403">
        <f>SUM(AI299:AJ299)</f>
        <v>17280174.263100106</v>
      </c>
      <c r="AL299" s="416">
        <f>AI299/Z299</f>
        <v>1116.7219373635066</v>
      </c>
      <c r="AM299" s="403">
        <f>AK299/Z299</f>
        <v>1129.9401205191987</v>
      </c>
      <c r="AN299" s="419">
        <v>17</v>
      </c>
      <c r="AO299" s="419">
        <v>17</v>
      </c>
    </row>
    <row r="300" spans="1:41">
      <c r="A300" s="401">
        <v>980</v>
      </c>
      <c r="B300" s="402" t="s">
        <v>326</v>
      </c>
      <c r="C300" s="404">
        <v>33677</v>
      </c>
      <c r="D300" s="417">
        <f>H300-G300-E300</f>
        <v>23769012.592393972</v>
      </c>
      <c r="E300" s="418">
        <v>-1137212.6334793356</v>
      </c>
      <c r="F300" s="404">
        <v>22631799.958914638</v>
      </c>
      <c r="G300" s="404">
        <v>5195869.3500883533</v>
      </c>
      <c r="H300" s="408">
        <f>SUM(F300:G300)</f>
        <v>27827669.309002992</v>
      </c>
      <c r="I300" s="446">
        <v>2023554.5867380355</v>
      </c>
      <c r="J300" s="403">
        <f>SUM(H300:I300)</f>
        <v>29851223.895741027</v>
      </c>
      <c r="K300" s="460">
        <v>-4044415</v>
      </c>
      <c r="L300" s="416">
        <f>SUM(J300:K300)</f>
        <v>25806808.895741027</v>
      </c>
      <c r="M300" s="463">
        <v>-813183.56540000043</v>
      </c>
      <c r="N300" s="403">
        <f>SUM(L300:M300)</f>
        <v>24993625.330341026</v>
      </c>
      <c r="O300" s="416">
        <f>L300/C300</f>
        <v>766.30367597294969</v>
      </c>
      <c r="P300" s="403">
        <f>N300/C300</f>
        <v>742.15712000299982</v>
      </c>
      <c r="Q300" s="419">
        <v>6</v>
      </c>
      <c r="R300" s="419">
        <v>6</v>
      </c>
      <c r="S300" s="364"/>
      <c r="T300" s="442">
        <f>L300-AI300</f>
        <v>72207.289312146604</v>
      </c>
      <c r="U300" s="431">
        <f>T300/AI300</f>
        <v>2.8058444586182428E-3</v>
      </c>
      <c r="V300" s="432">
        <f>O300-AL300</f>
        <v>0.55244538322494918</v>
      </c>
      <c r="X300" s="401">
        <v>980</v>
      </c>
      <c r="Y300" s="402" t="s">
        <v>326</v>
      </c>
      <c r="Z300" s="404">
        <v>33607</v>
      </c>
      <c r="AA300" s="417">
        <f>AC300-AB300</f>
        <v>21938637.490646064</v>
      </c>
      <c r="AB300" s="418">
        <v>-1864044.8242984284</v>
      </c>
      <c r="AC300" s="404">
        <v>20074592.666347634</v>
      </c>
      <c r="AD300" s="404">
        <v>5483454.6264062934</v>
      </c>
      <c r="AE300" s="200">
        <f>SUM(AC300:AD300)</f>
        <v>25558047.292753927</v>
      </c>
      <c r="AF300" s="404">
        <v>4220969.3136749519</v>
      </c>
      <c r="AG300" s="403">
        <f>AE300+AF300</f>
        <v>29779016.60642888</v>
      </c>
      <c r="AH300" s="405">
        <v>-4044415</v>
      </c>
      <c r="AI300" s="416">
        <f>AG300+AH300</f>
        <v>25734601.60642888</v>
      </c>
      <c r="AJ300" s="403">
        <v>-813183.56540000043</v>
      </c>
      <c r="AK300" s="403">
        <f>SUM(AI300:AJ300)</f>
        <v>24921418.04102888</v>
      </c>
      <c r="AL300" s="416">
        <f>AI300/Z300</f>
        <v>765.75123058972474</v>
      </c>
      <c r="AM300" s="403">
        <f>AK300/Z300</f>
        <v>741.55437977293059</v>
      </c>
      <c r="AN300" s="419">
        <v>6</v>
      </c>
      <c r="AO300" s="419">
        <v>6</v>
      </c>
    </row>
    <row r="301" spans="1:41">
      <c r="A301" s="401">
        <v>981</v>
      </c>
      <c r="B301" s="402" t="s">
        <v>327</v>
      </c>
      <c r="C301" s="404">
        <v>2207</v>
      </c>
      <c r="D301" s="417">
        <f>H301-G301-E301</f>
        <v>35101.700666539487</v>
      </c>
      <c r="E301" s="418">
        <v>853865.54088002967</v>
      </c>
      <c r="F301" s="404">
        <v>888967.24154656916</v>
      </c>
      <c r="G301" s="404">
        <v>1222968.8384297627</v>
      </c>
      <c r="H301" s="408">
        <f>SUM(F301:G301)</f>
        <v>2111936.0799763319</v>
      </c>
      <c r="I301" s="446">
        <v>340643.57451163291</v>
      </c>
      <c r="J301" s="403">
        <f>SUM(H301:I301)</f>
        <v>2452579.6544879647</v>
      </c>
      <c r="K301" s="460">
        <v>-578171</v>
      </c>
      <c r="L301" s="416">
        <f>SUM(J301:K301)</f>
        <v>1874408.6544879647</v>
      </c>
      <c r="M301" s="463">
        <v>-52214.75</v>
      </c>
      <c r="N301" s="403">
        <f>SUM(L301:M301)</f>
        <v>1822193.9044879647</v>
      </c>
      <c r="O301" s="416">
        <f>L301/C301</f>
        <v>849.30161055186443</v>
      </c>
      <c r="P301" s="403">
        <f>N301/C301</f>
        <v>825.6429109596578</v>
      </c>
      <c r="Q301" s="419">
        <v>5</v>
      </c>
      <c r="R301" s="419">
        <v>5</v>
      </c>
      <c r="S301" s="364"/>
      <c r="T301" s="442">
        <f>L301-AI301</f>
        <v>133813.4046148546</v>
      </c>
      <c r="U301" s="431">
        <f>T301/AI301</f>
        <v>7.6877955759450473E-2</v>
      </c>
      <c r="V301" s="432">
        <f>O301-AL301</f>
        <v>71.208070152619825</v>
      </c>
      <c r="X301" s="401">
        <v>981</v>
      </c>
      <c r="Y301" s="402" t="s">
        <v>327</v>
      </c>
      <c r="Z301" s="404">
        <v>2237</v>
      </c>
      <c r="AA301" s="417">
        <f>AC301-AB301</f>
        <v>-172550.5430098169</v>
      </c>
      <c r="AB301" s="418">
        <v>861008.70104816637</v>
      </c>
      <c r="AC301" s="404">
        <v>688458.15803834947</v>
      </c>
      <c r="AD301" s="404">
        <v>1123713.116947154</v>
      </c>
      <c r="AE301" s="200">
        <f>SUM(AC301:AD301)</f>
        <v>1812171.2749855034</v>
      </c>
      <c r="AF301" s="404">
        <v>506594.97488760692</v>
      </c>
      <c r="AG301" s="403">
        <f>AE301+AF301</f>
        <v>2318766.2498731101</v>
      </c>
      <c r="AH301" s="405">
        <v>-578171</v>
      </c>
      <c r="AI301" s="416">
        <f>AG301+AH301</f>
        <v>1740595.2498731101</v>
      </c>
      <c r="AJ301" s="403">
        <v>-52214.75</v>
      </c>
      <c r="AK301" s="403">
        <f>SUM(AI301:AJ301)</f>
        <v>1688380.4998731101</v>
      </c>
      <c r="AL301" s="416">
        <f>AI301/Z301</f>
        <v>778.0935403992446</v>
      </c>
      <c r="AM301" s="403">
        <f>AK301/Z301</f>
        <v>754.75212332280296</v>
      </c>
      <c r="AN301" s="419">
        <v>5</v>
      </c>
      <c r="AO301" s="419">
        <v>5</v>
      </c>
    </row>
    <row r="302" spans="1:41">
      <c r="A302" s="401">
        <v>989</v>
      </c>
      <c r="B302" s="402" t="s">
        <v>328</v>
      </c>
      <c r="C302" s="404">
        <v>5316</v>
      </c>
      <c r="D302" s="417">
        <f>H302-G302-E302</f>
        <v>1564172.2762653276</v>
      </c>
      <c r="E302" s="418">
        <v>-1635319.2304340359</v>
      </c>
      <c r="F302" s="404">
        <v>-71146.954168708296</v>
      </c>
      <c r="G302" s="404">
        <v>2135081.8562309435</v>
      </c>
      <c r="H302" s="408">
        <f>SUM(F302:G302)</f>
        <v>2063934.9020622352</v>
      </c>
      <c r="I302" s="446">
        <v>757204.2646227493</v>
      </c>
      <c r="J302" s="403">
        <f>SUM(H302:I302)</f>
        <v>2821139.1666849842</v>
      </c>
      <c r="K302" s="460">
        <v>-407983</v>
      </c>
      <c r="L302" s="416">
        <f>SUM(J302:K302)</f>
        <v>2413156.1666849842</v>
      </c>
      <c r="M302" s="463">
        <v>107338.60750000003</v>
      </c>
      <c r="N302" s="403">
        <f>SUM(L302:M302)</f>
        <v>2520494.7741849842</v>
      </c>
      <c r="O302" s="416">
        <f>L302/C302</f>
        <v>453.94209305586611</v>
      </c>
      <c r="P302" s="403">
        <f>N302/C302</f>
        <v>474.13370469995942</v>
      </c>
      <c r="Q302" s="419">
        <v>14</v>
      </c>
      <c r="R302" s="419">
        <v>14</v>
      </c>
      <c r="S302" s="364"/>
      <c r="T302" s="442">
        <f>L302-AI302</f>
        <v>272298.10229808837</v>
      </c>
      <c r="U302" s="431">
        <f>T302/AI302</f>
        <v>0.12719110473868325</v>
      </c>
      <c r="V302" s="432">
        <f>O302-AL302</f>
        <v>57.926912814116974</v>
      </c>
      <c r="X302" s="401">
        <v>989</v>
      </c>
      <c r="Y302" s="402" t="s">
        <v>328</v>
      </c>
      <c r="Z302" s="404">
        <v>5406</v>
      </c>
      <c r="AA302" s="417">
        <f>AC302-AB302</f>
        <v>1134066.4890223825</v>
      </c>
      <c r="AB302" s="418">
        <v>-1780437.8300724896</v>
      </c>
      <c r="AC302" s="404">
        <v>-646371.34105010703</v>
      </c>
      <c r="AD302" s="404">
        <v>2044935.2697507231</v>
      </c>
      <c r="AE302" s="200">
        <f>SUM(AC302:AD302)</f>
        <v>1398563.9287006161</v>
      </c>
      <c r="AF302" s="404">
        <v>1150277.1356862797</v>
      </c>
      <c r="AG302" s="403">
        <f>AE302+AF302</f>
        <v>2548841.0643868959</v>
      </c>
      <c r="AH302" s="405">
        <v>-407983</v>
      </c>
      <c r="AI302" s="416">
        <f>AG302+AH302</f>
        <v>2140858.0643868959</v>
      </c>
      <c r="AJ302" s="403">
        <v>107338.60750000003</v>
      </c>
      <c r="AK302" s="403">
        <f>SUM(AI302:AJ302)</f>
        <v>2248196.6718868958</v>
      </c>
      <c r="AL302" s="416">
        <f>AI302/Z302</f>
        <v>396.01518024174914</v>
      </c>
      <c r="AM302" s="403">
        <f>AK302/Z302</f>
        <v>415.87063852883756</v>
      </c>
      <c r="AN302" s="419">
        <v>14</v>
      </c>
      <c r="AO302" s="419">
        <v>14</v>
      </c>
    </row>
    <row r="303" spans="1:41">
      <c r="A303" s="401">
        <v>992</v>
      </c>
      <c r="B303" s="402" t="s">
        <v>329</v>
      </c>
      <c r="C303" s="404">
        <v>17971</v>
      </c>
      <c r="D303" s="417">
        <f>H303-G303-E303</f>
        <v>6519308.7067054585</v>
      </c>
      <c r="E303" s="418">
        <v>-667325.16835356597</v>
      </c>
      <c r="F303" s="404">
        <v>5851983.5383518925</v>
      </c>
      <c r="G303" s="404">
        <v>4329658.4999834849</v>
      </c>
      <c r="H303" s="408">
        <f>SUM(F303:G303)</f>
        <v>10181642.038335377</v>
      </c>
      <c r="I303" s="457">
        <v>1695940.2900376671</v>
      </c>
      <c r="J303" s="403">
        <f>SUM(H303:I303)</f>
        <v>11877582.328373045</v>
      </c>
      <c r="K303" s="460">
        <v>-801830</v>
      </c>
      <c r="L303" s="416">
        <f>SUM(J303:K303)</f>
        <v>11075752.328373045</v>
      </c>
      <c r="M303" s="463">
        <v>-173621.50299999997</v>
      </c>
      <c r="N303" s="403">
        <f>SUM(L303:M303)</f>
        <v>10902130.825373044</v>
      </c>
      <c r="O303" s="416">
        <f>L303/C303</f>
        <v>616.3125217502112</v>
      </c>
      <c r="P303" s="403">
        <f>N303/C303</f>
        <v>606.65131742101414</v>
      </c>
      <c r="Q303" s="419">
        <v>13</v>
      </c>
      <c r="R303" s="419">
        <v>13</v>
      </c>
      <c r="S303" s="364"/>
      <c r="T303" s="442">
        <f>L303-AI303</f>
        <v>985431.03306685761</v>
      </c>
      <c r="U303" s="431">
        <f>T303/AI303</f>
        <v>9.766101635685874E-2</v>
      </c>
      <c r="V303" s="432">
        <f>O303-AL303</f>
        <v>59.451523113004441</v>
      </c>
      <c r="X303" s="401">
        <v>992</v>
      </c>
      <c r="Y303" s="402" t="s">
        <v>329</v>
      </c>
      <c r="Z303" s="404">
        <v>18120</v>
      </c>
      <c r="AA303" s="417">
        <f>AC303-AB303</f>
        <v>3405741.7731701145</v>
      </c>
      <c r="AB303" s="418">
        <v>-608385.1364788377</v>
      </c>
      <c r="AC303" s="404">
        <v>2797356.6366912769</v>
      </c>
      <c r="AD303" s="404">
        <v>5160493.4438761827</v>
      </c>
      <c r="AE303" s="200">
        <f>SUM(AC303:AD303)</f>
        <v>7957850.0805674596</v>
      </c>
      <c r="AF303" s="200">
        <v>2934301.2147387285</v>
      </c>
      <c r="AG303" s="403">
        <f>AE303+AF303</f>
        <v>10892151.295306187</v>
      </c>
      <c r="AH303" s="405">
        <v>-801830</v>
      </c>
      <c r="AI303" s="416">
        <f>AG303+AH303</f>
        <v>10090321.295306187</v>
      </c>
      <c r="AJ303" s="403">
        <v>-173621.50299999997</v>
      </c>
      <c r="AK303" s="403">
        <f>SUM(AI303:AJ303)</f>
        <v>9916699.7923061866</v>
      </c>
      <c r="AL303" s="416">
        <f>AI303/Z303</f>
        <v>556.86099863720676</v>
      </c>
      <c r="AM303" s="403">
        <f>AK303/Z303</f>
        <v>547.27923798599261</v>
      </c>
      <c r="AN303" s="419">
        <v>13</v>
      </c>
      <c r="AO303" s="419">
        <v>13</v>
      </c>
    </row>
  </sheetData>
  <autoFilter ref="A10:AO10" xr:uid="{5E26B68A-C397-4289-AE13-5FFD99F138ED}">
    <sortState xmlns:xlrd2="http://schemas.microsoft.com/office/spreadsheetml/2017/richdata2" ref="A11:AO303">
      <sortCondition ref="A10"/>
    </sortState>
  </autoFilter>
  <sortState xmlns:xlrd2="http://schemas.microsoft.com/office/spreadsheetml/2017/richdata2" ref="A11:H302">
    <sortCondition ref="A10:A302"/>
  </sortState>
  <conditionalFormatting sqref="C11:C302">
    <cfRule type="cellIs" dxfId="16" priority="7" operator="lessThan">
      <formula>0</formula>
    </cfRule>
  </conditionalFormatting>
  <conditionalFormatting sqref="T10:V303">
    <cfRule type="cellIs" dxfId="15" priority="9" operator="lessThan">
      <formula>0</formula>
    </cfRule>
    <cfRule type="cellIs" dxfId="14" priority="10" operator="greaterThan">
      <formula>0</formula>
    </cfRule>
    <cfRule type="cellIs" dxfId="13" priority="22" operator="lessThan">
      <formula>0</formula>
    </cfRule>
  </conditionalFormatting>
  <conditionalFormatting sqref="Z11:Z302">
    <cfRule type="cellIs" dxfId="12" priority="4" operator="lessThan">
      <formula>0</formula>
    </cfRule>
  </conditionalFormatting>
  <hyperlinks>
    <hyperlink ref="A4" r:id="rId1" display="https://vm.fi/valtionosuuslaskelmia" xr:uid="{650D2291-85D6-40AF-A709-7F078F06C8F8}"/>
    <hyperlink ref="A5" r:id="rId2" display="https://vos.oph.fi/rap/vos/v24/vop6os24.html" xr:uid="{9F3D999B-40E6-442E-B208-D0AECD689327}"/>
  </hyperlinks>
  <printOptions horizontalCentered="1"/>
  <pageMargins left="0.39370078740157483" right="0.39370078740157483" top="1.5748031496062993" bottom="0.78740157480314965" header="0.39370078740157483" footer="0.39370078740157483"/>
  <pageSetup paperSize="9" orientation="portrait" r:id="rId3"/>
  <headerFooter scaleWithDoc="0">
    <oddHeader>&amp;L&amp;G</oddHeader>
    <oddFooter>&amp;L&amp;8&amp;K06+000&amp;P/&amp;N | &amp;D &amp;T | &amp;Z&amp;F&amp;R&amp;8&amp;K06+000&amp;G</oddFooter>
  </headerFooter>
  <ignoredErrors>
    <ignoredError sqref="H10:H303" formulaRange="1"/>
  </ignoredErrors>
  <legacyDrawing r:id="rId4"/>
  <legacyDrawingHF r:id="rId5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35BFF-2FE8-4C6E-B887-1766FF9A5084}">
  <dimension ref="A1:CM303"/>
  <sheetViews>
    <sheetView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A2" sqref="A2"/>
    </sheetView>
  </sheetViews>
  <sheetFormatPr defaultRowHeight="12"/>
  <cols>
    <col min="1" max="1" width="7.28515625" customWidth="1"/>
    <col min="2" max="2" width="16.28515625" customWidth="1"/>
    <col min="3" max="3" width="11.28515625" bestFit="1" customWidth="1"/>
    <col min="4" max="4" width="18" bestFit="1" customWidth="1"/>
    <col min="5" max="5" width="18" customWidth="1"/>
    <col min="6" max="6" width="15.28515625" bestFit="1" customWidth="1"/>
    <col min="7" max="7" width="16.28515625" customWidth="1"/>
    <col min="8" max="8" width="15.28515625" customWidth="1"/>
    <col min="9" max="9" width="15" customWidth="1"/>
    <col min="10" max="10" width="16.28515625" style="175" customWidth="1"/>
    <col min="11" max="11" width="14.140625" bestFit="1" customWidth="1"/>
    <col min="12" max="12" width="14.28515625" style="175" bestFit="1" customWidth="1"/>
    <col min="13" max="13" width="11" bestFit="1" customWidth="1"/>
    <col min="14" max="14" width="14.85546875" bestFit="1" customWidth="1"/>
    <col min="15" max="15" width="15" customWidth="1"/>
    <col min="16" max="16" width="15.140625" customWidth="1"/>
    <col min="17" max="17" width="5.5703125" customWidth="1"/>
    <col min="18" max="18" width="8.7109375" customWidth="1"/>
    <col min="19" max="19" width="18" bestFit="1" customWidth="1"/>
    <col min="20" max="20" width="11.28515625" bestFit="1" customWidth="1"/>
    <col min="21" max="21" width="15.7109375" customWidth="1"/>
    <col min="22" max="22" width="8.85546875" bestFit="1" customWidth="1"/>
    <col min="23" max="23" width="15.28515625" bestFit="1" customWidth="1"/>
    <col min="24" max="24" width="16.28515625" style="175" customWidth="1"/>
    <col min="25" max="25" width="15.28515625" bestFit="1" customWidth="1"/>
    <col min="26" max="26" width="15" style="175" bestFit="1" customWidth="1"/>
    <col min="27" max="27" width="15" bestFit="1" customWidth="1"/>
    <col min="28" max="28" width="14.5703125" bestFit="1" customWidth="1"/>
    <col min="29" max="29" width="15.42578125" customWidth="1"/>
    <col min="30" max="30" width="11.28515625" customWidth="1"/>
    <col min="31" max="31" width="17" customWidth="1"/>
  </cols>
  <sheetData>
    <row r="1" spans="1:91" s="1" customFormat="1" ht="35.25">
      <c r="A1" s="482" t="s">
        <v>517</v>
      </c>
      <c r="B1" s="6"/>
      <c r="C1" s="7"/>
      <c r="D1" s="7"/>
      <c r="E1" s="7"/>
      <c r="F1" s="14"/>
      <c r="G1" s="38"/>
      <c r="H1" s="38"/>
      <c r="I1"/>
      <c r="J1"/>
      <c r="L1"/>
      <c r="M1"/>
      <c r="N1"/>
      <c r="R1" s="483" t="s">
        <v>506</v>
      </c>
    </row>
    <row r="2" spans="1:91" s="1" customFormat="1" ht="18.75">
      <c r="A2" s="464" t="s">
        <v>505</v>
      </c>
      <c r="B2" s="51"/>
      <c r="C2" s="52"/>
      <c r="D2" s="52"/>
      <c r="E2" s="52"/>
      <c r="F2" s="44"/>
      <c r="G2" s="38"/>
      <c r="H2" s="38"/>
      <c r="I2"/>
      <c r="J2"/>
      <c r="L2"/>
      <c r="M2"/>
      <c r="N2"/>
    </row>
    <row r="3" spans="1:91" s="1" customFormat="1" ht="16.5">
      <c r="A3" s="399" t="s">
        <v>8</v>
      </c>
      <c r="B3" s="8"/>
      <c r="C3" s="7"/>
      <c r="D3" s="7"/>
      <c r="E3" s="7"/>
      <c r="F3" s="14"/>
      <c r="G3" s="40"/>
      <c r="H3" s="40"/>
      <c r="I3"/>
      <c r="J3"/>
      <c r="L3"/>
      <c r="M3"/>
      <c r="N3"/>
    </row>
    <row r="4" spans="1:91" s="1" customFormat="1" ht="16.5">
      <c r="A4" s="332" t="s">
        <v>503</v>
      </c>
      <c r="B4" s="43"/>
      <c r="C4" s="43"/>
      <c r="D4" s="44"/>
      <c r="E4" s="40"/>
      <c r="F4" s="14"/>
      <c r="G4" s="40"/>
      <c r="H4" s="40"/>
      <c r="I4"/>
      <c r="J4"/>
      <c r="L4"/>
      <c r="M4"/>
      <c r="N4"/>
    </row>
    <row r="5" spans="1:91" s="1" customFormat="1" ht="16.5">
      <c r="A5" s="332" t="s">
        <v>504</v>
      </c>
      <c r="B5" s="47"/>
      <c r="C5" s="47"/>
      <c r="D5" s="48"/>
      <c r="F5" s="14"/>
      <c r="G5" s="40"/>
      <c r="I5"/>
      <c r="J5"/>
      <c r="L5"/>
      <c r="M5"/>
      <c r="N5"/>
    </row>
    <row r="6" spans="1:91" s="1" customFormat="1" ht="16.5">
      <c r="A6" s="441" t="s">
        <v>9</v>
      </c>
      <c r="B6" s="51"/>
      <c r="C6" s="47"/>
      <c r="D6" s="47"/>
      <c r="E6" s="47"/>
      <c r="F6" s="48"/>
      <c r="G6" s="15"/>
      <c r="H6" s="15"/>
      <c r="I6"/>
      <c r="J6"/>
      <c r="L6"/>
      <c r="M6"/>
      <c r="N6"/>
    </row>
    <row r="7" spans="1:91" s="1" customFormat="1" ht="16.5">
      <c r="A7" s="441" t="s">
        <v>10</v>
      </c>
      <c r="B7" s="51"/>
      <c r="C7" s="47"/>
      <c r="D7" s="47"/>
      <c r="E7" s="47"/>
      <c r="F7" s="48"/>
      <c r="G7" s="15"/>
      <c r="H7" s="15"/>
      <c r="I7"/>
      <c r="J7"/>
      <c r="L7"/>
      <c r="M7"/>
      <c r="N7"/>
    </row>
    <row r="9" spans="1:91" s="175" customFormat="1" ht="99">
      <c r="A9" s="391" t="s">
        <v>11</v>
      </c>
      <c r="B9" s="391" t="s">
        <v>12</v>
      </c>
      <c r="C9" s="392" t="s">
        <v>495</v>
      </c>
      <c r="D9" s="397" t="s">
        <v>496</v>
      </c>
      <c r="E9" s="397" t="s">
        <v>498</v>
      </c>
      <c r="F9" s="392" t="s">
        <v>16</v>
      </c>
      <c r="G9" s="392" t="s">
        <v>520</v>
      </c>
      <c r="H9" s="392" t="s">
        <v>18</v>
      </c>
      <c r="I9" s="57" t="s">
        <v>519</v>
      </c>
      <c r="J9" s="57" t="s">
        <v>521</v>
      </c>
      <c r="K9" s="398" t="s">
        <v>518</v>
      </c>
      <c r="L9" s="58" t="s">
        <v>22</v>
      </c>
      <c r="M9" s="58" t="s">
        <v>23</v>
      </c>
      <c r="N9" s="58" t="s">
        <v>24</v>
      </c>
      <c r="O9" s="58" t="s">
        <v>25</v>
      </c>
      <c r="P9" s="58" t="s">
        <v>26</v>
      </c>
      <c r="R9" s="451" t="s">
        <v>11</v>
      </c>
      <c r="S9" s="451" t="s">
        <v>12</v>
      </c>
      <c r="T9" s="452" t="s">
        <v>13</v>
      </c>
      <c r="U9" s="397" t="s">
        <v>14</v>
      </c>
      <c r="V9" s="397" t="s">
        <v>15</v>
      </c>
      <c r="W9" s="452" t="s">
        <v>16</v>
      </c>
      <c r="X9" s="452" t="s">
        <v>520</v>
      </c>
      <c r="Y9" s="452" t="s">
        <v>33</v>
      </c>
      <c r="Z9" s="453" t="s">
        <v>519</v>
      </c>
      <c r="AA9" s="453" t="s">
        <v>20</v>
      </c>
      <c r="AB9" s="398" t="s">
        <v>21</v>
      </c>
      <c r="AC9" s="454" t="s">
        <v>500</v>
      </c>
      <c r="AD9" s="454" t="s">
        <v>23</v>
      </c>
      <c r="AE9" s="454" t="s">
        <v>502</v>
      </c>
      <c r="AF9" s="454" t="s">
        <v>27</v>
      </c>
      <c r="AG9" s="454" t="s">
        <v>28</v>
      </c>
    </row>
    <row r="10" spans="1:91" s="413" customFormat="1" ht="32.25" customHeight="1" thickBot="1">
      <c r="A10" s="412"/>
      <c r="B10" s="413" t="s">
        <v>36</v>
      </c>
      <c r="C10" s="414">
        <v>5573310</v>
      </c>
      <c r="D10" s="474">
        <v>465.55940880746482</v>
      </c>
      <c r="E10" s="430">
        <v>-41.425145837815279</v>
      </c>
      <c r="F10" s="400">
        <v>424.13426296964957</v>
      </c>
      <c r="G10" s="400">
        <v>147.29330078951287</v>
      </c>
      <c r="H10" s="400">
        <v>571.42756375916247</v>
      </c>
      <c r="I10" s="400">
        <v>96.980071088814512</v>
      </c>
      <c r="J10" s="400">
        <v>668.40763484797696</v>
      </c>
      <c r="K10" s="415">
        <v>5.9113794136697937</v>
      </c>
      <c r="L10" s="486">
        <v>674.31901426164677</v>
      </c>
      <c r="M10" s="400">
        <v>3.5675935422484071</v>
      </c>
      <c r="N10" s="400">
        <v>677.88660780389512</v>
      </c>
      <c r="O10" s="414">
        <v>0</v>
      </c>
      <c r="P10" s="400">
        <v>0</v>
      </c>
      <c r="Q10" s="414"/>
      <c r="R10" s="400"/>
      <c r="S10" s="414" t="s">
        <v>36</v>
      </c>
      <c r="T10" s="414">
        <v>5533611</v>
      </c>
      <c r="U10" s="426">
        <v>353.89386132445497</v>
      </c>
      <c r="V10" s="426">
        <v>-55.772901132387915</v>
      </c>
      <c r="W10" s="414">
        <v>298.12096019206717</v>
      </c>
      <c r="X10" s="414">
        <v>146.10444297699294</v>
      </c>
      <c r="Y10" s="414">
        <v>444.22540316906014</v>
      </c>
      <c r="Z10" s="414">
        <v>153.24532208715087</v>
      </c>
      <c r="AA10" s="414">
        <v>597.47072525621104</v>
      </c>
      <c r="AB10" s="471">
        <v>5.9537885839825027</v>
      </c>
      <c r="AC10" s="489">
        <v>603.42451384019353</v>
      </c>
      <c r="AD10" s="414">
        <v>-36.92241070017392</v>
      </c>
      <c r="AE10" s="414">
        <v>566.50210314001959</v>
      </c>
      <c r="AF10" s="414">
        <v>0</v>
      </c>
      <c r="AG10" s="477">
        <v>0</v>
      </c>
      <c r="AH10" s="481"/>
      <c r="AI10" s="481"/>
      <c r="AJ10" s="481"/>
      <c r="AK10" s="481"/>
      <c r="AL10" s="481"/>
      <c r="AM10" s="481"/>
      <c r="AN10" s="481"/>
      <c r="AO10" s="481"/>
      <c r="AP10" s="481"/>
      <c r="AQ10" s="481"/>
      <c r="AR10" s="481"/>
      <c r="AS10" s="481"/>
      <c r="AT10" s="481"/>
      <c r="AU10" s="481"/>
      <c r="AV10" s="481"/>
      <c r="AW10" s="481"/>
      <c r="AX10" s="481"/>
      <c r="AY10" s="481"/>
      <c r="AZ10" s="481"/>
      <c r="BA10" s="481"/>
      <c r="BB10" s="481"/>
      <c r="BC10" s="481"/>
      <c r="BD10" s="481"/>
      <c r="BE10" s="481"/>
      <c r="BF10" s="481"/>
      <c r="BG10" s="481"/>
      <c r="BH10" s="481"/>
      <c r="BI10" s="481"/>
      <c r="BJ10" s="481"/>
      <c r="BK10" s="481"/>
      <c r="BL10" s="481"/>
      <c r="BM10" s="481"/>
      <c r="BN10" s="481"/>
      <c r="BO10" s="481"/>
      <c r="BP10" s="481"/>
      <c r="BQ10" s="481"/>
      <c r="BR10" s="481"/>
      <c r="BS10" s="481"/>
      <c r="BT10" s="481"/>
      <c r="BU10" s="481"/>
      <c r="BV10" s="481"/>
      <c r="BW10" s="481"/>
      <c r="BX10" s="481"/>
      <c r="BY10" s="481"/>
      <c r="BZ10" s="481"/>
      <c r="CA10" s="481"/>
      <c r="CB10" s="481"/>
      <c r="CC10" s="481"/>
      <c r="CD10" s="481"/>
      <c r="CE10" s="481"/>
      <c r="CF10" s="481"/>
      <c r="CG10" s="481"/>
      <c r="CH10" s="481"/>
      <c r="CI10" s="481"/>
      <c r="CJ10" s="481"/>
      <c r="CK10" s="481"/>
      <c r="CL10" s="481"/>
      <c r="CM10" s="481"/>
    </row>
    <row r="11" spans="1:91" s="428" customFormat="1" ht="16.5">
      <c r="A11" s="406">
        <v>5</v>
      </c>
      <c r="B11" s="407" t="s">
        <v>37</v>
      </c>
      <c r="C11" s="410">
        <v>9113</v>
      </c>
      <c r="D11" s="475">
        <v>559.39185912365906</v>
      </c>
      <c r="E11" s="423">
        <v>77.686233617852565</v>
      </c>
      <c r="F11" s="410">
        <v>637.07809274151168</v>
      </c>
      <c r="G11" s="410">
        <v>586.87286993071939</v>
      </c>
      <c r="H11" s="410">
        <v>1223.9509626722311</v>
      </c>
      <c r="I11" s="410">
        <v>154.1277194757028</v>
      </c>
      <c r="J11" s="410">
        <v>1378.0786821479339</v>
      </c>
      <c r="K11" s="445">
        <v>144.53692527159004</v>
      </c>
      <c r="L11" s="487">
        <v>1522.6156074195239</v>
      </c>
      <c r="M11" s="410">
        <v>222.58735959618122</v>
      </c>
      <c r="N11" s="410">
        <v>1745.2029670157051</v>
      </c>
      <c r="O11" s="425">
        <v>14</v>
      </c>
      <c r="P11" s="425">
        <v>14</v>
      </c>
      <c r="Q11" s="408"/>
      <c r="R11" s="468">
        <v>5</v>
      </c>
      <c r="S11" s="429" t="s">
        <v>37</v>
      </c>
      <c r="T11" s="410">
        <v>9183</v>
      </c>
      <c r="U11" s="422">
        <v>468.87621622260582</v>
      </c>
      <c r="V11" s="422">
        <v>65.35370160729218</v>
      </c>
      <c r="W11" s="469">
        <v>534.22991782989811</v>
      </c>
      <c r="X11" s="469">
        <v>580.23644106275151</v>
      </c>
      <c r="Y11" s="469">
        <v>1114.4663588926496</v>
      </c>
      <c r="Z11" s="469">
        <v>217.66707866207165</v>
      </c>
      <c r="AA11" s="469">
        <v>1332.1334375547212</v>
      </c>
      <c r="AB11" s="472">
        <v>143.43515191114014</v>
      </c>
      <c r="AC11" s="490">
        <v>1475.5685894658614</v>
      </c>
      <c r="AD11" s="469">
        <v>220.89062485026673</v>
      </c>
      <c r="AE11" s="469">
        <v>1696.4592143161281</v>
      </c>
      <c r="AF11" s="425">
        <v>14</v>
      </c>
      <c r="AG11" s="478">
        <v>14</v>
      </c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</row>
    <row r="12" spans="1:91" s="421" customFormat="1" ht="16.5">
      <c r="A12" s="401">
        <v>9</v>
      </c>
      <c r="B12" s="402" t="s">
        <v>38</v>
      </c>
      <c r="C12" s="404">
        <v>2437</v>
      </c>
      <c r="D12" s="476">
        <v>691.23772761646171</v>
      </c>
      <c r="E12" s="418">
        <v>167.77157898350796</v>
      </c>
      <c r="F12" s="404">
        <v>859.00930659996959</v>
      </c>
      <c r="G12" s="404">
        <v>736.92828051934976</v>
      </c>
      <c r="H12" s="404">
        <v>1595.9375871193195</v>
      </c>
      <c r="I12" s="404">
        <v>141.83155055256523</v>
      </c>
      <c r="J12" s="404">
        <v>1737.7691376718847</v>
      </c>
      <c r="K12" s="444">
        <v>-194.41280262617974</v>
      </c>
      <c r="L12" s="488">
        <v>1543.3563350457048</v>
      </c>
      <c r="M12" s="404">
        <v>34.281329503487882</v>
      </c>
      <c r="N12" s="404">
        <v>1577.6376645491928</v>
      </c>
      <c r="O12" s="419">
        <v>17</v>
      </c>
      <c r="P12" s="419">
        <v>17</v>
      </c>
      <c r="Q12" s="200"/>
      <c r="R12" s="443">
        <v>9</v>
      </c>
      <c r="S12" s="202" t="s">
        <v>38</v>
      </c>
      <c r="T12" s="404">
        <v>2447</v>
      </c>
      <c r="U12" s="417">
        <v>602.96096887348892</v>
      </c>
      <c r="V12" s="417">
        <v>170.38621725889385</v>
      </c>
      <c r="W12" s="470">
        <v>773.34718613238272</v>
      </c>
      <c r="X12" s="470">
        <v>695.51430887505592</v>
      </c>
      <c r="Y12" s="470">
        <v>1468.8614950074386</v>
      </c>
      <c r="Z12" s="470">
        <v>214.43349966231162</v>
      </c>
      <c r="AA12" s="470">
        <v>1683.2949946697502</v>
      </c>
      <c r="AB12" s="473">
        <v>-193.61830813240704</v>
      </c>
      <c r="AC12" s="491">
        <v>1489.6766865373431</v>
      </c>
      <c r="AD12" s="470">
        <v>34.141234164282785</v>
      </c>
      <c r="AE12" s="470">
        <v>1523.817920701626</v>
      </c>
      <c r="AF12" s="419">
        <v>17</v>
      </c>
      <c r="AG12" s="479">
        <v>17</v>
      </c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</row>
    <row r="13" spans="1:91" s="421" customFormat="1" ht="16.5">
      <c r="A13" s="401">
        <v>10</v>
      </c>
      <c r="B13" s="402" t="s">
        <v>39</v>
      </c>
      <c r="C13" s="404">
        <v>10933</v>
      </c>
      <c r="D13" s="476">
        <v>474.38374470737358</v>
      </c>
      <c r="E13" s="418">
        <v>-152.93789520797438</v>
      </c>
      <c r="F13" s="404">
        <v>321.44584949939906</v>
      </c>
      <c r="G13" s="404">
        <v>617.32387856155913</v>
      </c>
      <c r="H13" s="404">
        <v>938.7697280609583</v>
      </c>
      <c r="I13" s="404">
        <v>151.18408945654298</v>
      </c>
      <c r="J13" s="404">
        <v>1089.9538175175014</v>
      </c>
      <c r="K13" s="444">
        <v>-28.141864081221989</v>
      </c>
      <c r="L13" s="488">
        <v>1061.8119534362793</v>
      </c>
      <c r="M13" s="404">
        <v>-4.2368922070794843</v>
      </c>
      <c r="N13" s="404">
        <v>1057.5750612291997</v>
      </c>
      <c r="O13" s="419">
        <v>14</v>
      </c>
      <c r="P13" s="419">
        <v>14</v>
      </c>
      <c r="Q13" s="200"/>
      <c r="R13" s="443">
        <v>10</v>
      </c>
      <c r="S13" s="202" t="s">
        <v>39</v>
      </c>
      <c r="T13" s="404">
        <v>11102</v>
      </c>
      <c r="U13" s="417">
        <v>366.98690160268018</v>
      </c>
      <c r="V13" s="417">
        <v>-177.4374172933876</v>
      </c>
      <c r="W13" s="470">
        <v>189.54948430929258</v>
      </c>
      <c r="X13" s="470">
        <v>579.40900984005395</v>
      </c>
      <c r="Y13" s="470">
        <v>768.95849414934639</v>
      </c>
      <c r="Z13" s="470">
        <v>220.35409064103951</v>
      </c>
      <c r="AA13" s="470">
        <v>989.31258479038593</v>
      </c>
      <c r="AB13" s="473">
        <v>-27.713475049540623</v>
      </c>
      <c r="AC13" s="491">
        <v>961.59910974084528</v>
      </c>
      <c r="AD13" s="470">
        <v>-4.1723961898756983</v>
      </c>
      <c r="AE13" s="470">
        <v>957.42671355096945</v>
      </c>
      <c r="AF13" s="419">
        <v>14</v>
      </c>
      <c r="AG13" s="479">
        <v>14</v>
      </c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</row>
    <row r="14" spans="1:91" s="421" customFormat="1" ht="16.5">
      <c r="A14" s="401">
        <v>16</v>
      </c>
      <c r="B14" s="402" t="s">
        <v>40</v>
      </c>
      <c r="C14" s="404">
        <v>7968</v>
      </c>
      <c r="D14" s="476">
        <v>190.97593800871351</v>
      </c>
      <c r="E14" s="418">
        <v>466.65369701206959</v>
      </c>
      <c r="F14" s="404">
        <v>657.6296350207831</v>
      </c>
      <c r="G14" s="404">
        <v>325.68687678944639</v>
      </c>
      <c r="H14" s="404">
        <v>983.31651181022949</v>
      </c>
      <c r="I14" s="404">
        <v>122.56047208159795</v>
      </c>
      <c r="J14" s="404">
        <v>1105.8769838918276</v>
      </c>
      <c r="K14" s="444">
        <v>-56.308985943775099</v>
      </c>
      <c r="L14" s="488">
        <v>1049.5679979480524</v>
      </c>
      <c r="M14" s="404">
        <v>68.816449234437755</v>
      </c>
      <c r="N14" s="404">
        <v>1118.38444718249</v>
      </c>
      <c r="O14" s="419">
        <v>7</v>
      </c>
      <c r="P14" s="419">
        <v>7</v>
      </c>
      <c r="Q14" s="200"/>
      <c r="R14" s="443">
        <v>16</v>
      </c>
      <c r="S14" s="202" t="s">
        <v>40</v>
      </c>
      <c r="T14" s="404">
        <v>8014</v>
      </c>
      <c r="U14" s="417">
        <v>99.212155779132786</v>
      </c>
      <c r="V14" s="417">
        <v>467.2563999671807</v>
      </c>
      <c r="W14" s="470">
        <v>566.46855574631343</v>
      </c>
      <c r="X14" s="470">
        <v>295.56387534305264</v>
      </c>
      <c r="Y14" s="470">
        <v>862.03243108936613</v>
      </c>
      <c r="Z14" s="470">
        <v>172.24628136559525</v>
      </c>
      <c r="AA14" s="470">
        <v>1034.2787124549614</v>
      </c>
      <c r="AB14" s="473">
        <v>-55.985774893935613</v>
      </c>
      <c r="AC14" s="491">
        <v>978.29293756102572</v>
      </c>
      <c r="AD14" s="470">
        <v>68.421445907162465</v>
      </c>
      <c r="AE14" s="470">
        <v>1046.7143834681881</v>
      </c>
      <c r="AF14" s="419">
        <v>7</v>
      </c>
      <c r="AG14" s="479">
        <v>7</v>
      </c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</row>
    <row r="15" spans="1:91" s="421" customFormat="1" ht="16.5">
      <c r="A15" s="401">
        <v>18</v>
      </c>
      <c r="B15" s="402" t="s">
        <v>41</v>
      </c>
      <c r="C15" s="404">
        <v>4700</v>
      </c>
      <c r="D15" s="476">
        <v>549.68432861355063</v>
      </c>
      <c r="E15" s="418">
        <v>-185.47467416467566</v>
      </c>
      <c r="F15" s="404">
        <v>364.20965444887497</v>
      </c>
      <c r="G15" s="404">
        <v>256.19996485966766</v>
      </c>
      <c r="H15" s="404">
        <v>620.40961930854269</v>
      </c>
      <c r="I15" s="404">
        <v>98.079595291071954</v>
      </c>
      <c r="J15" s="404">
        <v>718.48921459961468</v>
      </c>
      <c r="K15" s="444">
        <v>-27.118510638297874</v>
      </c>
      <c r="L15" s="488">
        <v>691.37070396131674</v>
      </c>
      <c r="M15" s="404">
        <v>83.65152106382979</v>
      </c>
      <c r="N15" s="404">
        <v>775.02222502514655</v>
      </c>
      <c r="O15" s="419">
        <v>1</v>
      </c>
      <c r="P15" s="420">
        <v>34</v>
      </c>
      <c r="Q15" s="200"/>
      <c r="R15" s="443">
        <v>18</v>
      </c>
      <c r="S15" s="202" t="s">
        <v>41</v>
      </c>
      <c r="T15" s="404">
        <v>4763</v>
      </c>
      <c r="U15" s="417">
        <v>489.31499817068396</v>
      </c>
      <c r="V15" s="417">
        <v>-209.8261097741661</v>
      </c>
      <c r="W15" s="470">
        <v>279.48888839651784</v>
      </c>
      <c r="X15" s="470">
        <v>252.39922653958163</v>
      </c>
      <c r="Y15" s="470">
        <v>531.88811493609944</v>
      </c>
      <c r="Z15" s="470">
        <v>170.17529901977144</v>
      </c>
      <c r="AA15" s="470">
        <v>702.06341395587094</v>
      </c>
      <c r="AB15" s="473">
        <v>-26.759815242494227</v>
      </c>
      <c r="AC15" s="491">
        <v>675.30359871337669</v>
      </c>
      <c r="AD15" s="470">
        <v>82.545065924837289</v>
      </c>
      <c r="AE15" s="470">
        <v>757.84866463821402</v>
      </c>
      <c r="AF15" s="419">
        <v>1</v>
      </c>
      <c r="AG15" s="480">
        <v>34</v>
      </c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</row>
    <row r="16" spans="1:91" s="421" customFormat="1" ht="16.5">
      <c r="A16" s="401">
        <v>19</v>
      </c>
      <c r="B16" s="402" t="s">
        <v>42</v>
      </c>
      <c r="C16" s="404">
        <v>3961</v>
      </c>
      <c r="D16" s="476">
        <v>514.08553249484328</v>
      </c>
      <c r="E16" s="418">
        <v>-248.21505644863706</v>
      </c>
      <c r="F16" s="404">
        <v>265.87047604620614</v>
      </c>
      <c r="G16" s="404">
        <v>388.94999405583752</v>
      </c>
      <c r="H16" s="404">
        <v>654.82047010204371</v>
      </c>
      <c r="I16" s="404">
        <v>84.252764560094818</v>
      </c>
      <c r="J16" s="404">
        <v>739.07323466213847</v>
      </c>
      <c r="K16" s="444">
        <v>-245.67558697298662</v>
      </c>
      <c r="L16" s="488">
        <v>493.39764768915188</v>
      </c>
      <c r="M16" s="404">
        <v>10.169136581671291</v>
      </c>
      <c r="N16" s="404">
        <v>503.56678427082318</v>
      </c>
      <c r="O16" s="419">
        <v>2</v>
      </c>
      <c r="P16" s="419">
        <v>2</v>
      </c>
      <c r="Q16" s="200"/>
      <c r="R16" s="443">
        <v>19</v>
      </c>
      <c r="S16" s="202" t="s">
        <v>42</v>
      </c>
      <c r="T16" s="404">
        <v>3965</v>
      </c>
      <c r="U16" s="417">
        <v>479.82984773540841</v>
      </c>
      <c r="V16" s="417">
        <v>-274.62904715729462</v>
      </c>
      <c r="W16" s="470">
        <v>205.20080057811379</v>
      </c>
      <c r="X16" s="470">
        <v>397.99763370557298</v>
      </c>
      <c r="Y16" s="470">
        <v>603.19843428368677</v>
      </c>
      <c r="Z16" s="470">
        <v>160.23959954880789</v>
      </c>
      <c r="AA16" s="470">
        <v>763.43803383249463</v>
      </c>
      <c r="AB16" s="473">
        <v>-245.42774274905423</v>
      </c>
      <c r="AC16" s="491">
        <v>518.01029108344051</v>
      </c>
      <c r="AD16" s="470">
        <v>10.158877679697348</v>
      </c>
      <c r="AE16" s="470">
        <v>528.1691687631378</v>
      </c>
      <c r="AF16" s="419">
        <v>2</v>
      </c>
      <c r="AG16" s="479">
        <v>2</v>
      </c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</row>
    <row r="17" spans="1:91" s="421" customFormat="1" ht="16.5">
      <c r="A17" s="401">
        <v>20</v>
      </c>
      <c r="B17" s="402" t="s">
        <v>43</v>
      </c>
      <c r="C17" s="404">
        <v>16405</v>
      </c>
      <c r="D17" s="476">
        <v>350.35343180043412</v>
      </c>
      <c r="E17" s="418">
        <v>-342.12513393023966</v>
      </c>
      <c r="F17" s="404">
        <v>8.2282978701944831</v>
      </c>
      <c r="G17" s="404">
        <v>443.90790860377388</v>
      </c>
      <c r="H17" s="404">
        <v>452.13620647396834</v>
      </c>
      <c r="I17" s="404">
        <v>84.243630118833067</v>
      </c>
      <c r="J17" s="404">
        <v>536.37983659280144</v>
      </c>
      <c r="K17" s="444">
        <v>-148.80518134715027</v>
      </c>
      <c r="L17" s="488">
        <v>387.57465524565123</v>
      </c>
      <c r="M17" s="404">
        <v>-35.700729838463879</v>
      </c>
      <c r="N17" s="404">
        <v>351.8739254071873</v>
      </c>
      <c r="O17" s="419">
        <v>6</v>
      </c>
      <c r="P17" s="419">
        <v>6</v>
      </c>
      <c r="Q17" s="200"/>
      <c r="R17" s="443">
        <v>20</v>
      </c>
      <c r="S17" s="202" t="s">
        <v>43</v>
      </c>
      <c r="T17" s="404">
        <v>16473</v>
      </c>
      <c r="U17" s="417">
        <v>265.84457511966946</v>
      </c>
      <c r="V17" s="417">
        <v>-367.41306751673807</v>
      </c>
      <c r="W17" s="470">
        <v>-101.56849239706861</v>
      </c>
      <c r="X17" s="470">
        <v>430.4497365881852</v>
      </c>
      <c r="Y17" s="470">
        <v>328.88124419111659</v>
      </c>
      <c r="Z17" s="470">
        <v>163.16382815927625</v>
      </c>
      <c r="AA17" s="470">
        <v>492.04507235039284</v>
      </c>
      <c r="AB17" s="473">
        <v>-148.19091847265221</v>
      </c>
      <c r="AC17" s="491">
        <v>343.8541538777406</v>
      </c>
      <c r="AD17" s="470">
        <v>-35.55335840466217</v>
      </c>
      <c r="AE17" s="470">
        <v>308.30079547307844</v>
      </c>
      <c r="AF17" s="419">
        <v>6</v>
      </c>
      <c r="AG17" s="479">
        <v>6</v>
      </c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</row>
    <row r="18" spans="1:91" s="421" customFormat="1" ht="16.5">
      <c r="A18" s="401">
        <v>46</v>
      </c>
      <c r="B18" s="402" t="s">
        <v>44</v>
      </c>
      <c r="C18" s="404">
        <v>1320</v>
      </c>
      <c r="D18" s="476">
        <v>757.18114589526408</v>
      </c>
      <c r="E18" s="418">
        <v>453.23848219260498</v>
      </c>
      <c r="F18" s="404">
        <v>1210.4196280878689</v>
      </c>
      <c r="G18" s="404">
        <v>467.18171735887307</v>
      </c>
      <c r="H18" s="404">
        <v>1677.6013454467422</v>
      </c>
      <c r="I18" s="404">
        <v>174.81191262470261</v>
      </c>
      <c r="J18" s="404">
        <v>1852.4132580714449</v>
      </c>
      <c r="K18" s="444">
        <v>-286.65833333333336</v>
      </c>
      <c r="L18" s="488">
        <v>1565.7549247381114</v>
      </c>
      <c r="M18" s="404">
        <v>221.63014015151518</v>
      </c>
      <c r="N18" s="404">
        <v>1787.3850648896268</v>
      </c>
      <c r="O18" s="419">
        <v>10</v>
      </c>
      <c r="P18" s="419">
        <v>10</v>
      </c>
      <c r="Q18" s="200"/>
      <c r="R18" s="443">
        <v>46</v>
      </c>
      <c r="S18" s="202" t="s">
        <v>44</v>
      </c>
      <c r="T18" s="404">
        <v>1341</v>
      </c>
      <c r="U18" s="417">
        <v>615.60753536743084</v>
      </c>
      <c r="V18" s="417">
        <v>449.3081476992603</v>
      </c>
      <c r="W18" s="470">
        <v>1064.9156830666911</v>
      </c>
      <c r="X18" s="470">
        <v>415.91357338484744</v>
      </c>
      <c r="Y18" s="470">
        <v>1480.8292564515386</v>
      </c>
      <c r="Z18" s="470">
        <v>222.37043855890485</v>
      </c>
      <c r="AA18" s="470">
        <v>1703.1996950104435</v>
      </c>
      <c r="AB18" s="473">
        <v>-282.16927665920957</v>
      </c>
      <c r="AC18" s="491">
        <v>1421.0304183512339</v>
      </c>
      <c r="AD18" s="470">
        <v>218.15942207307981</v>
      </c>
      <c r="AE18" s="470">
        <v>1639.1898404243138</v>
      </c>
      <c r="AF18" s="419">
        <v>10</v>
      </c>
      <c r="AG18" s="479">
        <v>10</v>
      </c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</row>
    <row r="19" spans="1:91" s="421" customFormat="1" ht="16.5">
      <c r="A19" s="401">
        <v>47</v>
      </c>
      <c r="B19" s="402" t="s">
        <v>45</v>
      </c>
      <c r="C19" s="404">
        <v>1771</v>
      </c>
      <c r="D19" s="476">
        <v>1363.3990677658085</v>
      </c>
      <c r="E19" s="418">
        <v>192.56905959745649</v>
      </c>
      <c r="F19" s="404">
        <v>1555.968127363265</v>
      </c>
      <c r="G19" s="404">
        <v>303.67871806148867</v>
      </c>
      <c r="H19" s="404">
        <v>1859.6468454247536</v>
      </c>
      <c r="I19" s="404">
        <v>156.06165094464092</v>
      </c>
      <c r="J19" s="404">
        <v>2015.7084963693947</v>
      </c>
      <c r="K19" s="444">
        <v>-10.171654432523997</v>
      </c>
      <c r="L19" s="488">
        <v>2005.5368419368706</v>
      </c>
      <c r="M19" s="404">
        <v>-28.640824392998308</v>
      </c>
      <c r="N19" s="404">
        <v>1976.8960175438724</v>
      </c>
      <c r="O19" s="419">
        <v>19</v>
      </c>
      <c r="P19" s="419">
        <v>19</v>
      </c>
      <c r="Q19" s="200"/>
      <c r="R19" s="443">
        <v>47</v>
      </c>
      <c r="S19" s="202" t="s">
        <v>45</v>
      </c>
      <c r="T19" s="404">
        <v>1811</v>
      </c>
      <c r="U19" s="417">
        <v>1236.4449694464922</v>
      </c>
      <c r="V19" s="417">
        <v>191.40929302868</v>
      </c>
      <c r="W19" s="470">
        <v>1427.8542624751722</v>
      </c>
      <c r="X19" s="470">
        <v>271.9767094443236</v>
      </c>
      <c r="Y19" s="470">
        <v>1699.8309719194958</v>
      </c>
      <c r="Z19" s="470">
        <v>214.70375735950182</v>
      </c>
      <c r="AA19" s="470">
        <v>1914.5347292789977</v>
      </c>
      <c r="AB19" s="473">
        <v>-9.9469906129210379</v>
      </c>
      <c r="AC19" s="491">
        <v>1904.5877386660766</v>
      </c>
      <c r="AD19" s="470">
        <v>-28.008227498619547</v>
      </c>
      <c r="AE19" s="470">
        <v>1876.5795111674572</v>
      </c>
      <c r="AF19" s="419">
        <v>19</v>
      </c>
      <c r="AG19" s="479">
        <v>19</v>
      </c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</row>
    <row r="20" spans="1:91" s="421" customFormat="1" ht="16.5">
      <c r="A20" s="401">
        <v>49</v>
      </c>
      <c r="B20" s="402" t="s">
        <v>46</v>
      </c>
      <c r="C20" s="404">
        <v>314024</v>
      </c>
      <c r="D20" s="476">
        <v>900.59131041022329</v>
      </c>
      <c r="E20" s="418">
        <v>457.10600307994065</v>
      </c>
      <c r="F20" s="404">
        <v>1357.6973134901639</v>
      </c>
      <c r="G20" s="404">
        <v>-77.989397521346874</v>
      </c>
      <c r="H20" s="404">
        <v>1279.7079159688169</v>
      </c>
      <c r="I20" s="404">
        <v>69.445320781255347</v>
      </c>
      <c r="J20" s="404">
        <v>1349.1532367500722</v>
      </c>
      <c r="K20" s="444">
        <v>-17.868924031284234</v>
      </c>
      <c r="L20" s="488">
        <v>1331.284312718788</v>
      </c>
      <c r="M20" s="404">
        <v>-47.15800730947317</v>
      </c>
      <c r="N20" s="404">
        <v>1284.1263054093149</v>
      </c>
      <c r="O20" s="419">
        <v>1</v>
      </c>
      <c r="P20" s="420">
        <v>33</v>
      </c>
      <c r="Q20" s="200"/>
      <c r="R20" s="443">
        <v>49</v>
      </c>
      <c r="S20" s="202" t="s">
        <v>46</v>
      </c>
      <c r="T20" s="404">
        <v>305274</v>
      </c>
      <c r="U20" s="417">
        <v>808.70522285153902</v>
      </c>
      <c r="V20" s="417">
        <v>473.88426077601258</v>
      </c>
      <c r="W20" s="470">
        <v>1282.5894836275515</v>
      </c>
      <c r="X20" s="470">
        <v>-80.397088068634261</v>
      </c>
      <c r="Y20" s="470">
        <v>1202.1923955589173</v>
      </c>
      <c r="Z20" s="470">
        <v>101.05643216513148</v>
      </c>
      <c r="AA20" s="470">
        <v>1303.2488277240489</v>
      </c>
      <c r="AB20" s="473">
        <v>-18.38109698172789</v>
      </c>
      <c r="AC20" s="491">
        <v>1284.8677307423209</v>
      </c>
      <c r="AD20" s="470">
        <v>-48.509686666240832</v>
      </c>
      <c r="AE20" s="470">
        <v>1236.35804407608</v>
      </c>
      <c r="AF20" s="419">
        <v>1</v>
      </c>
      <c r="AG20" s="480">
        <v>33</v>
      </c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</row>
    <row r="21" spans="1:91" s="421" customFormat="1" ht="16.5">
      <c r="A21" s="401">
        <v>50</v>
      </c>
      <c r="B21" s="402" t="s">
        <v>47</v>
      </c>
      <c r="C21" s="404">
        <v>11184</v>
      </c>
      <c r="D21" s="476">
        <v>260.57505349037655</v>
      </c>
      <c r="E21" s="418">
        <v>-153.07925720014362</v>
      </c>
      <c r="F21" s="404">
        <v>107.49579629023295</v>
      </c>
      <c r="G21" s="404">
        <v>314.80603288402807</v>
      </c>
      <c r="H21" s="404">
        <v>422.30182917426106</v>
      </c>
      <c r="I21" s="404">
        <v>111.76756436384542</v>
      </c>
      <c r="J21" s="404">
        <v>534.06939353810651</v>
      </c>
      <c r="K21" s="444">
        <v>-79.606223175965667</v>
      </c>
      <c r="L21" s="488">
        <v>454.46317036214083</v>
      </c>
      <c r="M21" s="404">
        <v>17.741063125894129</v>
      </c>
      <c r="N21" s="404">
        <v>472.2042334880349</v>
      </c>
      <c r="O21" s="419">
        <v>4</v>
      </c>
      <c r="P21" s="419">
        <v>4</v>
      </c>
      <c r="Q21" s="200"/>
      <c r="R21" s="443">
        <v>50</v>
      </c>
      <c r="S21" s="202" t="s">
        <v>47</v>
      </c>
      <c r="T21" s="404">
        <v>11276</v>
      </c>
      <c r="U21" s="417">
        <v>203.80726989917358</v>
      </c>
      <c r="V21" s="417">
        <v>-178.57679905063199</v>
      </c>
      <c r="W21" s="470">
        <v>25.230470848541575</v>
      </c>
      <c r="X21" s="470">
        <v>319.84226977289376</v>
      </c>
      <c r="Y21" s="470">
        <v>345.07274062143534</v>
      </c>
      <c r="Z21" s="470">
        <v>181.69875270264771</v>
      </c>
      <c r="AA21" s="470">
        <v>526.77149332408305</v>
      </c>
      <c r="AB21" s="473">
        <v>-78.956722241929768</v>
      </c>
      <c r="AC21" s="491">
        <v>447.8147710821533</v>
      </c>
      <c r="AD21" s="470">
        <v>17.596315182688894</v>
      </c>
      <c r="AE21" s="470">
        <v>465.4110862648422</v>
      </c>
      <c r="AF21" s="419">
        <v>4</v>
      </c>
      <c r="AG21" s="479">
        <v>4</v>
      </c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</row>
    <row r="22" spans="1:91" s="421" customFormat="1" ht="16.5">
      <c r="A22" s="401">
        <v>51</v>
      </c>
      <c r="B22" s="402" t="s">
        <v>48</v>
      </c>
      <c r="C22" s="404">
        <v>9143</v>
      </c>
      <c r="D22" s="476">
        <v>414.07954492239304</v>
      </c>
      <c r="E22" s="418">
        <v>-964.94923599562208</v>
      </c>
      <c r="F22" s="404">
        <v>-550.86969107322909</v>
      </c>
      <c r="G22" s="404">
        <v>-28.558022907762687</v>
      </c>
      <c r="H22" s="404">
        <v>-579.42771398099183</v>
      </c>
      <c r="I22" s="404">
        <v>157.49049734148531</v>
      </c>
      <c r="J22" s="404">
        <v>-421.93721663950646</v>
      </c>
      <c r="K22" s="444">
        <v>-82.484195559444387</v>
      </c>
      <c r="L22" s="488">
        <v>-504.42141219895092</v>
      </c>
      <c r="M22" s="404">
        <v>-15.324789675161322</v>
      </c>
      <c r="N22" s="404">
        <v>-519.74620187411222</v>
      </c>
      <c r="O22" s="419">
        <v>4</v>
      </c>
      <c r="P22" s="419">
        <v>4</v>
      </c>
      <c r="Q22" s="200"/>
      <c r="R22" s="443">
        <v>51</v>
      </c>
      <c r="S22" s="202" t="s">
        <v>48</v>
      </c>
      <c r="T22" s="404">
        <v>9211</v>
      </c>
      <c r="U22" s="417">
        <v>377.87509478513692</v>
      </c>
      <c r="V22" s="417">
        <v>-984.56310736560624</v>
      </c>
      <c r="W22" s="470">
        <v>-606.68801258046926</v>
      </c>
      <c r="X22" s="470">
        <v>-18.776336256322583</v>
      </c>
      <c r="Y22" s="470">
        <v>-625.46434883679183</v>
      </c>
      <c r="Z22" s="470">
        <v>193.61329758873302</v>
      </c>
      <c r="AA22" s="470">
        <v>-431.85105124805881</v>
      </c>
      <c r="AB22" s="473">
        <v>-81.875257843882309</v>
      </c>
      <c r="AC22" s="491">
        <v>-513.72630909194106</v>
      </c>
      <c r="AD22" s="470">
        <v>-15.211654760612308</v>
      </c>
      <c r="AE22" s="470">
        <v>-528.93796385255337</v>
      </c>
      <c r="AF22" s="419">
        <v>4</v>
      </c>
      <c r="AG22" s="479">
        <v>4</v>
      </c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</row>
    <row r="23" spans="1:91" s="421" customFormat="1" ht="16.5">
      <c r="A23" s="401">
        <v>52</v>
      </c>
      <c r="B23" s="402" t="s">
        <v>49</v>
      </c>
      <c r="C23" s="404">
        <v>2292</v>
      </c>
      <c r="D23" s="476">
        <v>507.41385432882902</v>
      </c>
      <c r="E23" s="418">
        <v>194.18053114468157</v>
      </c>
      <c r="F23" s="404">
        <v>701.59438547351044</v>
      </c>
      <c r="G23" s="404">
        <v>524.56004538719776</v>
      </c>
      <c r="H23" s="404">
        <v>1226.1544308607083</v>
      </c>
      <c r="I23" s="404">
        <v>161.61295236309226</v>
      </c>
      <c r="J23" s="404">
        <v>1387.7673832238006</v>
      </c>
      <c r="K23" s="444">
        <v>108.8477312390925</v>
      </c>
      <c r="L23" s="488">
        <v>1496.615114462893</v>
      </c>
      <c r="M23" s="404">
        <v>8.4616273996509612</v>
      </c>
      <c r="N23" s="404">
        <v>1505.0767418625439</v>
      </c>
      <c r="O23" s="419">
        <v>14</v>
      </c>
      <c r="P23" s="419">
        <v>14</v>
      </c>
      <c r="Q23" s="200"/>
      <c r="R23" s="443">
        <v>52</v>
      </c>
      <c r="S23" s="202" t="s">
        <v>49</v>
      </c>
      <c r="T23" s="404">
        <v>2346</v>
      </c>
      <c r="U23" s="417">
        <v>454.37040016431092</v>
      </c>
      <c r="V23" s="417">
        <v>192.7937688778056</v>
      </c>
      <c r="W23" s="470">
        <v>647.16416904211655</v>
      </c>
      <c r="X23" s="470">
        <v>520.28857218439953</v>
      </c>
      <c r="Y23" s="470">
        <v>1167.4527412265161</v>
      </c>
      <c r="Z23" s="470">
        <v>232.77020214515554</v>
      </c>
      <c r="AA23" s="470">
        <v>1400.2229433716716</v>
      </c>
      <c r="AB23" s="473">
        <v>106.34228473998294</v>
      </c>
      <c r="AC23" s="491">
        <v>1506.5652281116545</v>
      </c>
      <c r="AD23" s="470">
        <v>8.2668584825234461</v>
      </c>
      <c r="AE23" s="470">
        <v>1514.8320865941778</v>
      </c>
      <c r="AF23" s="419">
        <v>14</v>
      </c>
      <c r="AG23" s="479">
        <v>14</v>
      </c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</row>
    <row r="24" spans="1:91" s="421" customFormat="1" ht="16.5">
      <c r="A24" s="401">
        <v>61</v>
      </c>
      <c r="B24" s="402" t="s">
        <v>50</v>
      </c>
      <c r="C24" s="404">
        <v>16469</v>
      </c>
      <c r="D24" s="476">
        <v>119.61687170629047</v>
      </c>
      <c r="E24" s="418">
        <v>57.267169601606398</v>
      </c>
      <c r="F24" s="404">
        <v>176.88404130789684</v>
      </c>
      <c r="G24" s="404">
        <v>355.97351073049606</v>
      </c>
      <c r="H24" s="404">
        <v>532.8575520383929</v>
      </c>
      <c r="I24" s="404">
        <v>126.46247434258356</v>
      </c>
      <c r="J24" s="404">
        <v>659.3200263809764</v>
      </c>
      <c r="K24" s="444">
        <v>77.527293703321391</v>
      </c>
      <c r="L24" s="488">
        <v>736.84732008429785</v>
      </c>
      <c r="M24" s="404">
        <v>12.705500091080221</v>
      </c>
      <c r="N24" s="404">
        <v>749.55282017537809</v>
      </c>
      <c r="O24" s="419">
        <v>5</v>
      </c>
      <c r="P24" s="419">
        <v>5</v>
      </c>
      <c r="Q24" s="200"/>
      <c r="R24" s="443">
        <v>61</v>
      </c>
      <c r="S24" s="202" t="s">
        <v>50</v>
      </c>
      <c r="T24" s="404">
        <v>16459</v>
      </c>
      <c r="U24" s="417">
        <v>-59.560325384427898</v>
      </c>
      <c r="V24" s="417">
        <v>60.656128196801802</v>
      </c>
      <c r="W24" s="470">
        <v>1.0958028123739068</v>
      </c>
      <c r="X24" s="470">
        <v>335.5198902476651</v>
      </c>
      <c r="Y24" s="470">
        <v>336.61569306003906</v>
      </c>
      <c r="Z24" s="470">
        <v>183.94973076451484</v>
      </c>
      <c r="AA24" s="470">
        <v>520.56542382455382</v>
      </c>
      <c r="AB24" s="473">
        <v>77.574396986451177</v>
      </c>
      <c r="AC24" s="491">
        <v>598.13982081100505</v>
      </c>
      <c r="AD24" s="470">
        <v>12.713219575915922</v>
      </c>
      <c r="AE24" s="470">
        <v>610.85304038692107</v>
      </c>
      <c r="AF24" s="419">
        <v>5</v>
      </c>
      <c r="AG24" s="479">
        <v>5</v>
      </c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</row>
    <row r="25" spans="1:91" s="421" customFormat="1" ht="16.5">
      <c r="A25" s="401">
        <v>69</v>
      </c>
      <c r="B25" s="402" t="s">
        <v>51</v>
      </c>
      <c r="C25" s="404">
        <v>6558</v>
      </c>
      <c r="D25" s="476">
        <v>588.97226313377701</v>
      </c>
      <c r="E25" s="418">
        <v>-591.07801427042455</v>
      </c>
      <c r="F25" s="404">
        <v>-2.1057511366474619</v>
      </c>
      <c r="G25" s="404">
        <v>510.05138836814479</v>
      </c>
      <c r="H25" s="404">
        <v>507.94563723149736</v>
      </c>
      <c r="I25" s="404">
        <v>126.11404563411409</v>
      </c>
      <c r="J25" s="404">
        <v>634.05968286561142</v>
      </c>
      <c r="K25" s="444">
        <v>76.183287587679175</v>
      </c>
      <c r="L25" s="488">
        <v>710.2429704532907</v>
      </c>
      <c r="M25" s="404">
        <v>10.334666895394941</v>
      </c>
      <c r="N25" s="404">
        <v>720.57763734868558</v>
      </c>
      <c r="O25" s="419">
        <v>17</v>
      </c>
      <c r="P25" s="419">
        <v>17</v>
      </c>
      <c r="Q25" s="200"/>
      <c r="R25" s="443">
        <v>69</v>
      </c>
      <c r="S25" s="202" t="s">
        <v>51</v>
      </c>
      <c r="T25" s="404">
        <v>6687</v>
      </c>
      <c r="U25" s="417">
        <v>532.42168850417102</v>
      </c>
      <c r="V25" s="417">
        <v>-606.54977095174604</v>
      </c>
      <c r="W25" s="470">
        <v>-74.128082447574997</v>
      </c>
      <c r="X25" s="470">
        <v>557.50969036398635</v>
      </c>
      <c r="Y25" s="470">
        <v>483.38160791641133</v>
      </c>
      <c r="Z25" s="470">
        <v>203.48587674054929</v>
      </c>
      <c r="AA25" s="470">
        <v>686.86748465696064</v>
      </c>
      <c r="AB25" s="473">
        <v>74.713623448482124</v>
      </c>
      <c r="AC25" s="491">
        <v>761.58110810544269</v>
      </c>
      <c r="AD25" s="470">
        <v>10.135299162554212</v>
      </c>
      <c r="AE25" s="470">
        <v>771.71640726799694</v>
      </c>
      <c r="AF25" s="419">
        <v>17</v>
      </c>
      <c r="AG25" s="479">
        <v>17</v>
      </c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</row>
    <row r="26" spans="1:91" s="421" customFormat="1" ht="16.5">
      <c r="A26" s="401">
        <v>71</v>
      </c>
      <c r="B26" s="402" t="s">
        <v>52</v>
      </c>
      <c r="C26" s="404">
        <v>6473</v>
      </c>
      <c r="D26" s="476">
        <v>781.60511478921637</v>
      </c>
      <c r="E26" s="418">
        <v>-197.7179117872804</v>
      </c>
      <c r="F26" s="404">
        <v>583.88720300193609</v>
      </c>
      <c r="G26" s="404">
        <v>623.1802054291494</v>
      </c>
      <c r="H26" s="404">
        <v>1207.0674084310854</v>
      </c>
      <c r="I26" s="404">
        <v>143.19492821695289</v>
      </c>
      <c r="J26" s="404">
        <v>1350.2623366480384</v>
      </c>
      <c r="K26" s="444">
        <v>87.092229260003094</v>
      </c>
      <c r="L26" s="488">
        <v>1437.3545659080414</v>
      </c>
      <c r="M26" s="404">
        <v>-11.085738452031508</v>
      </c>
      <c r="N26" s="404">
        <v>1426.2688274560101</v>
      </c>
      <c r="O26" s="419">
        <v>17</v>
      </c>
      <c r="P26" s="419">
        <v>17</v>
      </c>
      <c r="Q26" s="200"/>
      <c r="R26" s="443">
        <v>71</v>
      </c>
      <c r="S26" s="202" t="s">
        <v>52</v>
      </c>
      <c r="T26" s="404">
        <v>6591</v>
      </c>
      <c r="U26" s="417">
        <v>731.63073721498313</v>
      </c>
      <c r="V26" s="417">
        <v>-221.03652821774173</v>
      </c>
      <c r="W26" s="470">
        <v>510.59420899724142</v>
      </c>
      <c r="X26" s="470">
        <v>591.43146771885608</v>
      </c>
      <c r="Y26" s="470">
        <v>1102.0256767160977</v>
      </c>
      <c r="Z26" s="470">
        <v>209.81239546349076</v>
      </c>
      <c r="AA26" s="470">
        <v>1311.8380721795882</v>
      </c>
      <c r="AB26" s="473">
        <v>85.532999544833871</v>
      </c>
      <c r="AC26" s="491">
        <v>1397.3710717244221</v>
      </c>
      <c r="AD26" s="470">
        <v>-10.88726824457593</v>
      </c>
      <c r="AE26" s="470">
        <v>1386.4838034798463</v>
      </c>
      <c r="AF26" s="419">
        <v>17</v>
      </c>
      <c r="AG26" s="479">
        <v>17</v>
      </c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</row>
    <row r="27" spans="1:91" s="421" customFormat="1" ht="16.5">
      <c r="A27" s="401">
        <v>72</v>
      </c>
      <c r="B27" s="402" t="s">
        <v>53</v>
      </c>
      <c r="C27" s="404">
        <v>948</v>
      </c>
      <c r="D27" s="476">
        <v>1446.9457803638113</v>
      </c>
      <c r="E27" s="418">
        <v>-285.95745793205191</v>
      </c>
      <c r="F27" s="404">
        <v>1160.9883224317596</v>
      </c>
      <c r="G27" s="404">
        <v>322.03971477999949</v>
      </c>
      <c r="H27" s="404">
        <v>1483.0280372117591</v>
      </c>
      <c r="I27" s="404">
        <v>127.03885477854061</v>
      </c>
      <c r="J27" s="404">
        <v>1610.0668919902996</v>
      </c>
      <c r="K27" s="444">
        <v>-267.19725738396625</v>
      </c>
      <c r="L27" s="488">
        <v>1342.8696346063334</v>
      </c>
      <c r="M27" s="404">
        <v>4.7210443037974699</v>
      </c>
      <c r="N27" s="404">
        <v>1347.5906789101309</v>
      </c>
      <c r="O27" s="419">
        <v>17</v>
      </c>
      <c r="P27" s="419">
        <v>17</v>
      </c>
      <c r="Q27" s="200"/>
      <c r="R27" s="443">
        <v>72</v>
      </c>
      <c r="S27" s="202" t="s">
        <v>53</v>
      </c>
      <c r="T27" s="404">
        <v>960</v>
      </c>
      <c r="U27" s="417">
        <v>1348.4583132356915</v>
      </c>
      <c r="V27" s="417">
        <v>-309.17934312977076</v>
      </c>
      <c r="W27" s="470">
        <v>1039.2789701059207</v>
      </c>
      <c r="X27" s="470">
        <v>309.36640829710905</v>
      </c>
      <c r="Y27" s="470">
        <v>1348.6453784030298</v>
      </c>
      <c r="Z27" s="470">
        <v>177.74772588338959</v>
      </c>
      <c r="AA27" s="470">
        <v>1526.3931042864194</v>
      </c>
      <c r="AB27" s="473">
        <v>-263.85729166666664</v>
      </c>
      <c r="AC27" s="491">
        <v>1262.5358126197527</v>
      </c>
      <c r="AD27" s="470">
        <v>4.662031250000001</v>
      </c>
      <c r="AE27" s="470">
        <v>1267.1978438697527</v>
      </c>
      <c r="AF27" s="419">
        <v>17</v>
      </c>
      <c r="AG27" s="479">
        <v>17</v>
      </c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</row>
    <row r="28" spans="1:91" s="421" customFormat="1" ht="16.5">
      <c r="A28" s="401">
        <v>74</v>
      </c>
      <c r="B28" s="402" t="s">
        <v>54</v>
      </c>
      <c r="C28" s="404">
        <v>1013</v>
      </c>
      <c r="D28" s="476">
        <v>582.36672356812608</v>
      </c>
      <c r="E28" s="418">
        <v>197.22493682336463</v>
      </c>
      <c r="F28" s="404">
        <v>779.59166039149068</v>
      </c>
      <c r="G28" s="404">
        <v>575.70361985717818</v>
      </c>
      <c r="H28" s="404">
        <v>1355.2952802486689</v>
      </c>
      <c r="I28" s="404">
        <v>202.48556510415034</v>
      </c>
      <c r="J28" s="404">
        <v>1557.7808453528194</v>
      </c>
      <c r="K28" s="444">
        <v>-296.93978282329715</v>
      </c>
      <c r="L28" s="488">
        <v>1260.8410625295221</v>
      </c>
      <c r="M28" s="404">
        <v>48.599259624876609</v>
      </c>
      <c r="N28" s="404">
        <v>1309.4403221543987</v>
      </c>
      <c r="O28" s="419">
        <v>16</v>
      </c>
      <c r="P28" s="419">
        <v>16</v>
      </c>
      <c r="Q28" s="200"/>
      <c r="R28" s="443">
        <v>74</v>
      </c>
      <c r="S28" s="202" t="s">
        <v>54</v>
      </c>
      <c r="T28" s="404">
        <v>1052</v>
      </c>
      <c r="U28" s="417">
        <v>492.83792575995341</v>
      </c>
      <c r="V28" s="417">
        <v>192.83484206676181</v>
      </c>
      <c r="W28" s="470">
        <v>685.67276782671524</v>
      </c>
      <c r="X28" s="470">
        <v>491.80616929926157</v>
      </c>
      <c r="Y28" s="470">
        <v>1177.4789371259769</v>
      </c>
      <c r="Z28" s="470">
        <v>273.59337415088521</v>
      </c>
      <c r="AA28" s="470">
        <v>1451.0723112768621</v>
      </c>
      <c r="AB28" s="473">
        <v>-285.93155893536124</v>
      </c>
      <c r="AC28" s="491">
        <v>1165.140752341501</v>
      </c>
      <c r="AD28" s="470">
        <v>46.79757604562738</v>
      </c>
      <c r="AE28" s="470">
        <v>1211.9383283871284</v>
      </c>
      <c r="AF28" s="419">
        <v>16</v>
      </c>
      <c r="AG28" s="479">
        <v>16</v>
      </c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</row>
    <row r="29" spans="1:91" s="421" customFormat="1" ht="16.5">
      <c r="A29" s="401">
        <v>75</v>
      </c>
      <c r="B29" s="402" t="s">
        <v>55</v>
      </c>
      <c r="C29" s="404">
        <v>19534</v>
      </c>
      <c r="D29" s="476">
        <v>203.63014821913779</v>
      </c>
      <c r="E29" s="418">
        <v>-277.69905107050255</v>
      </c>
      <c r="F29" s="404">
        <v>-74.068902851364754</v>
      </c>
      <c r="G29" s="404">
        <v>-4.7903869412982809</v>
      </c>
      <c r="H29" s="404">
        <v>-78.859289792663034</v>
      </c>
      <c r="I29" s="404">
        <v>95.236601871577108</v>
      </c>
      <c r="J29" s="404">
        <v>16.37731207891408</v>
      </c>
      <c r="K29" s="444">
        <v>-96.247107607248893</v>
      </c>
      <c r="L29" s="488">
        <v>-79.869795528334819</v>
      </c>
      <c r="M29" s="404">
        <v>-1.0445393902938496</v>
      </c>
      <c r="N29" s="404">
        <v>-80.914334918628668</v>
      </c>
      <c r="O29" s="419">
        <v>8</v>
      </c>
      <c r="P29" s="419">
        <v>8</v>
      </c>
      <c r="Q29" s="200"/>
      <c r="R29" s="443">
        <v>75</v>
      </c>
      <c r="S29" s="202" t="s">
        <v>55</v>
      </c>
      <c r="T29" s="404">
        <v>19549</v>
      </c>
      <c r="U29" s="417">
        <v>88.490789416447583</v>
      </c>
      <c r="V29" s="417">
        <v>-304.14759516483133</v>
      </c>
      <c r="W29" s="470">
        <v>-215.65680574838373</v>
      </c>
      <c r="X29" s="470">
        <v>-24.3402911689119</v>
      </c>
      <c r="Y29" s="470">
        <v>-239.99709691729561</v>
      </c>
      <c r="Z29" s="470">
        <v>162.40606627821825</v>
      </c>
      <c r="AA29" s="470">
        <v>-77.591030639077388</v>
      </c>
      <c r="AB29" s="473">
        <v>-96.173256944089218</v>
      </c>
      <c r="AC29" s="491">
        <v>-173.76428758316661</v>
      </c>
      <c r="AD29" s="470">
        <v>-1.0437379124251909</v>
      </c>
      <c r="AE29" s="470">
        <v>-174.80802549559178</v>
      </c>
      <c r="AF29" s="419">
        <v>8</v>
      </c>
      <c r="AG29" s="479">
        <v>8</v>
      </c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</row>
    <row r="30" spans="1:91" s="421" customFormat="1" ht="16.5">
      <c r="A30" s="401">
        <v>77</v>
      </c>
      <c r="B30" s="402" t="s">
        <v>56</v>
      </c>
      <c r="C30" s="404">
        <v>4549</v>
      </c>
      <c r="D30" s="476">
        <v>307.73237199639465</v>
      </c>
      <c r="E30" s="418">
        <v>-169.01069527825308</v>
      </c>
      <c r="F30" s="404">
        <v>138.72167671814154</v>
      </c>
      <c r="G30" s="404">
        <v>628.77715052419796</v>
      </c>
      <c r="H30" s="404">
        <v>767.49882724233953</v>
      </c>
      <c r="I30" s="404">
        <v>169.48401073004013</v>
      </c>
      <c r="J30" s="404">
        <v>936.98283797237968</v>
      </c>
      <c r="K30" s="444">
        <v>25.172345570455047</v>
      </c>
      <c r="L30" s="488">
        <v>962.15518354283472</v>
      </c>
      <c r="M30" s="404">
        <v>10.333742251044184</v>
      </c>
      <c r="N30" s="404">
        <v>972.48892579387893</v>
      </c>
      <c r="O30" s="419">
        <v>13</v>
      </c>
      <c r="P30" s="419">
        <v>13</v>
      </c>
      <c r="Q30" s="200"/>
      <c r="R30" s="443">
        <v>77</v>
      </c>
      <c r="S30" s="202" t="s">
        <v>56</v>
      </c>
      <c r="T30" s="404">
        <v>4601</v>
      </c>
      <c r="U30" s="417">
        <v>194.04499567260589</v>
      </c>
      <c r="V30" s="417">
        <v>-193.88315001399016</v>
      </c>
      <c r="W30" s="470">
        <v>0.16184565861573999</v>
      </c>
      <c r="X30" s="470">
        <v>579.15636115154655</v>
      </c>
      <c r="Y30" s="470">
        <v>579.31820681016234</v>
      </c>
      <c r="Z30" s="470">
        <v>227.58220738989627</v>
      </c>
      <c r="AA30" s="470">
        <v>806.90041420005855</v>
      </c>
      <c r="AB30" s="473">
        <v>24.88785046728972</v>
      </c>
      <c r="AC30" s="491">
        <v>831.78826466734836</v>
      </c>
      <c r="AD30" s="470">
        <v>10.216951423603563</v>
      </c>
      <c r="AE30" s="470">
        <v>842.00521609095188</v>
      </c>
      <c r="AF30" s="419">
        <v>13</v>
      </c>
      <c r="AG30" s="479">
        <v>13</v>
      </c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</row>
    <row r="31" spans="1:91" s="421" customFormat="1" ht="16.5">
      <c r="A31" s="401">
        <v>78</v>
      </c>
      <c r="B31" s="402" t="s">
        <v>57</v>
      </c>
      <c r="C31" s="404">
        <v>7721</v>
      </c>
      <c r="D31" s="476">
        <v>211.74445330111951</v>
      </c>
      <c r="E31" s="418">
        <v>-420.40119867149832</v>
      </c>
      <c r="F31" s="404">
        <v>-208.65674537037884</v>
      </c>
      <c r="G31" s="404">
        <v>-12.243002848833306</v>
      </c>
      <c r="H31" s="404">
        <v>-220.89974821921214</v>
      </c>
      <c r="I31" s="404">
        <v>91.603105297199534</v>
      </c>
      <c r="J31" s="404">
        <v>-129.29664292201261</v>
      </c>
      <c r="K31" s="444">
        <v>-69.965937054785655</v>
      </c>
      <c r="L31" s="488">
        <v>-199.26257997679824</v>
      </c>
      <c r="M31" s="404">
        <v>1.0337258774770135</v>
      </c>
      <c r="N31" s="404">
        <v>-198.22885409932124</v>
      </c>
      <c r="O31" s="419">
        <v>1</v>
      </c>
      <c r="P31" s="420">
        <v>33</v>
      </c>
      <c r="Q31" s="200"/>
      <c r="R31" s="443">
        <v>78</v>
      </c>
      <c r="S31" s="202" t="s">
        <v>57</v>
      </c>
      <c r="T31" s="404">
        <v>7832</v>
      </c>
      <c r="U31" s="417">
        <v>148.83376307343823</v>
      </c>
      <c r="V31" s="417">
        <v>-441.25857076028154</v>
      </c>
      <c r="W31" s="470">
        <v>-292.42480768684334</v>
      </c>
      <c r="X31" s="470">
        <v>-13.687317965928571</v>
      </c>
      <c r="Y31" s="470">
        <v>-306.11212565277191</v>
      </c>
      <c r="Z31" s="470">
        <v>158.68428160666969</v>
      </c>
      <c r="AA31" s="470">
        <v>-147.42784404610219</v>
      </c>
      <c r="AB31" s="473">
        <v>-68.974336057201228</v>
      </c>
      <c r="AC31" s="491">
        <v>-216.40218010330341</v>
      </c>
      <c r="AD31" s="470">
        <v>1.0190752681307482</v>
      </c>
      <c r="AE31" s="470">
        <v>-215.38310483517267</v>
      </c>
      <c r="AF31" s="419">
        <v>1</v>
      </c>
      <c r="AG31" s="480">
        <v>33</v>
      </c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</row>
    <row r="32" spans="1:91" s="421" customFormat="1" ht="16.5">
      <c r="A32" s="401">
        <v>79</v>
      </c>
      <c r="B32" s="402" t="s">
        <v>58</v>
      </c>
      <c r="C32" s="404">
        <v>6703</v>
      </c>
      <c r="D32" s="476">
        <v>175.10371243591464</v>
      </c>
      <c r="E32" s="418">
        <v>-318.34294404771231</v>
      </c>
      <c r="F32" s="404">
        <v>-143.23923161179763</v>
      </c>
      <c r="G32" s="404">
        <v>-45.433525264393253</v>
      </c>
      <c r="H32" s="404">
        <v>-188.6727568761909</v>
      </c>
      <c r="I32" s="404">
        <v>96.288390631230257</v>
      </c>
      <c r="J32" s="404">
        <v>-92.38436624496066</v>
      </c>
      <c r="K32" s="444">
        <v>-47.519618081456066</v>
      </c>
      <c r="L32" s="488">
        <v>-139.90398432641672</v>
      </c>
      <c r="M32" s="404">
        <v>-8.0345792928539517</v>
      </c>
      <c r="N32" s="404">
        <v>-147.93856361927067</v>
      </c>
      <c r="O32" s="419">
        <v>4</v>
      </c>
      <c r="P32" s="419">
        <v>4</v>
      </c>
      <c r="Q32" s="200"/>
      <c r="R32" s="443">
        <v>79</v>
      </c>
      <c r="S32" s="202" t="s">
        <v>58</v>
      </c>
      <c r="T32" s="404">
        <v>6753</v>
      </c>
      <c r="U32" s="417">
        <v>54.972231802850821</v>
      </c>
      <c r="V32" s="417">
        <v>-342.72373159946227</v>
      </c>
      <c r="W32" s="470">
        <v>-287.75149979661143</v>
      </c>
      <c r="X32" s="470">
        <v>-64.527337683183191</v>
      </c>
      <c r="Y32" s="470">
        <v>-352.27883747979462</v>
      </c>
      <c r="Z32" s="470">
        <v>157.59371444161516</v>
      </c>
      <c r="AA32" s="470">
        <v>-194.68512303817946</v>
      </c>
      <c r="AB32" s="473">
        <v>-47.16777728417</v>
      </c>
      <c r="AC32" s="491">
        <v>-241.85290032234946</v>
      </c>
      <c r="AD32" s="470">
        <v>-7.9750903302236091</v>
      </c>
      <c r="AE32" s="470">
        <v>-249.82799065257302</v>
      </c>
      <c r="AF32" s="419">
        <v>4</v>
      </c>
      <c r="AG32" s="479">
        <v>4</v>
      </c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</row>
    <row r="33" spans="1:91" s="421" customFormat="1" ht="16.5">
      <c r="A33" s="401">
        <v>81</v>
      </c>
      <c r="B33" s="402" t="s">
        <v>59</v>
      </c>
      <c r="C33" s="404">
        <v>2531</v>
      </c>
      <c r="D33" s="476">
        <v>36.145308123736648</v>
      </c>
      <c r="E33" s="418">
        <v>-85.748703926267964</v>
      </c>
      <c r="F33" s="404">
        <v>-49.603395802531324</v>
      </c>
      <c r="G33" s="404">
        <v>273.03092811245165</v>
      </c>
      <c r="H33" s="404">
        <v>223.42753230992037</v>
      </c>
      <c r="I33" s="404">
        <v>195.02928141455976</v>
      </c>
      <c r="J33" s="404">
        <v>418.45681372448007</v>
      </c>
      <c r="K33" s="444">
        <v>-297.54444883445279</v>
      </c>
      <c r="L33" s="488">
        <v>120.91236489002731</v>
      </c>
      <c r="M33" s="404">
        <v>-63.069122876333481</v>
      </c>
      <c r="N33" s="404">
        <v>57.843242013693818</v>
      </c>
      <c r="O33" s="419">
        <v>7</v>
      </c>
      <c r="P33" s="419">
        <v>7</v>
      </c>
      <c r="Q33" s="200"/>
      <c r="R33" s="443">
        <v>81</v>
      </c>
      <c r="S33" s="202" t="s">
        <v>59</v>
      </c>
      <c r="T33" s="404">
        <v>2574</v>
      </c>
      <c r="U33" s="417">
        <v>-115.80370148777114</v>
      </c>
      <c r="V33" s="417">
        <v>-81.160874159205406</v>
      </c>
      <c r="W33" s="470">
        <v>-196.96457564697656</v>
      </c>
      <c r="X33" s="470">
        <v>224.93585000945956</v>
      </c>
      <c r="Y33" s="470">
        <v>27.971274362483012</v>
      </c>
      <c r="Z33" s="470">
        <v>240.9105033484401</v>
      </c>
      <c r="AA33" s="470">
        <v>268.88177771092307</v>
      </c>
      <c r="AB33" s="473">
        <v>-292.57381507381507</v>
      </c>
      <c r="AC33" s="491">
        <v>-23.692037362891984</v>
      </c>
      <c r="AD33" s="470">
        <v>-62.015520590520609</v>
      </c>
      <c r="AE33" s="470">
        <v>-85.707557953412589</v>
      </c>
      <c r="AF33" s="419">
        <v>7</v>
      </c>
      <c r="AG33" s="479">
        <v>7</v>
      </c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</row>
    <row r="34" spans="1:91" s="421" customFormat="1" ht="16.5">
      <c r="A34" s="401">
        <v>82</v>
      </c>
      <c r="B34" s="402" t="s">
        <v>60</v>
      </c>
      <c r="C34" s="404">
        <v>9371</v>
      </c>
      <c r="D34" s="476">
        <v>355.46648869513643</v>
      </c>
      <c r="E34" s="418">
        <v>31.600148519872405</v>
      </c>
      <c r="F34" s="404">
        <v>387.06663721500883</v>
      </c>
      <c r="G34" s="404">
        <v>63.449664628058791</v>
      </c>
      <c r="H34" s="404">
        <v>450.51630184306759</v>
      </c>
      <c r="I34" s="404">
        <v>83.821112138668781</v>
      </c>
      <c r="J34" s="404">
        <v>534.3374139817364</v>
      </c>
      <c r="K34" s="444">
        <v>-224.50859033187493</v>
      </c>
      <c r="L34" s="488">
        <v>309.82882364986142</v>
      </c>
      <c r="M34" s="404">
        <v>13.361537776117807</v>
      </c>
      <c r="N34" s="404">
        <v>323.19036142597923</v>
      </c>
      <c r="O34" s="419">
        <v>5</v>
      </c>
      <c r="P34" s="419">
        <v>5</v>
      </c>
      <c r="Q34" s="200"/>
      <c r="R34" s="443">
        <v>82</v>
      </c>
      <c r="S34" s="202" t="s">
        <v>60</v>
      </c>
      <c r="T34" s="404">
        <v>9359</v>
      </c>
      <c r="U34" s="417">
        <v>321.89438752215426</v>
      </c>
      <c r="V34" s="417">
        <v>35.002577463180195</v>
      </c>
      <c r="W34" s="470">
        <v>356.89696498533442</v>
      </c>
      <c r="X34" s="470">
        <v>207.48755337772505</v>
      </c>
      <c r="Y34" s="470">
        <v>564.38451836305944</v>
      </c>
      <c r="Z34" s="470">
        <v>148.45104603604929</v>
      </c>
      <c r="AA34" s="470">
        <v>712.83556439910888</v>
      </c>
      <c r="AB34" s="473">
        <v>-224.79645261245861</v>
      </c>
      <c r="AC34" s="491">
        <v>488.03911178665027</v>
      </c>
      <c r="AD34" s="470">
        <v>13.37866978309648</v>
      </c>
      <c r="AE34" s="470">
        <v>501.41778156974669</v>
      </c>
      <c r="AF34" s="419">
        <v>5</v>
      </c>
      <c r="AG34" s="479">
        <v>5</v>
      </c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</row>
    <row r="35" spans="1:91" s="421" customFormat="1" ht="16.5">
      <c r="A35" s="401">
        <v>86</v>
      </c>
      <c r="B35" s="402" t="s">
        <v>61</v>
      </c>
      <c r="C35" s="404">
        <v>7998</v>
      </c>
      <c r="D35" s="476">
        <v>407.66690085332192</v>
      </c>
      <c r="E35" s="418">
        <v>-128.58334192661164</v>
      </c>
      <c r="F35" s="404">
        <v>279.08355892671023</v>
      </c>
      <c r="G35" s="404">
        <v>336.9847426341376</v>
      </c>
      <c r="H35" s="404">
        <v>616.06830156084789</v>
      </c>
      <c r="I35" s="404">
        <v>100.23685307966234</v>
      </c>
      <c r="J35" s="404">
        <v>716.3051546405103</v>
      </c>
      <c r="K35" s="444">
        <v>-158.40235058764691</v>
      </c>
      <c r="L35" s="488">
        <v>557.90280405286342</v>
      </c>
      <c r="M35" s="404">
        <v>-93.765700987746968</v>
      </c>
      <c r="N35" s="404">
        <v>464.13710306511638</v>
      </c>
      <c r="O35" s="419">
        <v>5</v>
      </c>
      <c r="P35" s="419">
        <v>5</v>
      </c>
      <c r="Q35" s="200"/>
      <c r="R35" s="443">
        <v>86</v>
      </c>
      <c r="S35" s="202" t="s">
        <v>61</v>
      </c>
      <c r="T35" s="404">
        <v>8031</v>
      </c>
      <c r="U35" s="417">
        <v>328.34259979750072</v>
      </c>
      <c r="V35" s="417">
        <v>-154.75498095743416</v>
      </c>
      <c r="W35" s="470">
        <v>173.5876188400666</v>
      </c>
      <c r="X35" s="470">
        <v>337.32829825989103</v>
      </c>
      <c r="Y35" s="470">
        <v>510.9159170999576</v>
      </c>
      <c r="Z35" s="470">
        <v>173.29073966606822</v>
      </c>
      <c r="AA35" s="470">
        <v>684.20665676602584</v>
      </c>
      <c r="AB35" s="473">
        <v>-157.75146308056281</v>
      </c>
      <c r="AC35" s="491">
        <v>526.45519368546297</v>
      </c>
      <c r="AD35" s="470">
        <v>-93.380410471921323</v>
      </c>
      <c r="AE35" s="470">
        <v>433.07478321354165</v>
      </c>
      <c r="AF35" s="419">
        <v>5</v>
      </c>
      <c r="AG35" s="479">
        <v>5</v>
      </c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</row>
    <row r="36" spans="1:91" s="421" customFormat="1" ht="16.5">
      <c r="A36" s="401">
        <v>90</v>
      </c>
      <c r="B36" s="402" t="s">
        <v>62</v>
      </c>
      <c r="C36" s="404">
        <v>3001</v>
      </c>
      <c r="D36" s="476">
        <v>476.01353617883535</v>
      </c>
      <c r="E36" s="418">
        <v>-534.33787106697378</v>
      </c>
      <c r="F36" s="404">
        <v>-58.324334888138459</v>
      </c>
      <c r="G36" s="404">
        <v>228.4568971196143</v>
      </c>
      <c r="H36" s="404">
        <v>170.13256223147584</v>
      </c>
      <c r="I36" s="404">
        <v>181.39202540463418</v>
      </c>
      <c r="J36" s="404">
        <v>351.52458763610997</v>
      </c>
      <c r="K36" s="444">
        <v>-142.82072642452516</v>
      </c>
      <c r="L36" s="488">
        <v>208.70386121158484</v>
      </c>
      <c r="M36" s="404">
        <v>-2.485588137287571</v>
      </c>
      <c r="N36" s="404">
        <v>206.21827307429726</v>
      </c>
      <c r="O36" s="419">
        <v>12</v>
      </c>
      <c r="P36" s="419">
        <v>12</v>
      </c>
      <c r="Q36" s="200"/>
      <c r="R36" s="443">
        <v>90</v>
      </c>
      <c r="S36" s="202" t="s">
        <v>62</v>
      </c>
      <c r="T36" s="404">
        <v>3061</v>
      </c>
      <c r="U36" s="417">
        <v>317.65911706217588</v>
      </c>
      <c r="V36" s="417">
        <v>-550.74198208633243</v>
      </c>
      <c r="W36" s="470">
        <v>-233.08286502415658</v>
      </c>
      <c r="X36" s="470">
        <v>175.88259381740446</v>
      </c>
      <c r="Y36" s="470">
        <v>-57.200271206752113</v>
      </c>
      <c r="Z36" s="470">
        <v>229.99973757024111</v>
      </c>
      <c r="AA36" s="470">
        <v>172.79946636348899</v>
      </c>
      <c r="AB36" s="473">
        <v>-140.02123489055865</v>
      </c>
      <c r="AC36" s="491">
        <v>32.778231472930351</v>
      </c>
      <c r="AD36" s="470">
        <v>-2.4368670369160403</v>
      </c>
      <c r="AE36" s="470">
        <v>30.341364436014313</v>
      </c>
      <c r="AF36" s="419">
        <v>12</v>
      </c>
      <c r="AG36" s="479">
        <v>12</v>
      </c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</row>
    <row r="37" spans="1:91" s="421" customFormat="1" ht="16.5">
      <c r="A37" s="401">
        <v>91</v>
      </c>
      <c r="B37" s="402" t="s">
        <v>63</v>
      </c>
      <c r="C37" s="404">
        <v>674500</v>
      </c>
      <c r="D37" s="476">
        <v>482.78849708879983</v>
      </c>
      <c r="E37" s="418">
        <v>10.995792386515017</v>
      </c>
      <c r="F37" s="404">
        <v>493.78428947531489</v>
      </c>
      <c r="G37" s="404">
        <v>-91.675034282535606</v>
      </c>
      <c r="H37" s="404">
        <v>402.1092551927793</v>
      </c>
      <c r="I37" s="404">
        <v>99.322545611639725</v>
      </c>
      <c r="J37" s="404">
        <v>501.43180080441903</v>
      </c>
      <c r="K37" s="444">
        <v>55.088194217939211</v>
      </c>
      <c r="L37" s="488">
        <v>556.51999502235822</v>
      </c>
      <c r="M37" s="404">
        <v>-135.94034906464037</v>
      </c>
      <c r="N37" s="404">
        <v>420.5796459577179</v>
      </c>
      <c r="O37" s="419">
        <v>1</v>
      </c>
      <c r="P37" s="420">
        <v>31</v>
      </c>
      <c r="Q37" s="200"/>
      <c r="R37" s="443">
        <v>91</v>
      </c>
      <c r="S37" s="202" t="s">
        <v>63</v>
      </c>
      <c r="T37" s="404">
        <v>664028</v>
      </c>
      <c r="U37" s="417">
        <v>356.73162542483283</v>
      </c>
      <c r="V37" s="417">
        <v>-15.302515025436241</v>
      </c>
      <c r="W37" s="470">
        <v>341.42911039939656</v>
      </c>
      <c r="X37" s="470">
        <v>-87.609077489293469</v>
      </c>
      <c r="Y37" s="470">
        <v>253.82003291010312</v>
      </c>
      <c r="Z37" s="470">
        <v>134.24752102065841</v>
      </c>
      <c r="AA37" s="470">
        <v>388.06755393076151</v>
      </c>
      <c r="AB37" s="473">
        <v>55.956958140319387</v>
      </c>
      <c r="AC37" s="491">
        <v>444.02451207108089</v>
      </c>
      <c r="AD37" s="470">
        <v>-138.08418537185167</v>
      </c>
      <c r="AE37" s="470">
        <v>305.94032669922922</v>
      </c>
      <c r="AF37" s="419">
        <v>1</v>
      </c>
      <c r="AG37" s="480">
        <v>31</v>
      </c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</row>
    <row r="38" spans="1:91" s="421" customFormat="1" ht="16.5">
      <c r="A38" s="401">
        <v>92</v>
      </c>
      <c r="B38" s="402" t="s">
        <v>64</v>
      </c>
      <c r="C38" s="404">
        <v>247443</v>
      </c>
      <c r="D38" s="476">
        <v>839.68693351301317</v>
      </c>
      <c r="E38" s="418">
        <v>-150.10681827404315</v>
      </c>
      <c r="F38" s="404">
        <v>689.58011523897005</v>
      </c>
      <c r="G38" s="404">
        <v>-17.961791951445118</v>
      </c>
      <c r="H38" s="404">
        <v>671.61832328752485</v>
      </c>
      <c r="I38" s="404">
        <v>75.736302309514244</v>
      </c>
      <c r="J38" s="404">
        <v>747.3546255970391</v>
      </c>
      <c r="K38" s="444">
        <v>80.349235985661338</v>
      </c>
      <c r="L38" s="488">
        <v>827.70386158270037</v>
      </c>
      <c r="M38" s="404">
        <v>-23.63103591594836</v>
      </c>
      <c r="N38" s="404">
        <v>804.07282566675201</v>
      </c>
      <c r="O38" s="419">
        <v>1</v>
      </c>
      <c r="P38" s="420">
        <v>32</v>
      </c>
      <c r="Q38" s="200"/>
      <c r="R38" s="443">
        <v>92</v>
      </c>
      <c r="S38" s="202" t="s">
        <v>64</v>
      </c>
      <c r="T38" s="404">
        <v>242819</v>
      </c>
      <c r="U38" s="417">
        <v>703.20159374526747</v>
      </c>
      <c r="V38" s="417">
        <v>-164.39943678623214</v>
      </c>
      <c r="W38" s="470">
        <v>538.8021569590353</v>
      </c>
      <c r="X38" s="470">
        <v>-17.847818755232034</v>
      </c>
      <c r="Y38" s="470">
        <v>520.95433820380333</v>
      </c>
      <c r="Z38" s="470">
        <v>124.7772105876971</v>
      </c>
      <c r="AA38" s="470">
        <v>645.73154879150047</v>
      </c>
      <c r="AB38" s="473">
        <v>81.879325752927073</v>
      </c>
      <c r="AC38" s="491">
        <v>727.61087454442747</v>
      </c>
      <c r="AD38" s="470">
        <v>-24.081041517138321</v>
      </c>
      <c r="AE38" s="470">
        <v>703.52983302728921</v>
      </c>
      <c r="AF38" s="419">
        <v>1</v>
      </c>
      <c r="AG38" s="480">
        <v>32</v>
      </c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</row>
    <row r="39" spans="1:91" s="421" customFormat="1" ht="16.5">
      <c r="A39" s="401">
        <v>97</v>
      </c>
      <c r="B39" s="402" t="s">
        <v>65</v>
      </c>
      <c r="C39" s="404">
        <v>2062</v>
      </c>
      <c r="D39" s="476">
        <v>226.81711474037749</v>
      </c>
      <c r="E39" s="418">
        <v>-173.08314923595799</v>
      </c>
      <c r="F39" s="404">
        <v>53.733965504419473</v>
      </c>
      <c r="G39" s="404">
        <v>211.29763792050747</v>
      </c>
      <c r="H39" s="404">
        <v>265.03160342492697</v>
      </c>
      <c r="I39" s="404">
        <v>176.40433178944022</v>
      </c>
      <c r="J39" s="404">
        <v>441.43593521436713</v>
      </c>
      <c r="K39" s="444">
        <v>-292.53443258971873</v>
      </c>
      <c r="L39" s="488">
        <v>148.90150262464843</v>
      </c>
      <c r="M39" s="404">
        <v>-11.228667313288071</v>
      </c>
      <c r="N39" s="404">
        <v>137.67283531136036</v>
      </c>
      <c r="O39" s="419">
        <v>10</v>
      </c>
      <c r="P39" s="419">
        <v>10</v>
      </c>
      <c r="Q39" s="200"/>
      <c r="R39" s="443">
        <v>97</v>
      </c>
      <c r="S39" s="202" t="s">
        <v>65</v>
      </c>
      <c r="T39" s="404">
        <v>2091</v>
      </c>
      <c r="U39" s="417">
        <v>125.59841830967531</v>
      </c>
      <c r="V39" s="417">
        <v>-167.49473920645102</v>
      </c>
      <c r="W39" s="470">
        <v>-41.896320896775698</v>
      </c>
      <c r="X39" s="470">
        <v>141.11820156710343</v>
      </c>
      <c r="Y39" s="470">
        <v>99.221880670327735</v>
      </c>
      <c r="Z39" s="470">
        <v>214.57817084859673</v>
      </c>
      <c r="AA39" s="470">
        <v>313.80005151892448</v>
      </c>
      <c r="AB39" s="473">
        <v>-288.4772835963654</v>
      </c>
      <c r="AC39" s="491">
        <v>25.322767922559098</v>
      </c>
      <c r="AD39" s="470">
        <v>-11.072937350549978</v>
      </c>
      <c r="AE39" s="470">
        <v>14.249830572009122</v>
      </c>
      <c r="AF39" s="419">
        <v>10</v>
      </c>
      <c r="AG39" s="479">
        <v>10</v>
      </c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</row>
    <row r="40" spans="1:91" s="421" customFormat="1" ht="16.5">
      <c r="A40" s="401">
        <v>98</v>
      </c>
      <c r="B40" s="402" t="s">
        <v>66</v>
      </c>
      <c r="C40" s="404">
        <v>22885</v>
      </c>
      <c r="D40" s="476">
        <v>398.33743339241272</v>
      </c>
      <c r="E40" s="418">
        <v>254.79966772091839</v>
      </c>
      <c r="F40" s="404">
        <v>653.13710111333103</v>
      </c>
      <c r="G40" s="404">
        <v>294.37515206166307</v>
      </c>
      <c r="H40" s="404">
        <v>947.51225317499416</v>
      </c>
      <c r="I40" s="404">
        <v>87.460145856683951</v>
      </c>
      <c r="J40" s="404">
        <v>1034.9723990316782</v>
      </c>
      <c r="K40" s="444">
        <v>-238.66161240987546</v>
      </c>
      <c r="L40" s="488">
        <v>796.31078662180255</v>
      </c>
      <c r="M40" s="404">
        <v>-82.683366108804904</v>
      </c>
      <c r="N40" s="404">
        <v>713.62742051299767</v>
      </c>
      <c r="O40" s="419">
        <v>7</v>
      </c>
      <c r="P40" s="419">
        <v>7</v>
      </c>
      <c r="Q40" s="200"/>
      <c r="R40" s="443">
        <v>98</v>
      </c>
      <c r="S40" s="202" t="s">
        <v>66</v>
      </c>
      <c r="T40" s="404">
        <v>22943</v>
      </c>
      <c r="U40" s="417">
        <v>329.18799949671717</v>
      </c>
      <c r="V40" s="417">
        <v>257.473691109046</v>
      </c>
      <c r="W40" s="470">
        <v>586.66169060576317</v>
      </c>
      <c r="X40" s="470">
        <v>255.15150126498514</v>
      </c>
      <c r="Y40" s="470">
        <v>841.81319187074826</v>
      </c>
      <c r="Z40" s="470">
        <v>148.94998075563538</v>
      </c>
      <c r="AA40" s="470">
        <v>990.76317262638361</v>
      </c>
      <c r="AB40" s="473">
        <v>-238.05827485507561</v>
      </c>
      <c r="AC40" s="491">
        <v>752.70489777130808</v>
      </c>
      <c r="AD40" s="470">
        <v>-82.47434221331126</v>
      </c>
      <c r="AE40" s="470">
        <v>670.23055555799681</v>
      </c>
      <c r="AF40" s="419">
        <v>7</v>
      </c>
      <c r="AG40" s="479">
        <v>7</v>
      </c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</row>
    <row r="41" spans="1:91" s="421" customFormat="1" ht="16.5">
      <c r="A41" s="401">
        <v>102</v>
      </c>
      <c r="B41" s="402" t="s">
        <v>67</v>
      </c>
      <c r="C41" s="404">
        <v>9646</v>
      </c>
      <c r="D41" s="476">
        <v>217.12903733025851</v>
      </c>
      <c r="E41" s="418">
        <v>-11.928676795663884</v>
      </c>
      <c r="F41" s="404">
        <v>205.20036053459467</v>
      </c>
      <c r="G41" s="404">
        <v>414.73290303174599</v>
      </c>
      <c r="H41" s="404">
        <v>619.93326356634066</v>
      </c>
      <c r="I41" s="404">
        <v>149.31804500879241</v>
      </c>
      <c r="J41" s="404">
        <v>769.25130857513307</v>
      </c>
      <c r="K41" s="444">
        <v>110.21418204437073</v>
      </c>
      <c r="L41" s="488">
        <v>879.46549061950384</v>
      </c>
      <c r="M41" s="404">
        <v>20.91775995231184</v>
      </c>
      <c r="N41" s="404">
        <v>900.38325057181578</v>
      </c>
      <c r="O41" s="419">
        <v>4</v>
      </c>
      <c r="P41" s="419">
        <v>4</v>
      </c>
      <c r="Q41" s="200"/>
      <c r="R41" s="443">
        <v>102</v>
      </c>
      <c r="S41" s="202" t="s">
        <v>67</v>
      </c>
      <c r="T41" s="404">
        <v>9745</v>
      </c>
      <c r="U41" s="417">
        <v>120.235510738538</v>
      </c>
      <c r="V41" s="417">
        <v>-23.576964355861353</v>
      </c>
      <c r="W41" s="470">
        <v>96.658546382676633</v>
      </c>
      <c r="X41" s="470">
        <v>400.41323715439967</v>
      </c>
      <c r="Y41" s="470">
        <v>497.07178353707627</v>
      </c>
      <c r="Z41" s="470">
        <v>219.65689204010076</v>
      </c>
      <c r="AA41" s="470">
        <v>716.728675577177</v>
      </c>
      <c r="AB41" s="473">
        <v>109.09451000513084</v>
      </c>
      <c r="AC41" s="491">
        <v>825.82318558230793</v>
      </c>
      <c r="AD41" s="470">
        <v>20.705255259107233</v>
      </c>
      <c r="AE41" s="470">
        <v>846.5284408414152</v>
      </c>
      <c r="AF41" s="419">
        <v>4</v>
      </c>
      <c r="AG41" s="479">
        <v>4</v>
      </c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</row>
    <row r="42" spans="1:91" s="421" customFormat="1" ht="16.5">
      <c r="A42" s="401">
        <v>103</v>
      </c>
      <c r="B42" s="402" t="s">
        <v>68</v>
      </c>
      <c r="C42" s="404">
        <v>2125</v>
      </c>
      <c r="D42" s="476">
        <v>147.96594051079177</v>
      </c>
      <c r="E42" s="418">
        <v>25.670109436415601</v>
      </c>
      <c r="F42" s="404">
        <v>173.63604994720737</v>
      </c>
      <c r="G42" s="404">
        <v>542.42475942663464</v>
      </c>
      <c r="H42" s="404">
        <v>716.06080937384195</v>
      </c>
      <c r="I42" s="404">
        <v>159.11220296514648</v>
      </c>
      <c r="J42" s="404">
        <v>875.17301233898843</v>
      </c>
      <c r="K42" s="444">
        <v>-272.4724705882353</v>
      </c>
      <c r="L42" s="488">
        <v>602.70054175075325</v>
      </c>
      <c r="M42" s="404">
        <v>-13.338894117647056</v>
      </c>
      <c r="N42" s="404">
        <v>589.36164763310614</v>
      </c>
      <c r="O42" s="419">
        <v>5</v>
      </c>
      <c r="P42" s="419">
        <v>5</v>
      </c>
      <c r="Q42" s="200"/>
      <c r="R42" s="443">
        <v>103</v>
      </c>
      <c r="S42" s="202" t="s">
        <v>68</v>
      </c>
      <c r="T42" s="404">
        <v>2161</v>
      </c>
      <c r="U42" s="417">
        <v>82.023902248921644</v>
      </c>
      <c r="V42" s="417">
        <v>28.398360311898809</v>
      </c>
      <c r="W42" s="470">
        <v>110.42226256082046</v>
      </c>
      <c r="X42" s="470">
        <v>520.62995190284403</v>
      </c>
      <c r="Y42" s="470">
        <v>631.05221446366454</v>
      </c>
      <c r="Z42" s="470">
        <v>226.23153824769562</v>
      </c>
      <c r="AA42" s="470">
        <v>857.28375271136008</v>
      </c>
      <c r="AB42" s="473">
        <v>-267.9333641832485</v>
      </c>
      <c r="AC42" s="491">
        <v>589.35038852811158</v>
      </c>
      <c r="AD42" s="470">
        <v>-13.116682091624245</v>
      </c>
      <c r="AE42" s="470">
        <v>576.23370643648741</v>
      </c>
      <c r="AF42" s="419">
        <v>5</v>
      </c>
      <c r="AG42" s="479">
        <v>5</v>
      </c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</row>
    <row r="43" spans="1:91" s="421" customFormat="1" ht="16.5">
      <c r="A43" s="401">
        <v>105</v>
      </c>
      <c r="B43" s="402" t="s">
        <v>69</v>
      </c>
      <c r="C43" s="404">
        <v>2063</v>
      </c>
      <c r="D43" s="476">
        <v>673.98966523040929</v>
      </c>
      <c r="E43" s="418">
        <v>318.7781004098922</v>
      </c>
      <c r="F43" s="404">
        <v>992.76776564030172</v>
      </c>
      <c r="G43" s="404">
        <v>547.33576155088019</v>
      </c>
      <c r="H43" s="404">
        <v>1540.1035271911817</v>
      </c>
      <c r="I43" s="404">
        <v>188.37792121994846</v>
      </c>
      <c r="J43" s="404">
        <v>1728.4814484111303</v>
      </c>
      <c r="K43" s="444">
        <v>-239.77750848279206</v>
      </c>
      <c r="L43" s="488">
        <v>1488.7039399283383</v>
      </c>
      <c r="M43" s="404">
        <v>6.5083131362094049</v>
      </c>
      <c r="N43" s="404">
        <v>1495.2122530645477</v>
      </c>
      <c r="O43" s="419">
        <v>18</v>
      </c>
      <c r="P43" s="419">
        <v>18</v>
      </c>
      <c r="Q43" s="200"/>
      <c r="R43" s="443">
        <v>105</v>
      </c>
      <c r="S43" s="202" t="s">
        <v>69</v>
      </c>
      <c r="T43" s="404">
        <v>2094</v>
      </c>
      <c r="U43" s="417">
        <v>516.1131286372879</v>
      </c>
      <c r="V43" s="417">
        <v>317.23603159010588</v>
      </c>
      <c r="W43" s="470">
        <v>833.34916022739378</v>
      </c>
      <c r="X43" s="470">
        <v>437.49379035364342</v>
      </c>
      <c r="Y43" s="470">
        <v>1270.8429505810373</v>
      </c>
      <c r="Z43" s="470">
        <v>238.97982716703274</v>
      </c>
      <c r="AA43" s="470">
        <v>1509.8227777480699</v>
      </c>
      <c r="AB43" s="473">
        <v>-236.22779369627509</v>
      </c>
      <c r="AC43" s="491">
        <v>1273.5949840517949</v>
      </c>
      <c r="AD43" s="470">
        <v>6.4119627507163335</v>
      </c>
      <c r="AE43" s="470">
        <v>1280.006946802511</v>
      </c>
      <c r="AF43" s="419">
        <v>18</v>
      </c>
      <c r="AG43" s="479">
        <v>18</v>
      </c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</row>
    <row r="44" spans="1:91" s="421" customFormat="1" ht="16.5">
      <c r="A44" s="401">
        <v>106</v>
      </c>
      <c r="B44" s="402" t="s">
        <v>70</v>
      </c>
      <c r="C44" s="404">
        <v>46901</v>
      </c>
      <c r="D44" s="476">
        <v>318.26763870041265</v>
      </c>
      <c r="E44" s="418">
        <v>-72.395486146841492</v>
      </c>
      <c r="F44" s="404">
        <v>245.87215255357114</v>
      </c>
      <c r="G44" s="404">
        <v>-2.310918885616509</v>
      </c>
      <c r="H44" s="404">
        <v>243.56123366795464</v>
      </c>
      <c r="I44" s="404">
        <v>84.934631369536419</v>
      </c>
      <c r="J44" s="404">
        <v>328.49586503749106</v>
      </c>
      <c r="K44" s="444">
        <v>-41.514573250037316</v>
      </c>
      <c r="L44" s="488">
        <v>286.98129178745376</v>
      </c>
      <c r="M44" s="404">
        <v>-2.8634002899724966</v>
      </c>
      <c r="N44" s="404">
        <v>284.11789149748125</v>
      </c>
      <c r="O44" s="419">
        <v>1</v>
      </c>
      <c r="P44" s="420">
        <v>35</v>
      </c>
      <c r="Q44" s="200"/>
      <c r="R44" s="443">
        <v>106</v>
      </c>
      <c r="S44" s="202" t="s">
        <v>70</v>
      </c>
      <c r="T44" s="404">
        <v>46797</v>
      </c>
      <c r="U44" s="417">
        <v>222.19608381475436</v>
      </c>
      <c r="V44" s="417">
        <v>-69.323585213851374</v>
      </c>
      <c r="W44" s="470">
        <v>152.87249860090299</v>
      </c>
      <c r="X44" s="470">
        <v>-6.9112730810333352</v>
      </c>
      <c r="Y44" s="470">
        <v>145.96122551986966</v>
      </c>
      <c r="Z44" s="470">
        <v>141.27177720487023</v>
      </c>
      <c r="AA44" s="470">
        <v>287.23300272473989</v>
      </c>
      <c r="AB44" s="473">
        <v>-41.6068337713956</v>
      </c>
      <c r="AC44" s="491">
        <v>245.62616895334429</v>
      </c>
      <c r="AD44" s="470">
        <v>-2.8697638096459186</v>
      </c>
      <c r="AE44" s="470">
        <v>242.7564051436984</v>
      </c>
      <c r="AF44" s="419">
        <v>1</v>
      </c>
      <c r="AG44" s="480">
        <v>35</v>
      </c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</row>
    <row r="45" spans="1:91" s="421" customFormat="1" ht="16.5">
      <c r="A45" s="401">
        <v>108</v>
      </c>
      <c r="B45" s="402" t="s">
        <v>71</v>
      </c>
      <c r="C45" s="404">
        <v>10319</v>
      </c>
      <c r="D45" s="476">
        <v>422.24145272076532</v>
      </c>
      <c r="E45" s="418">
        <v>41.197419916576159</v>
      </c>
      <c r="F45" s="404">
        <v>463.43887263734143</v>
      </c>
      <c r="G45" s="404">
        <v>387.36180103107898</v>
      </c>
      <c r="H45" s="404">
        <v>850.80067366842059</v>
      </c>
      <c r="I45" s="404">
        <v>94.593337439717416</v>
      </c>
      <c r="J45" s="404">
        <v>945.39401110813799</v>
      </c>
      <c r="K45" s="444">
        <v>-122.70462254094389</v>
      </c>
      <c r="L45" s="488">
        <v>822.6893885671941</v>
      </c>
      <c r="M45" s="404">
        <v>-9.6242324353134894</v>
      </c>
      <c r="N45" s="404">
        <v>813.0651561318806</v>
      </c>
      <c r="O45" s="419">
        <v>6</v>
      </c>
      <c r="P45" s="419">
        <v>6</v>
      </c>
      <c r="Q45" s="200"/>
      <c r="R45" s="443">
        <v>108</v>
      </c>
      <c r="S45" s="202" t="s">
        <v>71</v>
      </c>
      <c r="T45" s="404">
        <v>10257</v>
      </c>
      <c r="U45" s="417">
        <v>315.54881372826526</v>
      </c>
      <c r="V45" s="417">
        <v>34.755016484759409</v>
      </c>
      <c r="W45" s="470">
        <v>350.3038302130247</v>
      </c>
      <c r="X45" s="470">
        <v>390.92396641095712</v>
      </c>
      <c r="Y45" s="470">
        <v>741.22779662398182</v>
      </c>
      <c r="Z45" s="470">
        <v>167.06204503589714</v>
      </c>
      <c r="AA45" s="470">
        <v>908.28984165987879</v>
      </c>
      <c r="AB45" s="473">
        <v>-123.44632933606317</v>
      </c>
      <c r="AC45" s="491">
        <v>784.84351232381562</v>
      </c>
      <c r="AD45" s="470">
        <v>-9.6824075753144108</v>
      </c>
      <c r="AE45" s="470">
        <v>775.1611047485012</v>
      </c>
      <c r="AF45" s="419">
        <v>6</v>
      </c>
      <c r="AG45" s="479">
        <v>6</v>
      </c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</row>
    <row r="46" spans="1:91" s="421" customFormat="1" ht="16.5">
      <c r="A46" s="401">
        <v>109</v>
      </c>
      <c r="B46" s="402" t="s">
        <v>72</v>
      </c>
      <c r="C46" s="404">
        <v>68319</v>
      </c>
      <c r="D46" s="476">
        <v>248.3829063251471</v>
      </c>
      <c r="E46" s="418">
        <v>-15.300030712918442</v>
      </c>
      <c r="F46" s="404">
        <v>233.08287561222863</v>
      </c>
      <c r="G46" s="404">
        <v>111.31964809318777</v>
      </c>
      <c r="H46" s="404">
        <v>344.4025237054164</v>
      </c>
      <c r="I46" s="404">
        <v>91.588937098904879</v>
      </c>
      <c r="J46" s="404">
        <v>435.99146080432126</v>
      </c>
      <c r="K46" s="444">
        <v>-201.02271696014287</v>
      </c>
      <c r="L46" s="488">
        <v>234.96874384417842</v>
      </c>
      <c r="M46" s="404">
        <v>-3.5999705938318831</v>
      </c>
      <c r="N46" s="404">
        <v>231.36877325034655</v>
      </c>
      <c r="O46" s="419">
        <v>5</v>
      </c>
      <c r="P46" s="419">
        <v>5</v>
      </c>
      <c r="Q46" s="200"/>
      <c r="R46" s="443">
        <v>109</v>
      </c>
      <c r="S46" s="202" t="s">
        <v>72</v>
      </c>
      <c r="T46" s="404">
        <v>68043</v>
      </c>
      <c r="U46" s="417">
        <v>148.80324077789106</v>
      </c>
      <c r="V46" s="417">
        <v>-11.96832450378758</v>
      </c>
      <c r="W46" s="470">
        <v>136.83491627410348</v>
      </c>
      <c r="X46" s="470">
        <v>117.60192643007815</v>
      </c>
      <c r="Y46" s="470">
        <v>254.43684270418166</v>
      </c>
      <c r="Z46" s="470">
        <v>152.88893496056767</v>
      </c>
      <c r="AA46" s="470">
        <v>407.3257776647493</v>
      </c>
      <c r="AB46" s="473">
        <v>-201.83811707302735</v>
      </c>
      <c r="AC46" s="491">
        <v>205.48766059172195</v>
      </c>
      <c r="AD46" s="470">
        <v>-3.6145730053054748</v>
      </c>
      <c r="AE46" s="470">
        <v>201.87308758641646</v>
      </c>
      <c r="AF46" s="419">
        <v>5</v>
      </c>
      <c r="AG46" s="479">
        <v>5</v>
      </c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</row>
    <row r="47" spans="1:91" s="421" customFormat="1" ht="16.5">
      <c r="A47" s="401">
        <v>111</v>
      </c>
      <c r="B47" s="402" t="s">
        <v>73</v>
      </c>
      <c r="C47" s="404">
        <v>17953</v>
      </c>
      <c r="D47" s="476">
        <v>-45.118330526482886</v>
      </c>
      <c r="E47" s="418">
        <v>320.41509752640081</v>
      </c>
      <c r="F47" s="404">
        <v>275.29676699991796</v>
      </c>
      <c r="G47" s="404">
        <v>315.98659887598285</v>
      </c>
      <c r="H47" s="404">
        <v>591.28336587590081</v>
      </c>
      <c r="I47" s="404">
        <v>116.9167912090891</v>
      </c>
      <c r="J47" s="404">
        <v>708.20015708498988</v>
      </c>
      <c r="K47" s="444">
        <v>-149.62463098089455</v>
      </c>
      <c r="L47" s="488">
        <v>558.57552610409527</v>
      </c>
      <c r="M47" s="404">
        <v>5.9913320893443984</v>
      </c>
      <c r="N47" s="404">
        <v>564.56685819343966</v>
      </c>
      <c r="O47" s="419">
        <v>7</v>
      </c>
      <c r="P47" s="419">
        <v>7</v>
      </c>
      <c r="Q47" s="200"/>
      <c r="R47" s="443">
        <v>111</v>
      </c>
      <c r="S47" s="202" t="s">
        <v>73</v>
      </c>
      <c r="T47" s="404">
        <v>18131</v>
      </c>
      <c r="U47" s="417">
        <v>-144.92118304546139</v>
      </c>
      <c r="V47" s="417">
        <v>320.503892840123</v>
      </c>
      <c r="W47" s="470">
        <v>175.58270979466161</v>
      </c>
      <c r="X47" s="470">
        <v>311.10706679962772</v>
      </c>
      <c r="Y47" s="470">
        <v>486.68977659428936</v>
      </c>
      <c r="Z47" s="470">
        <v>169.48302645335775</v>
      </c>
      <c r="AA47" s="470">
        <v>656.17280304764711</v>
      </c>
      <c r="AB47" s="473">
        <v>-148.1557001820087</v>
      </c>
      <c r="AC47" s="491">
        <v>508.01710286563838</v>
      </c>
      <c r="AD47" s="470">
        <v>5.9325125475704583</v>
      </c>
      <c r="AE47" s="470">
        <v>513.94961541320879</v>
      </c>
      <c r="AF47" s="419">
        <v>7</v>
      </c>
      <c r="AG47" s="479">
        <v>7</v>
      </c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</row>
    <row r="48" spans="1:91" s="421" customFormat="1" ht="16.5">
      <c r="A48" s="401">
        <v>139</v>
      </c>
      <c r="B48" s="402" t="s">
        <v>74</v>
      </c>
      <c r="C48" s="404">
        <v>9766</v>
      </c>
      <c r="D48" s="476">
        <v>986.17859763893205</v>
      </c>
      <c r="E48" s="418">
        <v>-235.20496053743057</v>
      </c>
      <c r="F48" s="404">
        <v>750.97363710150159</v>
      </c>
      <c r="G48" s="404">
        <v>567.08426689012322</v>
      </c>
      <c r="H48" s="404">
        <v>1318.0579039916247</v>
      </c>
      <c r="I48" s="404">
        <v>82.580459401248177</v>
      </c>
      <c r="J48" s="404">
        <v>1400.6383633928729</v>
      </c>
      <c r="K48" s="444">
        <v>-6.676633217284456</v>
      </c>
      <c r="L48" s="488">
        <v>1393.9617301755884</v>
      </c>
      <c r="M48" s="404">
        <v>26.699318349375378</v>
      </c>
      <c r="N48" s="404">
        <v>1420.6610485249639</v>
      </c>
      <c r="O48" s="419">
        <v>17</v>
      </c>
      <c r="P48" s="419">
        <v>17</v>
      </c>
      <c r="Q48" s="200"/>
      <c r="R48" s="443">
        <v>139</v>
      </c>
      <c r="S48" s="202" t="s">
        <v>74</v>
      </c>
      <c r="T48" s="404">
        <v>9853</v>
      </c>
      <c r="U48" s="417">
        <v>885.89006693382976</v>
      </c>
      <c r="V48" s="417">
        <v>-259.88235562547277</v>
      </c>
      <c r="W48" s="470">
        <v>626.0077113083571</v>
      </c>
      <c r="X48" s="470">
        <v>549.20096204746346</v>
      </c>
      <c r="Y48" s="470">
        <v>1175.2086733558206</v>
      </c>
      <c r="Z48" s="470">
        <v>147.08178768722453</v>
      </c>
      <c r="AA48" s="470">
        <v>1322.2904610430451</v>
      </c>
      <c r="AB48" s="473">
        <v>-6.6176798944483917</v>
      </c>
      <c r="AC48" s="491">
        <v>1315.6727811485966</v>
      </c>
      <c r="AD48" s="470">
        <v>26.463568760783513</v>
      </c>
      <c r="AE48" s="470">
        <v>1342.1363499093802</v>
      </c>
      <c r="AF48" s="419">
        <v>17</v>
      </c>
      <c r="AG48" s="479">
        <v>17</v>
      </c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</row>
    <row r="49" spans="1:91" s="421" customFormat="1" ht="16.5">
      <c r="A49" s="401">
        <v>140</v>
      </c>
      <c r="B49" s="402" t="s">
        <v>75</v>
      </c>
      <c r="C49" s="404">
        <v>20618</v>
      </c>
      <c r="D49" s="476">
        <v>319.6947753361473</v>
      </c>
      <c r="E49" s="418">
        <v>359.73400773869668</v>
      </c>
      <c r="F49" s="404">
        <v>679.42878307484398</v>
      </c>
      <c r="G49" s="404">
        <v>359.37998444890127</v>
      </c>
      <c r="H49" s="404">
        <v>1038.8087675237452</v>
      </c>
      <c r="I49" s="404">
        <v>118.35156852055999</v>
      </c>
      <c r="J49" s="404">
        <v>1157.1603360443053</v>
      </c>
      <c r="K49" s="444">
        <v>-68.417208264623142</v>
      </c>
      <c r="L49" s="488">
        <v>1088.743127779682</v>
      </c>
      <c r="M49" s="404">
        <v>-7.0866131050538383</v>
      </c>
      <c r="N49" s="404">
        <v>1081.6565146746282</v>
      </c>
      <c r="O49" s="419">
        <v>11</v>
      </c>
      <c r="P49" s="419">
        <v>11</v>
      </c>
      <c r="Q49" s="200"/>
      <c r="R49" s="443">
        <v>140</v>
      </c>
      <c r="S49" s="202" t="s">
        <v>75</v>
      </c>
      <c r="T49" s="404">
        <v>20801</v>
      </c>
      <c r="U49" s="417">
        <v>204.29333567363832</v>
      </c>
      <c r="V49" s="417">
        <v>359.81535415593396</v>
      </c>
      <c r="W49" s="470">
        <v>564.10868982957231</v>
      </c>
      <c r="X49" s="470">
        <v>355.12682595155849</v>
      </c>
      <c r="Y49" s="470">
        <v>919.23551578113074</v>
      </c>
      <c r="Z49" s="470">
        <v>176.88652771810928</v>
      </c>
      <c r="AA49" s="470">
        <v>1096.1220434992399</v>
      </c>
      <c r="AB49" s="473">
        <v>-67.815297341473965</v>
      </c>
      <c r="AC49" s="491">
        <v>1028.3067461577659</v>
      </c>
      <c r="AD49" s="470">
        <v>-7.0242675352146557</v>
      </c>
      <c r="AE49" s="470">
        <v>1021.2824786225514</v>
      </c>
      <c r="AF49" s="419">
        <v>11</v>
      </c>
      <c r="AG49" s="479">
        <v>11</v>
      </c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</row>
    <row r="50" spans="1:91" s="421" customFormat="1" ht="16.5">
      <c r="A50" s="401">
        <v>142</v>
      </c>
      <c r="B50" s="402" t="s">
        <v>76</v>
      </c>
      <c r="C50" s="404">
        <v>6444</v>
      </c>
      <c r="D50" s="476">
        <v>181.97720279097257</v>
      </c>
      <c r="E50" s="418">
        <v>28.35596977304413</v>
      </c>
      <c r="F50" s="404">
        <v>210.33317256401671</v>
      </c>
      <c r="G50" s="404">
        <v>442.61930436344454</v>
      </c>
      <c r="H50" s="404">
        <v>652.95247692746125</v>
      </c>
      <c r="I50" s="404">
        <v>121.29968356011751</v>
      </c>
      <c r="J50" s="404">
        <v>774.25216048757875</v>
      </c>
      <c r="K50" s="444">
        <v>-103.29127870887648</v>
      </c>
      <c r="L50" s="488">
        <v>670.96088177870229</v>
      </c>
      <c r="M50" s="404">
        <v>80.368672796399764</v>
      </c>
      <c r="N50" s="404">
        <v>751.32955457510207</v>
      </c>
      <c r="O50" s="419">
        <v>7</v>
      </c>
      <c r="P50" s="419">
        <v>7</v>
      </c>
      <c r="Q50" s="200"/>
      <c r="R50" s="443">
        <v>142</v>
      </c>
      <c r="S50" s="202" t="s">
        <v>76</v>
      </c>
      <c r="T50" s="404">
        <v>6504</v>
      </c>
      <c r="U50" s="417">
        <v>124.70718692865127</v>
      </c>
      <c r="V50" s="417">
        <v>31.335636667760205</v>
      </c>
      <c r="W50" s="470">
        <v>156.04282359641147</v>
      </c>
      <c r="X50" s="470">
        <v>387.41285237257432</v>
      </c>
      <c r="Y50" s="470">
        <v>543.45567596898582</v>
      </c>
      <c r="Z50" s="470">
        <v>179.73005840108161</v>
      </c>
      <c r="AA50" s="470">
        <v>723.18573437006739</v>
      </c>
      <c r="AB50" s="473">
        <v>-102.33840713407135</v>
      </c>
      <c r="AC50" s="491">
        <v>620.84732723599609</v>
      </c>
      <c r="AD50" s="470">
        <v>79.62726437576876</v>
      </c>
      <c r="AE50" s="470">
        <v>700.47459161176482</v>
      </c>
      <c r="AF50" s="419">
        <v>7</v>
      </c>
      <c r="AG50" s="479">
        <v>7</v>
      </c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</row>
    <row r="51" spans="1:91" s="421" customFormat="1" ht="16.5">
      <c r="A51" s="401">
        <v>143</v>
      </c>
      <c r="B51" s="402" t="s">
        <v>77</v>
      </c>
      <c r="C51" s="404">
        <v>6850</v>
      </c>
      <c r="D51" s="476">
        <v>250.85339859842301</v>
      </c>
      <c r="E51" s="418">
        <v>-126.6477837879185</v>
      </c>
      <c r="F51" s="404">
        <v>124.2056148105045</v>
      </c>
      <c r="G51" s="404">
        <v>399.30454334523273</v>
      </c>
      <c r="H51" s="404">
        <v>523.51015815573726</v>
      </c>
      <c r="I51" s="404">
        <v>135.57961954735285</v>
      </c>
      <c r="J51" s="404">
        <v>659.08977770309014</v>
      </c>
      <c r="K51" s="444">
        <v>-137.73693430656934</v>
      </c>
      <c r="L51" s="488">
        <v>521.35284339652083</v>
      </c>
      <c r="M51" s="404">
        <v>28.954957299270067</v>
      </c>
      <c r="N51" s="404">
        <v>550.30780069579089</v>
      </c>
      <c r="O51" s="419">
        <v>6</v>
      </c>
      <c r="P51" s="419">
        <v>6</v>
      </c>
      <c r="Q51" s="200"/>
      <c r="R51" s="443">
        <v>143</v>
      </c>
      <c r="S51" s="202" t="s">
        <v>77</v>
      </c>
      <c r="T51" s="404">
        <v>6804</v>
      </c>
      <c r="U51" s="417">
        <v>90.380604535580773</v>
      </c>
      <c r="V51" s="417">
        <v>-139.07919179107924</v>
      </c>
      <c r="W51" s="470">
        <v>-48.698587255498481</v>
      </c>
      <c r="X51" s="470">
        <v>417.67509342822706</v>
      </c>
      <c r="Y51" s="470">
        <v>368.97650617272859</v>
      </c>
      <c r="Z51" s="470">
        <v>199.00355881750713</v>
      </c>
      <c r="AA51" s="470">
        <v>567.98006499023575</v>
      </c>
      <c r="AB51" s="473">
        <v>-138.66813639035863</v>
      </c>
      <c r="AC51" s="491">
        <v>429.31192859987715</v>
      </c>
      <c r="AD51" s="470">
        <v>29.150713918283358</v>
      </c>
      <c r="AE51" s="470">
        <v>458.46264251816046</v>
      </c>
      <c r="AF51" s="419">
        <v>6</v>
      </c>
      <c r="AG51" s="479">
        <v>6</v>
      </c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</row>
    <row r="52" spans="1:91" s="421" customFormat="1" ht="16.5">
      <c r="A52" s="401">
        <v>145</v>
      </c>
      <c r="B52" s="402" t="s">
        <v>78</v>
      </c>
      <c r="C52" s="404">
        <v>12343</v>
      </c>
      <c r="D52" s="476">
        <v>585.82648758924063</v>
      </c>
      <c r="E52" s="418">
        <v>21.811588646225349</v>
      </c>
      <c r="F52" s="404">
        <v>607.63807623546586</v>
      </c>
      <c r="G52" s="404">
        <v>477.09824423793623</v>
      </c>
      <c r="H52" s="404">
        <v>1084.7363204734022</v>
      </c>
      <c r="I52" s="404">
        <v>106.30245762994821</v>
      </c>
      <c r="J52" s="404">
        <v>1191.0387781033505</v>
      </c>
      <c r="K52" s="444">
        <v>-46.205541602527745</v>
      </c>
      <c r="L52" s="488">
        <v>1144.8332365008227</v>
      </c>
      <c r="M52" s="404">
        <v>5.4546860973831341</v>
      </c>
      <c r="N52" s="404">
        <v>1150.287922598206</v>
      </c>
      <c r="O52" s="419">
        <v>14</v>
      </c>
      <c r="P52" s="419">
        <v>14</v>
      </c>
      <c r="Q52" s="200"/>
      <c r="R52" s="443">
        <v>145</v>
      </c>
      <c r="S52" s="202" t="s">
        <v>78</v>
      </c>
      <c r="T52" s="404">
        <v>12369</v>
      </c>
      <c r="U52" s="417">
        <v>539.27602793425979</v>
      </c>
      <c r="V52" s="417">
        <v>-4.9112103387026043</v>
      </c>
      <c r="W52" s="470">
        <v>534.36481759555716</v>
      </c>
      <c r="X52" s="470">
        <v>447.06775337144757</v>
      </c>
      <c r="Y52" s="470">
        <v>981.43257096700461</v>
      </c>
      <c r="Z52" s="470">
        <v>176.15594746330413</v>
      </c>
      <c r="AA52" s="470">
        <v>1157.5885184303088</v>
      </c>
      <c r="AB52" s="473">
        <v>-46.10841620179481</v>
      </c>
      <c r="AC52" s="491">
        <v>1111.4801022285139</v>
      </c>
      <c r="AD52" s="470">
        <v>5.4432201875656903</v>
      </c>
      <c r="AE52" s="470">
        <v>1116.9233224160796</v>
      </c>
      <c r="AF52" s="419">
        <v>14</v>
      </c>
      <c r="AG52" s="479">
        <v>14</v>
      </c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</row>
    <row r="53" spans="1:91" s="421" customFormat="1" ht="16.5">
      <c r="A53" s="401">
        <v>146</v>
      </c>
      <c r="B53" s="402" t="s">
        <v>79</v>
      </c>
      <c r="C53" s="404">
        <v>4406</v>
      </c>
      <c r="D53" s="476">
        <v>550.37573804917724</v>
      </c>
      <c r="E53" s="418">
        <v>24.68707060343435</v>
      </c>
      <c r="F53" s="404">
        <v>575.06280865261158</v>
      </c>
      <c r="G53" s="404">
        <v>325.42287683735719</v>
      </c>
      <c r="H53" s="404">
        <v>900.48568548996877</v>
      </c>
      <c r="I53" s="404">
        <v>182.82995468853625</v>
      </c>
      <c r="J53" s="404">
        <v>1083.315640178505</v>
      </c>
      <c r="K53" s="444">
        <v>-74.029732183386287</v>
      </c>
      <c r="L53" s="488">
        <v>1009.2859079951188</v>
      </c>
      <c r="M53" s="404">
        <v>6.0947117566954159</v>
      </c>
      <c r="N53" s="404">
        <v>1015.3806197518142</v>
      </c>
      <c r="O53" s="419">
        <v>12</v>
      </c>
      <c r="P53" s="419">
        <v>12</v>
      </c>
      <c r="Q53" s="200"/>
      <c r="R53" s="443">
        <v>146</v>
      </c>
      <c r="S53" s="202" t="s">
        <v>79</v>
      </c>
      <c r="T53" s="404">
        <v>4492</v>
      </c>
      <c r="U53" s="417">
        <v>412.20835854591201</v>
      </c>
      <c r="V53" s="417">
        <v>10.761499741323009</v>
      </c>
      <c r="W53" s="470">
        <v>422.96985828723496</v>
      </c>
      <c r="X53" s="470">
        <v>254.28887969963537</v>
      </c>
      <c r="Y53" s="470">
        <v>677.2587379868703</v>
      </c>
      <c r="Z53" s="470">
        <v>228.61949726077012</v>
      </c>
      <c r="AA53" s="470">
        <v>905.87823524764053</v>
      </c>
      <c r="AB53" s="473">
        <v>-72.612422083704359</v>
      </c>
      <c r="AC53" s="491">
        <v>833.26581316393617</v>
      </c>
      <c r="AD53" s="470">
        <v>5.978027604630455</v>
      </c>
      <c r="AE53" s="470">
        <v>839.24384076856654</v>
      </c>
      <c r="AF53" s="419">
        <v>12</v>
      </c>
      <c r="AG53" s="479">
        <v>12</v>
      </c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</row>
    <row r="54" spans="1:91" s="421" customFormat="1" ht="16.5">
      <c r="A54" s="401">
        <v>148</v>
      </c>
      <c r="B54" s="402" t="s">
        <v>80</v>
      </c>
      <c r="C54" s="404">
        <v>7127</v>
      </c>
      <c r="D54" s="476">
        <v>1294.158031062241</v>
      </c>
      <c r="E54" s="418">
        <v>391.56962950602161</v>
      </c>
      <c r="F54" s="404">
        <v>1685.7276605682625</v>
      </c>
      <c r="G54" s="404">
        <v>-1.8671601966569369</v>
      </c>
      <c r="H54" s="404">
        <v>1683.8605003716054</v>
      </c>
      <c r="I54" s="404">
        <v>112.10417773641012</v>
      </c>
      <c r="J54" s="404">
        <v>1795.9646781080157</v>
      </c>
      <c r="K54" s="444">
        <v>-126.78756840185211</v>
      </c>
      <c r="L54" s="488">
        <v>1669.1771097061637</v>
      </c>
      <c r="M54" s="404">
        <v>-0.32863820681913947</v>
      </c>
      <c r="N54" s="404">
        <v>1668.8484714993444</v>
      </c>
      <c r="O54" s="419">
        <v>19</v>
      </c>
      <c r="P54" s="419">
        <v>19</v>
      </c>
      <c r="Q54" s="200"/>
      <c r="R54" s="443">
        <v>148</v>
      </c>
      <c r="S54" s="202" t="s">
        <v>80</v>
      </c>
      <c r="T54" s="404">
        <v>7047</v>
      </c>
      <c r="U54" s="417">
        <v>1168.7008331539405</v>
      </c>
      <c r="V54" s="417">
        <v>399.49241470044569</v>
      </c>
      <c r="W54" s="470">
        <v>1568.1932478543861</v>
      </c>
      <c r="X54" s="470">
        <v>-2.5586138313023894</v>
      </c>
      <c r="Y54" s="470">
        <v>1565.6346340230837</v>
      </c>
      <c r="Z54" s="470">
        <v>165.01973865835237</v>
      </c>
      <c r="AA54" s="470">
        <v>1730.6543726814361</v>
      </c>
      <c r="AB54" s="473">
        <v>-128.22690506598553</v>
      </c>
      <c r="AC54" s="491">
        <v>1602.4274676154505</v>
      </c>
      <c r="AD54" s="470">
        <v>-0.33236902227898496</v>
      </c>
      <c r="AE54" s="470">
        <v>1602.0950985931715</v>
      </c>
      <c r="AF54" s="419">
        <v>19</v>
      </c>
      <c r="AG54" s="479">
        <v>19</v>
      </c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</row>
    <row r="55" spans="1:91" s="421" customFormat="1" ht="16.5">
      <c r="A55" s="401">
        <v>149</v>
      </c>
      <c r="B55" s="402" t="s">
        <v>81</v>
      </c>
      <c r="C55" s="404">
        <v>5379</v>
      </c>
      <c r="D55" s="476">
        <v>454.67302718249186</v>
      </c>
      <c r="E55" s="418">
        <v>138.12277770461228</v>
      </c>
      <c r="F55" s="404">
        <v>592.79580488710417</v>
      </c>
      <c r="G55" s="404">
        <v>-10.139650100475359</v>
      </c>
      <c r="H55" s="404">
        <v>582.6561547866288</v>
      </c>
      <c r="I55" s="404">
        <v>103.56192461664651</v>
      </c>
      <c r="J55" s="404">
        <v>686.21807940327528</v>
      </c>
      <c r="K55" s="444">
        <v>-260.99609592861128</v>
      </c>
      <c r="L55" s="488">
        <v>425.22198347466406</v>
      </c>
      <c r="M55" s="404">
        <v>-446.8283506227923</v>
      </c>
      <c r="N55" s="404">
        <v>-21.60636714812826</v>
      </c>
      <c r="O55" s="419">
        <v>1</v>
      </c>
      <c r="P55" s="420">
        <v>33</v>
      </c>
      <c r="Q55" s="200"/>
      <c r="R55" s="443">
        <v>149</v>
      </c>
      <c r="S55" s="202" t="s">
        <v>81</v>
      </c>
      <c r="T55" s="404">
        <v>5384</v>
      </c>
      <c r="U55" s="417">
        <v>409.4231490176864</v>
      </c>
      <c r="V55" s="417">
        <v>141.33102974432865</v>
      </c>
      <c r="W55" s="470">
        <v>550.75417876201504</v>
      </c>
      <c r="X55" s="470">
        <v>-12.405986905507534</v>
      </c>
      <c r="Y55" s="470">
        <v>538.34819185650747</v>
      </c>
      <c r="Z55" s="470">
        <v>160.18403179861605</v>
      </c>
      <c r="AA55" s="470">
        <v>698.53222365512352</v>
      </c>
      <c r="AB55" s="473">
        <v>-260.75371471025261</v>
      </c>
      <c r="AC55" s="491">
        <v>437.77850894487091</v>
      </c>
      <c r="AD55" s="470">
        <v>-446.41339115898955</v>
      </c>
      <c r="AE55" s="470">
        <v>-8.6348822141186581</v>
      </c>
      <c r="AF55" s="419">
        <v>1</v>
      </c>
      <c r="AG55" s="480">
        <v>33</v>
      </c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</row>
    <row r="56" spans="1:91" s="421" customFormat="1" ht="16.5">
      <c r="A56" s="401">
        <v>151</v>
      </c>
      <c r="B56" s="402" t="s">
        <v>82</v>
      </c>
      <c r="C56" s="404">
        <v>1814</v>
      </c>
      <c r="D56" s="476">
        <v>296.72631931475883</v>
      </c>
      <c r="E56" s="418">
        <v>-295.78360378103707</v>
      </c>
      <c r="F56" s="404">
        <v>0.94271553372178751</v>
      </c>
      <c r="G56" s="404">
        <v>352.43451428974259</v>
      </c>
      <c r="H56" s="404">
        <v>353.37722982346435</v>
      </c>
      <c r="I56" s="404">
        <v>202.91717729638049</v>
      </c>
      <c r="J56" s="404">
        <v>556.29440711984489</v>
      </c>
      <c r="K56" s="444">
        <v>-271.44156560088203</v>
      </c>
      <c r="L56" s="488">
        <v>284.8528415189628</v>
      </c>
      <c r="M56" s="404">
        <v>0</v>
      </c>
      <c r="N56" s="404">
        <v>284.8528415189628</v>
      </c>
      <c r="O56" s="419">
        <v>14</v>
      </c>
      <c r="P56" s="419">
        <v>14</v>
      </c>
      <c r="Q56" s="200"/>
      <c r="R56" s="443">
        <v>151</v>
      </c>
      <c r="S56" s="202" t="s">
        <v>82</v>
      </c>
      <c r="T56" s="404">
        <v>1852</v>
      </c>
      <c r="U56" s="417">
        <v>152.77887139216759</v>
      </c>
      <c r="V56" s="417">
        <v>-316.60304040271143</v>
      </c>
      <c r="W56" s="470">
        <v>-163.82416901054384</v>
      </c>
      <c r="X56" s="470">
        <v>408.66216290317692</v>
      </c>
      <c r="Y56" s="470">
        <v>244.83799389263305</v>
      </c>
      <c r="Z56" s="470">
        <v>269.67439982859838</v>
      </c>
      <c r="AA56" s="470">
        <v>514.51239372123143</v>
      </c>
      <c r="AB56" s="473">
        <v>-265.87203023758099</v>
      </c>
      <c r="AC56" s="491">
        <v>248.64036348365045</v>
      </c>
      <c r="AD56" s="470">
        <v>0</v>
      </c>
      <c r="AE56" s="470">
        <v>248.64036348365045</v>
      </c>
      <c r="AF56" s="419">
        <v>14</v>
      </c>
      <c r="AG56" s="479">
        <v>14</v>
      </c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</row>
    <row r="57" spans="1:91" s="421" customFormat="1" ht="16.5">
      <c r="A57" s="401">
        <v>152</v>
      </c>
      <c r="B57" s="402" t="s">
        <v>83</v>
      </c>
      <c r="C57" s="404">
        <v>4357</v>
      </c>
      <c r="D57" s="476">
        <v>327.52601418354459</v>
      </c>
      <c r="E57" s="418">
        <v>-18.059334563182251</v>
      </c>
      <c r="F57" s="404">
        <v>309.46667962036236</v>
      </c>
      <c r="G57" s="404">
        <v>493.9192511331799</v>
      </c>
      <c r="H57" s="404">
        <v>803.38593075354231</v>
      </c>
      <c r="I57" s="404">
        <v>138.70118971654824</v>
      </c>
      <c r="J57" s="404">
        <v>942.08712047009044</v>
      </c>
      <c r="K57" s="444">
        <v>-13.896488409456047</v>
      </c>
      <c r="L57" s="488">
        <v>928.19063206063447</v>
      </c>
      <c r="M57" s="404">
        <v>61.084700481983027</v>
      </c>
      <c r="N57" s="404">
        <v>989.27533254261743</v>
      </c>
      <c r="O57" s="419">
        <v>14</v>
      </c>
      <c r="P57" s="419">
        <v>14</v>
      </c>
      <c r="Q57" s="200"/>
      <c r="R57" s="443">
        <v>152</v>
      </c>
      <c r="S57" s="202" t="s">
        <v>83</v>
      </c>
      <c r="T57" s="404">
        <v>4406</v>
      </c>
      <c r="U57" s="417">
        <v>257.87858762066082</v>
      </c>
      <c r="V57" s="417">
        <v>-44.639013347918656</v>
      </c>
      <c r="W57" s="470">
        <v>213.23957427274217</v>
      </c>
      <c r="X57" s="470">
        <v>483.27763896321738</v>
      </c>
      <c r="Y57" s="470">
        <v>696.5172132359595</v>
      </c>
      <c r="Z57" s="470">
        <v>210.53937828205619</v>
      </c>
      <c r="AA57" s="470">
        <v>907.05659151801569</v>
      </c>
      <c r="AB57" s="473">
        <v>-13.741942805265547</v>
      </c>
      <c r="AC57" s="491">
        <v>893.31464871275011</v>
      </c>
      <c r="AD57" s="470">
        <v>60.405365410803455</v>
      </c>
      <c r="AE57" s="470">
        <v>953.7200141235536</v>
      </c>
      <c r="AF57" s="419">
        <v>14</v>
      </c>
      <c r="AG57" s="479">
        <v>14</v>
      </c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</row>
    <row r="58" spans="1:91" s="421" customFormat="1" ht="16.5">
      <c r="A58" s="401">
        <v>153</v>
      </c>
      <c r="B58" s="402" t="s">
        <v>84</v>
      </c>
      <c r="C58" s="404">
        <v>24919</v>
      </c>
      <c r="D58" s="476">
        <v>158.42713107853518</v>
      </c>
      <c r="E58" s="418">
        <v>330.12695165815978</v>
      </c>
      <c r="F58" s="404">
        <v>488.55408273669497</v>
      </c>
      <c r="G58" s="404">
        <v>329.87177608752228</v>
      </c>
      <c r="H58" s="404">
        <v>818.42585882421724</v>
      </c>
      <c r="I58" s="404">
        <v>94.852640443747688</v>
      </c>
      <c r="J58" s="404">
        <v>913.27849926796489</v>
      </c>
      <c r="K58" s="444">
        <v>-31.420000802600427</v>
      </c>
      <c r="L58" s="488">
        <v>881.85849846536439</v>
      </c>
      <c r="M58" s="404">
        <v>-38.850662030980388</v>
      </c>
      <c r="N58" s="404">
        <v>843.0078364343841</v>
      </c>
      <c r="O58" s="419">
        <v>9</v>
      </c>
      <c r="P58" s="419">
        <v>9</v>
      </c>
      <c r="Q58" s="200"/>
      <c r="R58" s="443">
        <v>153</v>
      </c>
      <c r="S58" s="202" t="s">
        <v>84</v>
      </c>
      <c r="T58" s="404">
        <v>25208</v>
      </c>
      <c r="U58" s="417">
        <v>-41.349588721627264</v>
      </c>
      <c r="V58" s="417">
        <v>329.55770967489076</v>
      </c>
      <c r="W58" s="470">
        <v>288.20812095326352</v>
      </c>
      <c r="X58" s="470">
        <v>306.4647995788697</v>
      </c>
      <c r="Y58" s="470">
        <v>594.67292053213316</v>
      </c>
      <c r="Z58" s="470">
        <v>153.36231530787953</v>
      </c>
      <c r="AA58" s="470">
        <v>748.03523584001266</v>
      </c>
      <c r="AB58" s="473">
        <v>-31.059782608695652</v>
      </c>
      <c r="AC58" s="491">
        <v>716.97545323131703</v>
      </c>
      <c r="AD58" s="470">
        <v>-38.405254171294843</v>
      </c>
      <c r="AE58" s="470">
        <v>678.57019906002222</v>
      </c>
      <c r="AF58" s="419">
        <v>9</v>
      </c>
      <c r="AG58" s="479">
        <v>9</v>
      </c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</row>
    <row r="59" spans="1:91" s="421" customFormat="1" ht="16.5">
      <c r="A59" s="401">
        <v>165</v>
      </c>
      <c r="B59" s="402" t="s">
        <v>85</v>
      </c>
      <c r="C59" s="404">
        <v>16123</v>
      </c>
      <c r="D59" s="476">
        <v>349.259461308575</v>
      </c>
      <c r="E59" s="418">
        <v>-0.8642408433039469</v>
      </c>
      <c r="F59" s="404">
        <v>348.395220465271</v>
      </c>
      <c r="G59" s="404">
        <v>244.33043481226514</v>
      </c>
      <c r="H59" s="404">
        <v>592.72565527753613</v>
      </c>
      <c r="I59" s="404">
        <v>89.483505716573063</v>
      </c>
      <c r="J59" s="404">
        <v>682.2091609941092</v>
      </c>
      <c r="K59" s="444">
        <v>-131.45766916826892</v>
      </c>
      <c r="L59" s="488">
        <v>550.75149182584028</v>
      </c>
      <c r="M59" s="404">
        <v>17.822069621038292</v>
      </c>
      <c r="N59" s="404">
        <v>568.57356144687856</v>
      </c>
      <c r="O59" s="419">
        <v>5</v>
      </c>
      <c r="P59" s="419">
        <v>5</v>
      </c>
      <c r="Q59" s="200"/>
      <c r="R59" s="443">
        <v>165</v>
      </c>
      <c r="S59" s="202" t="s">
        <v>85</v>
      </c>
      <c r="T59" s="404">
        <v>16280</v>
      </c>
      <c r="U59" s="417">
        <v>294.71726025856702</v>
      </c>
      <c r="V59" s="417">
        <v>-12.619460399092274</v>
      </c>
      <c r="W59" s="470">
        <v>282.09779985947472</v>
      </c>
      <c r="X59" s="470">
        <v>285.48667035531054</v>
      </c>
      <c r="Y59" s="470">
        <v>567.58447021478526</v>
      </c>
      <c r="Z59" s="470">
        <v>154.3457808743519</v>
      </c>
      <c r="AA59" s="470">
        <v>721.93025108913719</v>
      </c>
      <c r="AB59" s="473">
        <v>-130.18992628992629</v>
      </c>
      <c r="AC59" s="491">
        <v>591.74032479921084</v>
      </c>
      <c r="AD59" s="470">
        <v>17.650198310810833</v>
      </c>
      <c r="AE59" s="470">
        <v>609.39052311002172</v>
      </c>
      <c r="AF59" s="419">
        <v>5</v>
      </c>
      <c r="AG59" s="479">
        <v>5</v>
      </c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</row>
    <row r="60" spans="1:91" s="421" customFormat="1" ht="16.5">
      <c r="A60" s="401">
        <v>167</v>
      </c>
      <c r="B60" s="402" t="s">
        <v>86</v>
      </c>
      <c r="C60" s="404">
        <v>78062</v>
      </c>
      <c r="D60" s="476">
        <v>228.58565156044494</v>
      </c>
      <c r="E60" s="418">
        <v>-27.002145831445624</v>
      </c>
      <c r="F60" s="404">
        <v>201.58350572899928</v>
      </c>
      <c r="G60" s="404">
        <v>298.57209488026331</v>
      </c>
      <c r="H60" s="404">
        <v>500.15560060926265</v>
      </c>
      <c r="I60" s="404">
        <v>104.76541507933538</v>
      </c>
      <c r="J60" s="404">
        <v>604.92101568859812</v>
      </c>
      <c r="K60" s="444">
        <v>-6.3731008685403907</v>
      </c>
      <c r="L60" s="488">
        <v>598.54791482005771</v>
      </c>
      <c r="M60" s="404">
        <v>-132.59714618508366</v>
      </c>
      <c r="N60" s="404">
        <v>465.95076863497405</v>
      </c>
      <c r="O60" s="419">
        <v>12</v>
      </c>
      <c r="P60" s="419">
        <v>12</v>
      </c>
      <c r="Q60" s="200"/>
      <c r="R60" s="443">
        <v>167</v>
      </c>
      <c r="S60" s="202" t="s">
        <v>86</v>
      </c>
      <c r="T60" s="404">
        <v>77513</v>
      </c>
      <c r="U60" s="417">
        <v>68.971369997283091</v>
      </c>
      <c r="V60" s="417">
        <v>-23.764873034791517</v>
      </c>
      <c r="W60" s="470">
        <v>45.206496962491578</v>
      </c>
      <c r="X60" s="470">
        <v>302.1145990042578</v>
      </c>
      <c r="Y60" s="470">
        <v>347.32109596674934</v>
      </c>
      <c r="Z60" s="470">
        <v>163.49360071681411</v>
      </c>
      <c r="AA60" s="470">
        <v>510.81469668356351</v>
      </c>
      <c r="AB60" s="473">
        <v>-6.4182395211125876</v>
      </c>
      <c r="AC60" s="491">
        <v>504.39645716245093</v>
      </c>
      <c r="AD60" s="470">
        <v>-133.53628972559443</v>
      </c>
      <c r="AE60" s="470">
        <v>370.8601674368565</v>
      </c>
      <c r="AF60" s="419">
        <v>12</v>
      </c>
      <c r="AG60" s="479">
        <v>12</v>
      </c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</row>
    <row r="61" spans="1:91" s="421" customFormat="1" ht="16.5">
      <c r="A61" s="401">
        <v>169</v>
      </c>
      <c r="B61" s="402" t="s">
        <v>87</v>
      </c>
      <c r="C61" s="404">
        <v>4916</v>
      </c>
      <c r="D61" s="476">
        <v>261.65342386106511</v>
      </c>
      <c r="E61" s="418">
        <v>48.103329422506015</v>
      </c>
      <c r="F61" s="404">
        <v>309.75675328357107</v>
      </c>
      <c r="G61" s="404">
        <v>403.605625052579</v>
      </c>
      <c r="H61" s="404">
        <v>713.36237833615007</v>
      </c>
      <c r="I61" s="404">
        <v>110.08030325743407</v>
      </c>
      <c r="J61" s="404">
        <v>823.44268159358421</v>
      </c>
      <c r="K61" s="444">
        <v>-263.28275020341744</v>
      </c>
      <c r="L61" s="488">
        <v>560.15993139016678</v>
      </c>
      <c r="M61" s="404">
        <v>15.476881611065902</v>
      </c>
      <c r="N61" s="404">
        <v>575.63681300123278</v>
      </c>
      <c r="O61" s="419">
        <v>5</v>
      </c>
      <c r="P61" s="419">
        <v>5</v>
      </c>
      <c r="Q61" s="200"/>
      <c r="R61" s="443">
        <v>169</v>
      </c>
      <c r="S61" s="202" t="s">
        <v>87</v>
      </c>
      <c r="T61" s="404">
        <v>4990</v>
      </c>
      <c r="U61" s="417">
        <v>152.73417312942644</v>
      </c>
      <c r="V61" s="417">
        <v>50.566867832477151</v>
      </c>
      <c r="W61" s="470">
        <v>203.3010409619036</v>
      </c>
      <c r="X61" s="470">
        <v>381.20637655961832</v>
      </c>
      <c r="Y61" s="470">
        <v>584.50741752152192</v>
      </c>
      <c r="Z61" s="470">
        <v>181.06879469821834</v>
      </c>
      <c r="AA61" s="470">
        <v>765.57621221974023</v>
      </c>
      <c r="AB61" s="473">
        <v>-259.37835671342685</v>
      </c>
      <c r="AC61" s="491">
        <v>506.19785550631337</v>
      </c>
      <c r="AD61" s="470">
        <v>15.247364729458914</v>
      </c>
      <c r="AE61" s="470">
        <v>521.44522023577235</v>
      </c>
      <c r="AF61" s="419">
        <v>5</v>
      </c>
      <c r="AG61" s="479">
        <v>5</v>
      </c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</row>
    <row r="62" spans="1:91" s="421" customFormat="1" ht="16.5">
      <c r="A62" s="401">
        <v>171</v>
      </c>
      <c r="B62" s="402" t="s">
        <v>88</v>
      </c>
      <c r="C62" s="404">
        <v>4590</v>
      </c>
      <c r="D62" s="476">
        <v>302.09729402187787</v>
      </c>
      <c r="E62" s="418">
        <v>-61.709407489502766</v>
      </c>
      <c r="F62" s="404">
        <v>240.38788653237518</v>
      </c>
      <c r="G62" s="404">
        <v>341.39634282341706</v>
      </c>
      <c r="H62" s="404">
        <v>581.78422935579215</v>
      </c>
      <c r="I62" s="404">
        <v>143.89988965173256</v>
      </c>
      <c r="J62" s="404">
        <v>725.68411900752483</v>
      </c>
      <c r="K62" s="444">
        <v>-20.603485838779957</v>
      </c>
      <c r="L62" s="488">
        <v>705.08063316874484</v>
      </c>
      <c r="M62" s="404">
        <v>1.6576111111111114</v>
      </c>
      <c r="N62" s="404">
        <v>706.73824427985596</v>
      </c>
      <c r="O62" s="419">
        <v>11</v>
      </c>
      <c r="P62" s="419">
        <v>11</v>
      </c>
      <c r="Q62" s="200"/>
      <c r="R62" s="443">
        <v>171</v>
      </c>
      <c r="S62" s="202" t="s">
        <v>88</v>
      </c>
      <c r="T62" s="404">
        <v>4540</v>
      </c>
      <c r="U62" s="417">
        <v>116.56578576505038</v>
      </c>
      <c r="V62" s="417">
        <v>-88.915370585774241</v>
      </c>
      <c r="W62" s="470">
        <v>27.650415179276138</v>
      </c>
      <c r="X62" s="470">
        <v>324.45719274793629</v>
      </c>
      <c r="Y62" s="470">
        <v>352.10760792721243</v>
      </c>
      <c r="Z62" s="470">
        <v>206.88799573921449</v>
      </c>
      <c r="AA62" s="470">
        <v>558.99560366642686</v>
      </c>
      <c r="AB62" s="473">
        <v>-20.830396475770925</v>
      </c>
      <c r="AC62" s="491">
        <v>538.16520719065591</v>
      </c>
      <c r="AD62" s="470">
        <v>1.675866740088106</v>
      </c>
      <c r="AE62" s="470">
        <v>539.84107393074407</v>
      </c>
      <c r="AF62" s="419">
        <v>11</v>
      </c>
      <c r="AG62" s="479">
        <v>11</v>
      </c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</row>
    <row r="63" spans="1:91" s="421" customFormat="1" ht="16.5">
      <c r="A63" s="401">
        <v>172</v>
      </c>
      <c r="B63" s="402" t="s">
        <v>89</v>
      </c>
      <c r="C63" s="404">
        <v>4079</v>
      </c>
      <c r="D63" s="476">
        <v>197.39749990723067</v>
      </c>
      <c r="E63" s="418">
        <v>-38.746074223064419</v>
      </c>
      <c r="F63" s="404">
        <v>158.65142568416621</v>
      </c>
      <c r="G63" s="404">
        <v>443.7243773418532</v>
      </c>
      <c r="H63" s="404">
        <v>602.37580302601941</v>
      </c>
      <c r="I63" s="404">
        <v>173.5631802752311</v>
      </c>
      <c r="J63" s="404">
        <v>775.93898330125057</v>
      </c>
      <c r="K63" s="444">
        <v>140.20201029664133</v>
      </c>
      <c r="L63" s="488">
        <v>916.14099359789191</v>
      </c>
      <c r="M63" s="404">
        <v>-13.539663397891642</v>
      </c>
      <c r="N63" s="404">
        <v>902.60133020000023</v>
      </c>
      <c r="O63" s="419">
        <v>13</v>
      </c>
      <c r="P63" s="419">
        <v>13</v>
      </c>
      <c r="Q63" s="200"/>
      <c r="R63" s="443">
        <v>172</v>
      </c>
      <c r="S63" s="202" t="s">
        <v>89</v>
      </c>
      <c r="T63" s="404">
        <v>4171</v>
      </c>
      <c r="U63" s="417">
        <v>94.439601658748387</v>
      </c>
      <c r="V63" s="417">
        <v>-64.79754974612797</v>
      </c>
      <c r="W63" s="470">
        <v>29.64205191262042</v>
      </c>
      <c r="X63" s="470">
        <v>392.22861015763459</v>
      </c>
      <c r="Y63" s="470">
        <v>421.87066207025504</v>
      </c>
      <c r="Z63" s="470">
        <v>222.96379838083885</v>
      </c>
      <c r="AA63" s="470">
        <v>644.83446045109395</v>
      </c>
      <c r="AB63" s="473">
        <v>137.10956605130664</v>
      </c>
      <c r="AC63" s="491">
        <v>781.94402650240056</v>
      </c>
      <c r="AD63" s="470">
        <v>-13.24101822105011</v>
      </c>
      <c r="AE63" s="470">
        <v>768.70300828135044</v>
      </c>
      <c r="AF63" s="419">
        <v>13</v>
      </c>
      <c r="AG63" s="479">
        <v>13</v>
      </c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</row>
    <row r="64" spans="1:91" s="421" customFormat="1" ht="16.5">
      <c r="A64" s="401">
        <v>176</v>
      </c>
      <c r="B64" s="402" t="s">
        <v>90</v>
      </c>
      <c r="C64" s="404">
        <v>4259</v>
      </c>
      <c r="D64" s="476">
        <v>430.39651741879698</v>
      </c>
      <c r="E64" s="418">
        <v>-517.55503307307492</v>
      </c>
      <c r="F64" s="404">
        <v>-87.158515654277977</v>
      </c>
      <c r="G64" s="404">
        <v>565.45422044281827</v>
      </c>
      <c r="H64" s="404">
        <v>478.29570478854032</v>
      </c>
      <c r="I64" s="404">
        <v>181.18857052658404</v>
      </c>
      <c r="J64" s="404">
        <v>659.48427531512436</v>
      </c>
      <c r="K64" s="444">
        <v>-1.0901620098614699</v>
      </c>
      <c r="L64" s="488">
        <v>658.39411330526298</v>
      </c>
      <c r="M64" s="404">
        <v>-61.33433552477107</v>
      </c>
      <c r="N64" s="404">
        <v>597.0597777804918</v>
      </c>
      <c r="O64" s="419">
        <v>12</v>
      </c>
      <c r="P64" s="419">
        <v>12</v>
      </c>
      <c r="Q64" s="200"/>
      <c r="R64" s="443">
        <v>176</v>
      </c>
      <c r="S64" s="202" t="s">
        <v>90</v>
      </c>
      <c r="T64" s="404">
        <v>4352</v>
      </c>
      <c r="U64" s="417">
        <v>302.23668013617828</v>
      </c>
      <c r="V64" s="417">
        <v>-533.39335280203431</v>
      </c>
      <c r="W64" s="470">
        <v>-231.15667266585595</v>
      </c>
      <c r="X64" s="470">
        <v>491.1176278219607</v>
      </c>
      <c r="Y64" s="470">
        <v>259.96095515610477</v>
      </c>
      <c r="Z64" s="470">
        <v>229.02336142208793</v>
      </c>
      <c r="AA64" s="470">
        <v>488.98431657819265</v>
      </c>
      <c r="AB64" s="473">
        <v>-1.0668658088235294</v>
      </c>
      <c r="AC64" s="491">
        <v>487.91745076936917</v>
      </c>
      <c r="AD64" s="470">
        <v>-60.023652343750001</v>
      </c>
      <c r="AE64" s="470">
        <v>427.89379842561914</v>
      </c>
      <c r="AF64" s="419">
        <v>12</v>
      </c>
      <c r="AG64" s="479">
        <v>12</v>
      </c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</row>
    <row r="65" spans="1:91" s="421" customFormat="1" ht="16.5">
      <c r="A65" s="401">
        <v>177</v>
      </c>
      <c r="B65" s="402" t="s">
        <v>91</v>
      </c>
      <c r="C65" s="404">
        <v>1708</v>
      </c>
      <c r="D65" s="476">
        <v>303.89357545915334</v>
      </c>
      <c r="E65" s="418">
        <v>343.82226338522355</v>
      </c>
      <c r="F65" s="404">
        <v>647.71583884437689</v>
      </c>
      <c r="G65" s="404">
        <v>121.3081536318667</v>
      </c>
      <c r="H65" s="404">
        <v>769.02399247624351</v>
      </c>
      <c r="I65" s="404">
        <v>159.69061247308207</v>
      </c>
      <c r="J65" s="404">
        <v>928.71460494932569</v>
      </c>
      <c r="K65" s="444">
        <v>-299.87529274004686</v>
      </c>
      <c r="L65" s="488">
        <v>628.83931220927877</v>
      </c>
      <c r="M65" s="404">
        <v>56.285019906323164</v>
      </c>
      <c r="N65" s="404">
        <v>685.12433211560199</v>
      </c>
      <c r="O65" s="419">
        <v>6</v>
      </c>
      <c r="P65" s="419">
        <v>6</v>
      </c>
      <c r="Q65" s="200"/>
      <c r="R65" s="443">
        <v>177</v>
      </c>
      <c r="S65" s="202" t="s">
        <v>91</v>
      </c>
      <c r="T65" s="404">
        <v>1768</v>
      </c>
      <c r="U65" s="417">
        <v>196.09382046446558</v>
      </c>
      <c r="V65" s="417">
        <v>335.11157006731366</v>
      </c>
      <c r="W65" s="470">
        <v>531.20539053177924</v>
      </c>
      <c r="X65" s="470">
        <v>181.96342053836355</v>
      </c>
      <c r="Y65" s="470">
        <v>713.16881107014274</v>
      </c>
      <c r="Z65" s="470">
        <v>210.79611473959912</v>
      </c>
      <c r="AA65" s="470">
        <v>923.96492580974189</v>
      </c>
      <c r="AB65" s="473">
        <v>-289.6985294117647</v>
      </c>
      <c r="AC65" s="491">
        <v>634.26639639797725</v>
      </c>
      <c r="AD65" s="470">
        <v>54.374894796380076</v>
      </c>
      <c r="AE65" s="470">
        <v>688.64129119435734</v>
      </c>
      <c r="AF65" s="419">
        <v>6</v>
      </c>
      <c r="AG65" s="479">
        <v>6</v>
      </c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</row>
    <row r="66" spans="1:91" s="421" customFormat="1" ht="16.5">
      <c r="A66" s="401">
        <v>178</v>
      </c>
      <c r="B66" s="402" t="s">
        <v>92</v>
      </c>
      <c r="C66" s="404">
        <v>5734</v>
      </c>
      <c r="D66" s="476">
        <v>112.40924012297639</v>
      </c>
      <c r="E66" s="418">
        <v>54.295606085830642</v>
      </c>
      <c r="F66" s="404">
        <v>166.70484620880697</v>
      </c>
      <c r="G66" s="404">
        <v>447.69634500436962</v>
      </c>
      <c r="H66" s="404">
        <v>614.40119121317662</v>
      </c>
      <c r="I66" s="404">
        <v>181.37359796505211</v>
      </c>
      <c r="J66" s="404">
        <v>795.77478917822873</v>
      </c>
      <c r="K66" s="444">
        <v>-24.783920474363445</v>
      </c>
      <c r="L66" s="488">
        <v>770.99086870386532</v>
      </c>
      <c r="M66" s="404">
        <v>3.0258485350540645</v>
      </c>
      <c r="N66" s="404">
        <v>774.01671723891934</v>
      </c>
      <c r="O66" s="419">
        <v>10</v>
      </c>
      <c r="P66" s="419">
        <v>10</v>
      </c>
      <c r="Q66" s="200"/>
      <c r="R66" s="443">
        <v>178</v>
      </c>
      <c r="S66" s="202" t="s">
        <v>92</v>
      </c>
      <c r="T66" s="404">
        <v>5769</v>
      </c>
      <c r="U66" s="417">
        <v>51.577471498138387</v>
      </c>
      <c r="V66" s="417">
        <v>54.439042502592216</v>
      </c>
      <c r="W66" s="470">
        <v>106.0165140007306</v>
      </c>
      <c r="X66" s="470">
        <v>394.55254201046102</v>
      </c>
      <c r="Y66" s="470">
        <v>500.56905601119161</v>
      </c>
      <c r="Z66" s="470">
        <v>232.97188598805602</v>
      </c>
      <c r="AA66" s="470">
        <v>733.54094199924771</v>
      </c>
      <c r="AB66" s="473">
        <v>-24.633558675680362</v>
      </c>
      <c r="AC66" s="491">
        <v>708.90738332356739</v>
      </c>
      <c r="AD66" s="470">
        <v>3.0074909863061201</v>
      </c>
      <c r="AE66" s="470">
        <v>711.91487430987343</v>
      </c>
      <c r="AF66" s="419">
        <v>10</v>
      </c>
      <c r="AG66" s="479">
        <v>10</v>
      </c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</row>
    <row r="67" spans="1:91" s="421" customFormat="1" ht="16.5">
      <c r="A67" s="401">
        <v>179</v>
      </c>
      <c r="B67" s="402" t="s">
        <v>93</v>
      </c>
      <c r="C67" s="404">
        <v>147746</v>
      </c>
      <c r="D67" s="476">
        <v>320.29599676982872</v>
      </c>
      <c r="E67" s="418">
        <v>-169.90109307041416</v>
      </c>
      <c r="F67" s="404">
        <v>150.39490369941456</v>
      </c>
      <c r="G67" s="404">
        <v>249.87536200054745</v>
      </c>
      <c r="H67" s="404">
        <v>400.27026569996201</v>
      </c>
      <c r="I67" s="404">
        <v>84.430011673086412</v>
      </c>
      <c r="J67" s="404">
        <v>484.70027737304844</v>
      </c>
      <c r="K67" s="444">
        <v>-160.04312807114914</v>
      </c>
      <c r="L67" s="488">
        <v>324.65714930189932</v>
      </c>
      <c r="M67" s="404">
        <v>-72.931750842324007</v>
      </c>
      <c r="N67" s="404">
        <v>251.72539845957533</v>
      </c>
      <c r="O67" s="419">
        <v>13</v>
      </c>
      <c r="P67" s="419">
        <v>13</v>
      </c>
      <c r="Q67" s="200"/>
      <c r="R67" s="443">
        <v>179</v>
      </c>
      <c r="S67" s="202" t="s">
        <v>93</v>
      </c>
      <c r="T67" s="404">
        <v>145887</v>
      </c>
      <c r="U67" s="417">
        <v>169.37437926737041</v>
      </c>
      <c r="V67" s="417">
        <v>-198.57258182887517</v>
      </c>
      <c r="W67" s="470">
        <v>-29.198202561504743</v>
      </c>
      <c r="X67" s="470">
        <v>245.66426489826333</v>
      </c>
      <c r="Y67" s="470">
        <v>216.4660623367586</v>
      </c>
      <c r="Z67" s="470">
        <v>145.46525104591129</v>
      </c>
      <c r="AA67" s="470">
        <v>361.93131338266983</v>
      </c>
      <c r="AB67" s="473">
        <v>-162.08251591985578</v>
      </c>
      <c r="AC67" s="491">
        <v>199.84879746281408</v>
      </c>
      <c r="AD67" s="470">
        <v>-73.861101125871414</v>
      </c>
      <c r="AE67" s="470">
        <v>125.98769633694265</v>
      </c>
      <c r="AF67" s="419">
        <v>13</v>
      </c>
      <c r="AG67" s="479">
        <v>13</v>
      </c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</row>
    <row r="68" spans="1:91" s="421" customFormat="1" ht="16.5">
      <c r="A68" s="401">
        <v>181</v>
      </c>
      <c r="B68" s="402" t="s">
        <v>94</v>
      </c>
      <c r="C68" s="404">
        <v>1682</v>
      </c>
      <c r="D68" s="476">
        <v>330.67210964439272</v>
      </c>
      <c r="E68" s="418">
        <v>321.19594273889464</v>
      </c>
      <c r="F68" s="404">
        <v>651.86805238328748</v>
      </c>
      <c r="G68" s="404">
        <v>553.53341515967065</v>
      </c>
      <c r="H68" s="404">
        <v>1205.401467542958</v>
      </c>
      <c r="I68" s="404">
        <v>176.92065069828459</v>
      </c>
      <c r="J68" s="404">
        <v>1382.3221182412424</v>
      </c>
      <c r="K68" s="444">
        <v>-239.18014268727705</v>
      </c>
      <c r="L68" s="488">
        <v>1143.1419755539655</v>
      </c>
      <c r="M68" s="404">
        <v>39.025802615933415</v>
      </c>
      <c r="N68" s="404">
        <v>1182.1677781698988</v>
      </c>
      <c r="O68" s="419">
        <v>4</v>
      </c>
      <c r="P68" s="419">
        <v>4</v>
      </c>
      <c r="Q68" s="200"/>
      <c r="R68" s="443">
        <v>181</v>
      </c>
      <c r="S68" s="202" t="s">
        <v>94</v>
      </c>
      <c r="T68" s="404">
        <v>1683</v>
      </c>
      <c r="U68" s="417">
        <v>182.12257087840027</v>
      </c>
      <c r="V68" s="417">
        <v>324.34546021088397</v>
      </c>
      <c r="W68" s="470">
        <v>506.46803108928418</v>
      </c>
      <c r="X68" s="470">
        <v>549.78441330815599</v>
      </c>
      <c r="Y68" s="470">
        <v>1056.2524443974401</v>
      </c>
      <c r="Z68" s="470">
        <v>253.33410907991532</v>
      </c>
      <c r="AA68" s="470">
        <v>1309.5865534773554</v>
      </c>
      <c r="AB68" s="473">
        <v>-239.03802733214499</v>
      </c>
      <c r="AC68" s="491">
        <v>1070.5485261452104</v>
      </c>
      <c r="AD68" s="470">
        <v>39.002614379084974</v>
      </c>
      <c r="AE68" s="470">
        <v>1109.5511405242953</v>
      </c>
      <c r="AF68" s="419">
        <v>4</v>
      </c>
      <c r="AG68" s="479">
        <v>4</v>
      </c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</row>
    <row r="69" spans="1:91" s="421" customFormat="1" ht="16.5">
      <c r="A69" s="401">
        <v>182</v>
      </c>
      <c r="B69" s="402" t="s">
        <v>95</v>
      </c>
      <c r="C69" s="404">
        <v>19182</v>
      </c>
      <c r="D69" s="476">
        <v>148.25181526256188</v>
      </c>
      <c r="E69" s="418">
        <v>-132.60978234616556</v>
      </c>
      <c r="F69" s="404">
        <v>15.642032916396296</v>
      </c>
      <c r="G69" s="404">
        <v>164.22489865196317</v>
      </c>
      <c r="H69" s="404">
        <v>179.86693156835946</v>
      </c>
      <c r="I69" s="404">
        <v>104.14520389289429</v>
      </c>
      <c r="J69" s="404">
        <v>284.01213546125376</v>
      </c>
      <c r="K69" s="444">
        <v>-75.767021165676155</v>
      </c>
      <c r="L69" s="488">
        <v>208.24511429557759</v>
      </c>
      <c r="M69" s="404">
        <v>-13.025494630382651</v>
      </c>
      <c r="N69" s="404">
        <v>195.21961966519495</v>
      </c>
      <c r="O69" s="419">
        <v>13</v>
      </c>
      <c r="P69" s="419">
        <v>13</v>
      </c>
      <c r="Q69" s="200"/>
      <c r="R69" s="443">
        <v>182</v>
      </c>
      <c r="S69" s="202" t="s">
        <v>95</v>
      </c>
      <c r="T69" s="404">
        <v>19347</v>
      </c>
      <c r="U69" s="417">
        <v>4.9810580704381415</v>
      </c>
      <c r="V69" s="417">
        <v>-144.27151182648558</v>
      </c>
      <c r="W69" s="470">
        <v>-139.29045375604744</v>
      </c>
      <c r="X69" s="470">
        <v>130.88420451188551</v>
      </c>
      <c r="Y69" s="470">
        <v>-8.4062492441619074</v>
      </c>
      <c r="Z69" s="470">
        <v>169.29702733414609</v>
      </c>
      <c r="AA69" s="470">
        <v>160.8907780899842</v>
      </c>
      <c r="AB69" s="473">
        <v>-75.120845609138371</v>
      </c>
      <c r="AC69" s="491">
        <v>85.769932480845824</v>
      </c>
      <c r="AD69" s="470">
        <v>-12.91440729828914</v>
      </c>
      <c r="AE69" s="470">
        <v>72.855525182556676</v>
      </c>
      <c r="AF69" s="419">
        <v>13</v>
      </c>
      <c r="AG69" s="479">
        <v>13</v>
      </c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</row>
    <row r="70" spans="1:91" s="421" customFormat="1" ht="16.5">
      <c r="A70" s="401">
        <v>186</v>
      </c>
      <c r="B70" s="402" t="s">
        <v>96</v>
      </c>
      <c r="C70" s="404">
        <v>46490</v>
      </c>
      <c r="D70" s="476">
        <v>442.79912430808309</v>
      </c>
      <c r="E70" s="418">
        <v>-186.41722542835905</v>
      </c>
      <c r="F70" s="404">
        <v>256.38189887972408</v>
      </c>
      <c r="G70" s="404">
        <v>17.203180182481947</v>
      </c>
      <c r="H70" s="404">
        <v>273.58507906220603</v>
      </c>
      <c r="I70" s="404">
        <v>60.031593718691163</v>
      </c>
      <c r="J70" s="404">
        <v>333.6166727808972</v>
      </c>
      <c r="K70" s="444">
        <v>-2.7557539255753927</v>
      </c>
      <c r="L70" s="488">
        <v>330.86091885532181</v>
      </c>
      <c r="M70" s="404">
        <v>-55.173805112927518</v>
      </c>
      <c r="N70" s="404">
        <v>275.68711374239427</v>
      </c>
      <c r="O70" s="419">
        <v>1</v>
      </c>
      <c r="P70" s="420">
        <v>35</v>
      </c>
      <c r="Q70" s="200"/>
      <c r="R70" s="443">
        <v>186</v>
      </c>
      <c r="S70" s="202" t="s">
        <v>96</v>
      </c>
      <c r="T70" s="404">
        <v>45630</v>
      </c>
      <c r="U70" s="417">
        <v>339.03594693186085</v>
      </c>
      <c r="V70" s="417">
        <v>-216.36706090698874</v>
      </c>
      <c r="W70" s="470">
        <v>122.66888602487212</v>
      </c>
      <c r="X70" s="470">
        <v>22.276531523256178</v>
      </c>
      <c r="Y70" s="470">
        <v>144.94541754812829</v>
      </c>
      <c r="Z70" s="470">
        <v>118.31831705426232</v>
      </c>
      <c r="AA70" s="470">
        <v>263.26373460239063</v>
      </c>
      <c r="AB70" s="473">
        <v>-2.8076923076923075</v>
      </c>
      <c r="AC70" s="491">
        <v>260.45604229469831</v>
      </c>
      <c r="AD70" s="470">
        <v>-56.213679590181904</v>
      </c>
      <c r="AE70" s="470">
        <v>204.24236270451644</v>
      </c>
      <c r="AF70" s="419">
        <v>1</v>
      </c>
      <c r="AG70" s="480">
        <v>35</v>
      </c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</row>
    <row r="71" spans="1:91" s="421" customFormat="1" ht="16.5">
      <c r="A71" s="401">
        <v>202</v>
      </c>
      <c r="B71" s="402" t="s">
        <v>97</v>
      </c>
      <c r="C71" s="404">
        <v>36339</v>
      </c>
      <c r="D71" s="476">
        <v>599.27602609234236</v>
      </c>
      <c r="E71" s="418">
        <v>164.15637686014972</v>
      </c>
      <c r="F71" s="404">
        <v>763.432402952492</v>
      </c>
      <c r="G71" s="404">
        <v>12.915832753692259</v>
      </c>
      <c r="H71" s="404">
        <v>776.34823570618437</v>
      </c>
      <c r="I71" s="404">
        <v>47.188052299135038</v>
      </c>
      <c r="J71" s="404">
        <v>823.53628800531942</v>
      </c>
      <c r="K71" s="444">
        <v>-110.71121935111037</v>
      </c>
      <c r="L71" s="488">
        <v>712.82506865420896</v>
      </c>
      <c r="M71" s="404">
        <v>-65.859395087922039</v>
      </c>
      <c r="N71" s="404">
        <v>646.96567356628691</v>
      </c>
      <c r="O71" s="419">
        <v>2</v>
      </c>
      <c r="P71" s="419">
        <v>2</v>
      </c>
      <c r="Q71" s="200"/>
      <c r="R71" s="443">
        <v>202</v>
      </c>
      <c r="S71" s="202" t="s">
        <v>97</v>
      </c>
      <c r="T71" s="404">
        <v>35848</v>
      </c>
      <c r="U71" s="417">
        <v>515.21549457914136</v>
      </c>
      <c r="V71" s="417">
        <v>169.90925211579378</v>
      </c>
      <c r="W71" s="470">
        <v>685.1247466949352</v>
      </c>
      <c r="X71" s="470">
        <v>18.364776892149084</v>
      </c>
      <c r="Y71" s="470">
        <v>703.48952358708425</v>
      </c>
      <c r="Z71" s="470">
        <v>104.29909364819304</v>
      </c>
      <c r="AA71" s="470">
        <v>807.78861723527734</v>
      </c>
      <c r="AB71" s="473">
        <v>-112.22759986610131</v>
      </c>
      <c r="AC71" s="491">
        <v>695.56101736917594</v>
      </c>
      <c r="AD71" s="470">
        <v>-66.761452747712539</v>
      </c>
      <c r="AE71" s="470">
        <v>628.79956462146345</v>
      </c>
      <c r="AF71" s="419">
        <v>2</v>
      </c>
      <c r="AG71" s="479">
        <v>2</v>
      </c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</row>
    <row r="72" spans="1:91" s="421" customFormat="1" ht="16.5">
      <c r="A72" s="401">
        <v>204</v>
      </c>
      <c r="B72" s="402" t="s">
        <v>98</v>
      </c>
      <c r="C72" s="404">
        <v>2628</v>
      </c>
      <c r="D72" s="476">
        <v>140.84497753784862</v>
      </c>
      <c r="E72" s="418">
        <v>-671.03878224452467</v>
      </c>
      <c r="F72" s="404">
        <v>-530.19380470667613</v>
      </c>
      <c r="G72" s="404">
        <v>476.15870414515933</v>
      </c>
      <c r="H72" s="404">
        <v>-54.035100561516771</v>
      </c>
      <c r="I72" s="404">
        <v>171.05528200720119</v>
      </c>
      <c r="J72" s="404">
        <v>117.02018144568441</v>
      </c>
      <c r="K72" s="444">
        <v>-233.54109589041096</v>
      </c>
      <c r="L72" s="488">
        <v>-116.52091444472656</v>
      </c>
      <c r="M72" s="404">
        <v>-316.17058616818878</v>
      </c>
      <c r="N72" s="404">
        <v>-432.69150061291538</v>
      </c>
      <c r="O72" s="419">
        <v>11</v>
      </c>
      <c r="P72" s="419">
        <v>11</v>
      </c>
      <c r="Q72" s="200"/>
      <c r="R72" s="443">
        <v>204</v>
      </c>
      <c r="S72" s="202" t="s">
        <v>98</v>
      </c>
      <c r="T72" s="404">
        <v>2689</v>
      </c>
      <c r="U72" s="417">
        <v>56.201965176104508</v>
      </c>
      <c r="V72" s="417">
        <v>-682.72956973386215</v>
      </c>
      <c r="W72" s="470">
        <v>-626.52760455775763</v>
      </c>
      <c r="X72" s="470">
        <v>420.22723134042042</v>
      </c>
      <c r="Y72" s="470">
        <v>-206.30037321733721</v>
      </c>
      <c r="Z72" s="470">
        <v>229.93619131969342</v>
      </c>
      <c r="AA72" s="470">
        <v>23.6358181023562</v>
      </c>
      <c r="AB72" s="473">
        <v>-228.24321309036816</v>
      </c>
      <c r="AC72" s="491">
        <v>-204.60739498801198</v>
      </c>
      <c r="AD72" s="470">
        <v>-308.9982523056899</v>
      </c>
      <c r="AE72" s="470">
        <v>-513.60564729370185</v>
      </c>
      <c r="AF72" s="419">
        <v>11</v>
      </c>
      <c r="AG72" s="479">
        <v>11</v>
      </c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</row>
    <row r="73" spans="1:91" s="421" customFormat="1" ht="16.5">
      <c r="A73" s="401">
        <v>205</v>
      </c>
      <c r="B73" s="402" t="s">
        <v>99</v>
      </c>
      <c r="C73" s="404">
        <v>36513</v>
      </c>
      <c r="D73" s="476">
        <v>447.93295991158544</v>
      </c>
      <c r="E73" s="418">
        <v>-262.36477331984582</v>
      </c>
      <c r="F73" s="404">
        <v>185.56818659173962</v>
      </c>
      <c r="G73" s="404">
        <v>364.66303949687102</v>
      </c>
      <c r="H73" s="404">
        <v>550.23122608861058</v>
      </c>
      <c r="I73" s="404">
        <v>90.213268262828052</v>
      </c>
      <c r="J73" s="404">
        <v>640.44449435143872</v>
      </c>
      <c r="K73" s="444">
        <v>889.15484895790541</v>
      </c>
      <c r="L73" s="488">
        <v>1529.599343309344</v>
      </c>
      <c r="M73" s="404">
        <v>-7.8361655163914206</v>
      </c>
      <c r="N73" s="404">
        <v>1521.7631777929525</v>
      </c>
      <c r="O73" s="419">
        <v>18</v>
      </c>
      <c r="P73" s="419">
        <v>18</v>
      </c>
      <c r="Q73" s="200"/>
      <c r="R73" s="443">
        <v>205</v>
      </c>
      <c r="S73" s="202" t="s">
        <v>99</v>
      </c>
      <c r="T73" s="404">
        <v>36297</v>
      </c>
      <c r="U73" s="417">
        <v>257.93748417206325</v>
      </c>
      <c r="V73" s="417">
        <v>-290.51055728338736</v>
      </c>
      <c r="W73" s="470">
        <v>-32.573073111324106</v>
      </c>
      <c r="X73" s="470">
        <v>350.14481888685071</v>
      </c>
      <c r="Y73" s="470">
        <v>317.57174577552661</v>
      </c>
      <c r="Z73" s="470">
        <v>157.53701140444483</v>
      </c>
      <c r="AA73" s="470">
        <v>475.10875717997135</v>
      </c>
      <c r="AB73" s="473">
        <v>894.44612502410666</v>
      </c>
      <c r="AC73" s="491">
        <v>1369.554882204078</v>
      </c>
      <c r="AD73" s="470">
        <v>-7.8827977932060485</v>
      </c>
      <c r="AE73" s="470">
        <v>1361.672084410872</v>
      </c>
      <c r="AF73" s="419">
        <v>18</v>
      </c>
      <c r="AG73" s="479">
        <v>18</v>
      </c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</row>
    <row r="74" spans="1:91" s="421" customFormat="1" ht="16.5">
      <c r="A74" s="401">
        <v>208</v>
      </c>
      <c r="B74" s="402" t="s">
        <v>100</v>
      </c>
      <c r="C74" s="404">
        <v>12372</v>
      </c>
      <c r="D74" s="476">
        <v>569.89659739213198</v>
      </c>
      <c r="E74" s="418">
        <v>44.495792499315669</v>
      </c>
      <c r="F74" s="404">
        <v>614.39238989144758</v>
      </c>
      <c r="G74" s="404">
        <v>416.71929258986216</v>
      </c>
      <c r="H74" s="404">
        <v>1031.1116824813098</v>
      </c>
      <c r="I74" s="404">
        <v>133.06613816585426</v>
      </c>
      <c r="J74" s="404">
        <v>1164.177820647164</v>
      </c>
      <c r="K74" s="444">
        <v>-11.589476236663433</v>
      </c>
      <c r="L74" s="488">
        <v>1152.5883444105004</v>
      </c>
      <c r="M74" s="404">
        <v>-1.6688655027481407</v>
      </c>
      <c r="N74" s="404">
        <v>1150.9194789077524</v>
      </c>
      <c r="O74" s="419">
        <v>17</v>
      </c>
      <c r="P74" s="419">
        <v>17</v>
      </c>
      <c r="Q74" s="200"/>
      <c r="R74" s="443">
        <v>208</v>
      </c>
      <c r="S74" s="202" t="s">
        <v>100</v>
      </c>
      <c r="T74" s="404">
        <v>12335</v>
      </c>
      <c r="U74" s="417">
        <v>532.78570483154635</v>
      </c>
      <c r="V74" s="417">
        <v>44.194112807333418</v>
      </c>
      <c r="W74" s="470">
        <v>576.97981763887969</v>
      </c>
      <c r="X74" s="470">
        <v>468.32622033643992</v>
      </c>
      <c r="Y74" s="470">
        <v>1045.3060379753197</v>
      </c>
      <c r="Z74" s="470">
        <v>196.44450088324766</v>
      </c>
      <c r="AA74" s="470">
        <v>1241.7505388585673</v>
      </c>
      <c r="AB74" s="473">
        <v>-11.624239967571949</v>
      </c>
      <c r="AC74" s="491">
        <v>1230.1262988909953</v>
      </c>
      <c r="AD74" s="470">
        <v>-1.6738714227807052</v>
      </c>
      <c r="AE74" s="470">
        <v>1228.4524274682146</v>
      </c>
      <c r="AF74" s="419">
        <v>17</v>
      </c>
      <c r="AG74" s="479">
        <v>17</v>
      </c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</row>
    <row r="75" spans="1:91" s="421" customFormat="1" ht="16.5">
      <c r="A75" s="401">
        <v>211</v>
      </c>
      <c r="B75" s="402" t="s">
        <v>101</v>
      </c>
      <c r="C75" s="404">
        <v>33473</v>
      </c>
      <c r="D75" s="476">
        <v>512.69831850773016</v>
      </c>
      <c r="E75" s="418">
        <v>-36.461041715805472</v>
      </c>
      <c r="F75" s="404">
        <v>476.23727679192461</v>
      </c>
      <c r="G75" s="404">
        <v>139.22431622119706</v>
      </c>
      <c r="H75" s="404">
        <v>615.46159301312173</v>
      </c>
      <c r="I75" s="404">
        <v>54.248029252848177</v>
      </c>
      <c r="J75" s="404">
        <v>669.70962226596987</v>
      </c>
      <c r="K75" s="444">
        <v>-132.16293729274341</v>
      </c>
      <c r="L75" s="488">
        <v>537.54668497322643</v>
      </c>
      <c r="M75" s="404">
        <v>-34.427359117796449</v>
      </c>
      <c r="N75" s="404">
        <v>503.11932585542996</v>
      </c>
      <c r="O75" s="419">
        <v>6</v>
      </c>
      <c r="P75" s="419">
        <v>6</v>
      </c>
      <c r="Q75" s="200"/>
      <c r="R75" s="443">
        <v>211</v>
      </c>
      <c r="S75" s="202" t="s">
        <v>101</v>
      </c>
      <c r="T75" s="404">
        <v>32959</v>
      </c>
      <c r="U75" s="417">
        <v>490.12290384819181</v>
      </c>
      <c r="V75" s="417">
        <v>-48.503385053686593</v>
      </c>
      <c r="W75" s="470">
        <v>441.61951879450521</v>
      </c>
      <c r="X75" s="470">
        <v>161.32514500254379</v>
      </c>
      <c r="Y75" s="470">
        <v>602.94466379704909</v>
      </c>
      <c r="Z75" s="470">
        <v>128.10250554082526</v>
      </c>
      <c r="AA75" s="470">
        <v>731.04716933787427</v>
      </c>
      <c r="AB75" s="473">
        <v>-134.22403592342002</v>
      </c>
      <c r="AC75" s="491">
        <v>596.82313341445433</v>
      </c>
      <c r="AD75" s="470">
        <v>-34.96425837404049</v>
      </c>
      <c r="AE75" s="470">
        <v>561.85887504041375</v>
      </c>
      <c r="AF75" s="419">
        <v>6</v>
      </c>
      <c r="AG75" s="479">
        <v>6</v>
      </c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</row>
    <row r="76" spans="1:91" s="421" customFormat="1" ht="16.5">
      <c r="A76" s="401">
        <v>213</v>
      </c>
      <c r="B76" s="402" t="s">
        <v>102</v>
      </c>
      <c r="C76" s="404">
        <v>5114</v>
      </c>
      <c r="D76" s="476">
        <v>213.32860680205653</v>
      </c>
      <c r="E76" s="418">
        <v>-140.80555763711118</v>
      </c>
      <c r="F76" s="404">
        <v>72.523049164945334</v>
      </c>
      <c r="G76" s="404">
        <v>328.99405695623028</v>
      </c>
      <c r="H76" s="404">
        <v>401.51710612117557</v>
      </c>
      <c r="I76" s="404">
        <v>156.05166718374852</v>
      </c>
      <c r="J76" s="404">
        <v>557.56877330492409</v>
      </c>
      <c r="K76" s="444">
        <v>-47.408682049276493</v>
      </c>
      <c r="L76" s="488">
        <v>510.16009125564761</v>
      </c>
      <c r="M76" s="404">
        <v>-22.468182831443098</v>
      </c>
      <c r="N76" s="404">
        <v>487.69190842420454</v>
      </c>
      <c r="O76" s="419">
        <v>10</v>
      </c>
      <c r="P76" s="419">
        <v>10</v>
      </c>
      <c r="Q76" s="200"/>
      <c r="R76" s="443">
        <v>213</v>
      </c>
      <c r="S76" s="202" t="s">
        <v>102</v>
      </c>
      <c r="T76" s="404">
        <v>5154</v>
      </c>
      <c r="U76" s="417">
        <v>79.190139959965308</v>
      </c>
      <c r="V76" s="417">
        <v>-166.45470462734676</v>
      </c>
      <c r="W76" s="470">
        <v>-87.26456466738145</v>
      </c>
      <c r="X76" s="470">
        <v>233.56840281731309</v>
      </c>
      <c r="Y76" s="470">
        <v>146.30383814993164</v>
      </c>
      <c r="Z76" s="470">
        <v>215.42408557202663</v>
      </c>
      <c r="AA76" s="470">
        <v>361.72792372195823</v>
      </c>
      <c r="AB76" s="473">
        <v>-47.040745052386498</v>
      </c>
      <c r="AC76" s="491">
        <v>314.68717866957172</v>
      </c>
      <c r="AD76" s="470">
        <v>-22.293808110205667</v>
      </c>
      <c r="AE76" s="470">
        <v>292.39337055936608</v>
      </c>
      <c r="AF76" s="419">
        <v>10</v>
      </c>
      <c r="AG76" s="479">
        <v>10</v>
      </c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</row>
    <row r="77" spans="1:91" s="421" customFormat="1" ht="16.5">
      <c r="A77" s="401">
        <v>214</v>
      </c>
      <c r="B77" s="402" t="s">
        <v>103</v>
      </c>
      <c r="C77" s="404">
        <v>12394</v>
      </c>
      <c r="D77" s="476">
        <v>353.92103028025736</v>
      </c>
      <c r="E77" s="418">
        <v>-72.881366557054875</v>
      </c>
      <c r="F77" s="404">
        <v>281.03966372320258</v>
      </c>
      <c r="G77" s="404">
        <v>418.35674855713864</v>
      </c>
      <c r="H77" s="404">
        <v>699.39641228034111</v>
      </c>
      <c r="I77" s="404">
        <v>145.14688979003489</v>
      </c>
      <c r="J77" s="404">
        <v>844.54330207037606</v>
      </c>
      <c r="K77" s="444">
        <v>-18.018073261255445</v>
      </c>
      <c r="L77" s="488">
        <v>826.52522880912056</v>
      </c>
      <c r="M77" s="404">
        <v>15.7743216475714</v>
      </c>
      <c r="N77" s="404">
        <v>842.29955045669203</v>
      </c>
      <c r="O77" s="419">
        <v>4</v>
      </c>
      <c r="P77" s="419">
        <v>4</v>
      </c>
      <c r="Q77" s="200"/>
      <c r="R77" s="443">
        <v>214</v>
      </c>
      <c r="S77" s="202" t="s">
        <v>103</v>
      </c>
      <c r="T77" s="404">
        <v>12528</v>
      </c>
      <c r="U77" s="417">
        <v>197.26447501997663</v>
      </c>
      <c r="V77" s="417">
        <v>-68.877462496783167</v>
      </c>
      <c r="W77" s="470">
        <v>128.38701252319345</v>
      </c>
      <c r="X77" s="470">
        <v>414.3390325536252</v>
      </c>
      <c r="Y77" s="470">
        <v>542.72604507681865</v>
      </c>
      <c r="Z77" s="470">
        <v>211.28210357775887</v>
      </c>
      <c r="AA77" s="470">
        <v>754.00814865457755</v>
      </c>
      <c r="AB77" s="473">
        <v>-17.825351213282246</v>
      </c>
      <c r="AC77" s="491">
        <v>736.18279744129529</v>
      </c>
      <c r="AD77" s="470">
        <v>15.605598858556826</v>
      </c>
      <c r="AE77" s="470">
        <v>751.78839629985225</v>
      </c>
      <c r="AF77" s="419">
        <v>4</v>
      </c>
      <c r="AG77" s="479">
        <v>4</v>
      </c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</row>
    <row r="78" spans="1:91" s="421" customFormat="1" ht="16.5">
      <c r="A78" s="401">
        <v>216</v>
      </c>
      <c r="B78" s="402" t="s">
        <v>104</v>
      </c>
      <c r="C78" s="404">
        <v>1217</v>
      </c>
      <c r="D78" s="476">
        <v>630.8909381668102</v>
      </c>
      <c r="E78" s="418">
        <v>22.942204925038336</v>
      </c>
      <c r="F78" s="404">
        <v>653.83314309184834</v>
      </c>
      <c r="G78" s="404">
        <v>476.85497071976829</v>
      </c>
      <c r="H78" s="404">
        <v>1130.6881138116169</v>
      </c>
      <c r="I78" s="404">
        <v>188.67984946584383</v>
      </c>
      <c r="J78" s="404">
        <v>1319.3679632774606</v>
      </c>
      <c r="K78" s="444">
        <v>-221.29416598192276</v>
      </c>
      <c r="L78" s="488">
        <v>1098.0737972955378</v>
      </c>
      <c r="M78" s="404">
        <v>53.937058340180769</v>
      </c>
      <c r="N78" s="404">
        <v>1152.0108556357186</v>
      </c>
      <c r="O78" s="419">
        <v>13</v>
      </c>
      <c r="P78" s="419">
        <v>13</v>
      </c>
      <c r="Q78" s="200"/>
      <c r="R78" s="443">
        <v>216</v>
      </c>
      <c r="S78" s="202" t="s">
        <v>104</v>
      </c>
      <c r="T78" s="404">
        <v>1269</v>
      </c>
      <c r="U78" s="417">
        <v>442.32199198017878</v>
      </c>
      <c r="V78" s="417">
        <v>-7.5081874550857283E-2</v>
      </c>
      <c r="W78" s="470">
        <v>442.24691010562793</v>
      </c>
      <c r="X78" s="470">
        <v>400.44033258252955</v>
      </c>
      <c r="Y78" s="470">
        <v>842.68724268815743</v>
      </c>
      <c r="Z78" s="470">
        <v>237.03049313947119</v>
      </c>
      <c r="AA78" s="470">
        <v>1079.7177358276285</v>
      </c>
      <c r="AB78" s="473">
        <v>-212.2261623325453</v>
      </c>
      <c r="AC78" s="491">
        <v>867.49157349508323</v>
      </c>
      <c r="AD78" s="470">
        <v>51.726871552403466</v>
      </c>
      <c r="AE78" s="470">
        <v>919.21844504748663</v>
      </c>
      <c r="AF78" s="419">
        <v>13</v>
      </c>
      <c r="AG78" s="479">
        <v>13</v>
      </c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</row>
    <row r="79" spans="1:91" s="421" customFormat="1" ht="16.5">
      <c r="A79" s="401">
        <v>217</v>
      </c>
      <c r="B79" s="402" t="s">
        <v>105</v>
      </c>
      <c r="C79" s="404">
        <v>5246</v>
      </c>
      <c r="D79" s="476">
        <v>576.05767421573739</v>
      </c>
      <c r="E79" s="418">
        <v>-324.57578861795099</v>
      </c>
      <c r="F79" s="404">
        <v>251.48188559778637</v>
      </c>
      <c r="G79" s="404">
        <v>535.4783964284286</v>
      </c>
      <c r="H79" s="404">
        <v>786.96028202621494</v>
      </c>
      <c r="I79" s="404">
        <v>126.82474643207887</v>
      </c>
      <c r="J79" s="404">
        <v>913.78502845829382</v>
      </c>
      <c r="K79" s="444">
        <v>16.982844071673657</v>
      </c>
      <c r="L79" s="488">
        <v>930.76787252996746</v>
      </c>
      <c r="M79" s="404">
        <v>-3.995518966831872</v>
      </c>
      <c r="N79" s="404">
        <v>926.77235356313565</v>
      </c>
      <c r="O79" s="419">
        <v>16</v>
      </c>
      <c r="P79" s="419">
        <v>16</v>
      </c>
      <c r="Q79" s="200"/>
      <c r="R79" s="443">
        <v>217</v>
      </c>
      <c r="S79" s="202" t="s">
        <v>105</v>
      </c>
      <c r="T79" s="404">
        <v>5352</v>
      </c>
      <c r="U79" s="417">
        <v>473.61549354706432</v>
      </c>
      <c r="V79" s="417">
        <v>-345.02759112457011</v>
      </c>
      <c r="W79" s="470">
        <v>128.58790242249427</v>
      </c>
      <c r="X79" s="470">
        <v>508.79241155449506</v>
      </c>
      <c r="Y79" s="470">
        <v>637.38031397698933</v>
      </c>
      <c r="Z79" s="470">
        <v>196.46937077256374</v>
      </c>
      <c r="AA79" s="470">
        <v>833.84968474955315</v>
      </c>
      <c r="AB79" s="473">
        <v>16.646487294469356</v>
      </c>
      <c r="AC79" s="491">
        <v>850.4961720440225</v>
      </c>
      <c r="AD79" s="470">
        <v>-3.9163849962630795</v>
      </c>
      <c r="AE79" s="470">
        <v>846.57978704775951</v>
      </c>
      <c r="AF79" s="419">
        <v>16</v>
      </c>
      <c r="AG79" s="479">
        <v>16</v>
      </c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</row>
    <row r="80" spans="1:91" s="421" customFormat="1" ht="16.5">
      <c r="A80" s="401">
        <v>218</v>
      </c>
      <c r="B80" s="402" t="s">
        <v>106</v>
      </c>
      <c r="C80" s="404">
        <v>1188</v>
      </c>
      <c r="D80" s="476">
        <v>37.133953673364765</v>
      </c>
      <c r="E80" s="418">
        <v>352.00103928906231</v>
      </c>
      <c r="F80" s="404">
        <v>389.13499296242702</v>
      </c>
      <c r="G80" s="404">
        <v>581.22957366109017</v>
      </c>
      <c r="H80" s="404">
        <v>970.36456662351725</v>
      </c>
      <c r="I80" s="404">
        <v>211.04255366729495</v>
      </c>
      <c r="J80" s="404">
        <v>1181.4071202908121</v>
      </c>
      <c r="K80" s="444">
        <v>-236.77777777777777</v>
      </c>
      <c r="L80" s="488">
        <v>944.62934251303443</v>
      </c>
      <c r="M80" s="404">
        <v>-273.69419823232317</v>
      </c>
      <c r="N80" s="404">
        <v>670.93514428071126</v>
      </c>
      <c r="O80" s="419">
        <v>14</v>
      </c>
      <c r="P80" s="419">
        <v>14</v>
      </c>
      <c r="Q80" s="200"/>
      <c r="R80" s="443">
        <v>218</v>
      </c>
      <c r="S80" s="202" t="s">
        <v>106</v>
      </c>
      <c r="T80" s="404">
        <v>1200</v>
      </c>
      <c r="U80" s="417">
        <v>-108.50773305652862</v>
      </c>
      <c r="V80" s="417">
        <v>351.71338372846361</v>
      </c>
      <c r="W80" s="470">
        <v>243.20565067193499</v>
      </c>
      <c r="X80" s="470">
        <v>521.50541273322085</v>
      </c>
      <c r="Y80" s="470">
        <v>764.71106340515587</v>
      </c>
      <c r="Z80" s="470">
        <v>280.64284538311233</v>
      </c>
      <c r="AA80" s="470">
        <v>1045.353908788268</v>
      </c>
      <c r="AB80" s="473">
        <v>-234.41</v>
      </c>
      <c r="AC80" s="491">
        <v>810.94390878826812</v>
      </c>
      <c r="AD80" s="470">
        <v>-270.95725624999994</v>
      </c>
      <c r="AE80" s="470">
        <v>539.986652538268</v>
      </c>
      <c r="AF80" s="419">
        <v>14</v>
      </c>
      <c r="AG80" s="479">
        <v>14</v>
      </c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</row>
    <row r="81" spans="1:91" s="421" customFormat="1" ht="16.5">
      <c r="A81" s="401">
        <v>224</v>
      </c>
      <c r="B81" s="402" t="s">
        <v>107</v>
      </c>
      <c r="C81" s="404">
        <v>8581</v>
      </c>
      <c r="D81" s="476">
        <v>390.08045570784861</v>
      </c>
      <c r="E81" s="418">
        <v>-74.373457263117743</v>
      </c>
      <c r="F81" s="404">
        <v>315.7069984447308</v>
      </c>
      <c r="G81" s="404">
        <v>442.66230024207272</v>
      </c>
      <c r="H81" s="404">
        <v>758.36929868680363</v>
      </c>
      <c r="I81" s="404">
        <v>101.34326106095156</v>
      </c>
      <c r="J81" s="404">
        <v>859.71255974775511</v>
      </c>
      <c r="K81" s="444">
        <v>-37.264654469176087</v>
      </c>
      <c r="L81" s="488">
        <v>822.44790527857913</v>
      </c>
      <c r="M81" s="404">
        <v>37.481405605407289</v>
      </c>
      <c r="N81" s="404">
        <v>859.92931088398632</v>
      </c>
      <c r="O81" s="419">
        <v>1</v>
      </c>
      <c r="P81" s="420">
        <v>33</v>
      </c>
      <c r="Q81" s="200"/>
      <c r="R81" s="443">
        <v>224</v>
      </c>
      <c r="S81" s="202" t="s">
        <v>107</v>
      </c>
      <c r="T81" s="404">
        <v>8603</v>
      </c>
      <c r="U81" s="417">
        <v>253.15181878195079</v>
      </c>
      <c r="V81" s="417">
        <v>-100.86544372277406</v>
      </c>
      <c r="W81" s="470">
        <v>152.28637505917672</v>
      </c>
      <c r="X81" s="470">
        <v>434.44997246723375</v>
      </c>
      <c r="Y81" s="470">
        <v>586.73634752641044</v>
      </c>
      <c r="Z81" s="470">
        <v>166.76469993582913</v>
      </c>
      <c r="AA81" s="470">
        <v>753.50104746223974</v>
      </c>
      <c r="AB81" s="473">
        <v>-37.169359525746835</v>
      </c>
      <c r="AC81" s="491">
        <v>716.33168793649281</v>
      </c>
      <c r="AD81" s="470">
        <v>37.385556375682896</v>
      </c>
      <c r="AE81" s="470">
        <v>753.71724431217569</v>
      </c>
      <c r="AF81" s="419">
        <v>1</v>
      </c>
      <c r="AG81" s="480">
        <v>33</v>
      </c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</row>
    <row r="82" spans="1:91" s="421" customFormat="1" ht="16.5">
      <c r="A82" s="401">
        <v>226</v>
      </c>
      <c r="B82" s="402" t="s">
        <v>108</v>
      </c>
      <c r="C82" s="404">
        <v>3625</v>
      </c>
      <c r="D82" s="476">
        <v>310.93787892263958</v>
      </c>
      <c r="E82" s="418">
        <v>104.15473459523332</v>
      </c>
      <c r="F82" s="404">
        <v>415.09261351787291</v>
      </c>
      <c r="G82" s="404">
        <v>533.30548631025886</v>
      </c>
      <c r="H82" s="404">
        <v>948.39809982813176</v>
      </c>
      <c r="I82" s="404">
        <v>161.91408788439281</v>
      </c>
      <c r="J82" s="404">
        <v>1110.3121877125245</v>
      </c>
      <c r="K82" s="444">
        <v>24.645793103448277</v>
      </c>
      <c r="L82" s="488">
        <v>1134.9579808159729</v>
      </c>
      <c r="M82" s="404">
        <v>8.6424413793103465</v>
      </c>
      <c r="N82" s="404">
        <v>1143.6004221952833</v>
      </c>
      <c r="O82" s="419">
        <v>13</v>
      </c>
      <c r="P82" s="419">
        <v>13</v>
      </c>
      <c r="Q82" s="200"/>
      <c r="R82" s="443">
        <v>226</v>
      </c>
      <c r="S82" s="202" t="s">
        <v>108</v>
      </c>
      <c r="T82" s="404">
        <v>3665</v>
      </c>
      <c r="U82" s="417">
        <v>224.50644773486027</v>
      </c>
      <c r="V82" s="417">
        <v>106.23984292155379</v>
      </c>
      <c r="W82" s="470">
        <v>330.74629065641403</v>
      </c>
      <c r="X82" s="470">
        <v>448.53222815637218</v>
      </c>
      <c r="Y82" s="470">
        <v>779.27851881278627</v>
      </c>
      <c r="Z82" s="470">
        <v>219.18366534459051</v>
      </c>
      <c r="AA82" s="470">
        <v>998.46218415737678</v>
      </c>
      <c r="AB82" s="473">
        <v>24.37680763983629</v>
      </c>
      <c r="AC82" s="491">
        <v>1022.838991797213</v>
      </c>
      <c r="AD82" s="470">
        <v>8.5481173260572998</v>
      </c>
      <c r="AE82" s="470">
        <v>1031.3871091232704</v>
      </c>
      <c r="AF82" s="419">
        <v>13</v>
      </c>
      <c r="AG82" s="479">
        <v>13</v>
      </c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</row>
    <row r="83" spans="1:91" s="421" customFormat="1" ht="16.5">
      <c r="A83" s="401">
        <v>230</v>
      </c>
      <c r="B83" s="402" t="s">
        <v>109</v>
      </c>
      <c r="C83" s="404">
        <v>2216</v>
      </c>
      <c r="D83" s="476">
        <v>399.05484603826278</v>
      </c>
      <c r="E83" s="418">
        <v>-31.607259423721398</v>
      </c>
      <c r="F83" s="404">
        <v>367.44758661454136</v>
      </c>
      <c r="G83" s="404">
        <v>652.29198673776273</v>
      </c>
      <c r="H83" s="404">
        <v>1019.7395733523041</v>
      </c>
      <c r="I83" s="404">
        <v>206.89181544821304</v>
      </c>
      <c r="J83" s="404">
        <v>1226.631388800517</v>
      </c>
      <c r="K83" s="444">
        <v>-160.91290613718411</v>
      </c>
      <c r="L83" s="488">
        <v>1065.7184826633329</v>
      </c>
      <c r="M83" s="404">
        <v>32.045153429602891</v>
      </c>
      <c r="N83" s="404">
        <v>1097.7636360929359</v>
      </c>
      <c r="O83" s="419">
        <v>4</v>
      </c>
      <c r="P83" s="419">
        <v>4</v>
      </c>
      <c r="Q83" s="200"/>
      <c r="R83" s="443">
        <v>230</v>
      </c>
      <c r="S83" s="202" t="s">
        <v>109</v>
      </c>
      <c r="T83" s="404">
        <v>2240</v>
      </c>
      <c r="U83" s="417">
        <v>257.51016995912977</v>
      </c>
      <c r="V83" s="417">
        <v>-43.352920880394755</v>
      </c>
      <c r="W83" s="470">
        <v>214.15724907873499</v>
      </c>
      <c r="X83" s="470">
        <v>594.55275744087214</v>
      </c>
      <c r="Y83" s="470">
        <v>808.71000651960708</v>
      </c>
      <c r="Z83" s="470">
        <v>265.41306112301083</v>
      </c>
      <c r="AA83" s="470">
        <v>1074.123067642618</v>
      </c>
      <c r="AB83" s="473">
        <v>-159.18883928571429</v>
      </c>
      <c r="AC83" s="491">
        <v>914.93422835690376</v>
      </c>
      <c r="AD83" s="470">
        <v>31.701812500000006</v>
      </c>
      <c r="AE83" s="470">
        <v>946.63604085690372</v>
      </c>
      <c r="AF83" s="419">
        <v>4</v>
      </c>
      <c r="AG83" s="479">
        <v>4</v>
      </c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</row>
    <row r="84" spans="1:91" s="421" customFormat="1" ht="16.5">
      <c r="A84" s="401">
        <v>231</v>
      </c>
      <c r="B84" s="402" t="s">
        <v>110</v>
      </c>
      <c r="C84" s="404">
        <v>1208</v>
      </c>
      <c r="D84" s="476">
        <v>366.97036463170394</v>
      </c>
      <c r="E84" s="418">
        <v>-1169.1133161748503</v>
      </c>
      <c r="F84" s="404">
        <v>-802.14295154314652</v>
      </c>
      <c r="G84" s="404">
        <v>-39.98825783099597</v>
      </c>
      <c r="H84" s="404">
        <v>-842.13120937414249</v>
      </c>
      <c r="I84" s="404">
        <v>112.63685538353553</v>
      </c>
      <c r="J84" s="404">
        <v>-729.4943539906069</v>
      </c>
      <c r="K84" s="444">
        <v>-20.405629139072847</v>
      </c>
      <c r="L84" s="488">
        <v>-749.89998312967975</v>
      </c>
      <c r="M84" s="404">
        <v>-165.42492342715232</v>
      </c>
      <c r="N84" s="404">
        <v>-915.32490655683193</v>
      </c>
      <c r="O84" s="419">
        <v>15</v>
      </c>
      <c r="P84" s="419">
        <v>15</v>
      </c>
      <c r="Q84" s="200"/>
      <c r="R84" s="443">
        <v>231</v>
      </c>
      <c r="S84" s="202" t="s">
        <v>110</v>
      </c>
      <c r="T84" s="404">
        <v>1256</v>
      </c>
      <c r="U84" s="417">
        <v>257.23093539213033</v>
      </c>
      <c r="V84" s="417">
        <v>-1151.5254908287036</v>
      </c>
      <c r="W84" s="470">
        <v>-894.29455543657321</v>
      </c>
      <c r="X84" s="470">
        <v>-12.218179968569894</v>
      </c>
      <c r="Y84" s="470">
        <v>-906.51273540514308</v>
      </c>
      <c r="Z84" s="470">
        <v>177.56738194615812</v>
      </c>
      <c r="AA84" s="470">
        <v>-728.94535345898498</v>
      </c>
      <c r="AB84" s="473">
        <v>-19.625796178343951</v>
      </c>
      <c r="AC84" s="491">
        <v>-748.57114963732886</v>
      </c>
      <c r="AD84" s="470">
        <v>-159.10295183121019</v>
      </c>
      <c r="AE84" s="470">
        <v>-907.67410146853899</v>
      </c>
      <c r="AF84" s="419">
        <v>15</v>
      </c>
      <c r="AG84" s="479">
        <v>15</v>
      </c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</row>
    <row r="85" spans="1:91" s="421" customFormat="1" ht="16.5">
      <c r="A85" s="401">
        <v>232</v>
      </c>
      <c r="B85" s="402" t="s">
        <v>111</v>
      </c>
      <c r="C85" s="404">
        <v>12618</v>
      </c>
      <c r="D85" s="476">
        <v>359.73362662938695</v>
      </c>
      <c r="E85" s="418">
        <v>-45.914910593051857</v>
      </c>
      <c r="F85" s="404">
        <v>313.81871603633516</v>
      </c>
      <c r="G85" s="404">
        <v>438.08389309922779</v>
      </c>
      <c r="H85" s="404">
        <v>751.9026091355629</v>
      </c>
      <c r="I85" s="404">
        <v>150.60699618451736</v>
      </c>
      <c r="J85" s="404">
        <v>902.50960532008037</v>
      </c>
      <c r="K85" s="444">
        <v>-47.670550007925186</v>
      </c>
      <c r="L85" s="488">
        <v>854.8390553121551</v>
      </c>
      <c r="M85" s="404">
        <v>-4.5046350451735604</v>
      </c>
      <c r="N85" s="404">
        <v>850.33442026698162</v>
      </c>
      <c r="O85" s="419">
        <v>14</v>
      </c>
      <c r="P85" s="419">
        <v>14</v>
      </c>
      <c r="Q85" s="200"/>
      <c r="R85" s="443">
        <v>232</v>
      </c>
      <c r="S85" s="202" t="s">
        <v>111</v>
      </c>
      <c r="T85" s="404">
        <v>12750</v>
      </c>
      <c r="U85" s="417">
        <v>240.84301206247625</v>
      </c>
      <c r="V85" s="417">
        <v>-71.058083015721152</v>
      </c>
      <c r="W85" s="470">
        <v>169.78492904675511</v>
      </c>
      <c r="X85" s="470">
        <v>418.12428030920751</v>
      </c>
      <c r="Y85" s="470">
        <v>587.90920935596262</v>
      </c>
      <c r="Z85" s="470">
        <v>222.26231722750967</v>
      </c>
      <c r="AA85" s="470">
        <v>810.17152658347231</v>
      </c>
      <c r="AB85" s="473">
        <v>-47.177019607843135</v>
      </c>
      <c r="AC85" s="491">
        <v>762.99450697562918</v>
      </c>
      <c r="AD85" s="470">
        <v>-4.4579988235294108</v>
      </c>
      <c r="AE85" s="470">
        <v>758.53650815209983</v>
      </c>
      <c r="AF85" s="419">
        <v>14</v>
      </c>
      <c r="AG85" s="479">
        <v>14</v>
      </c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</row>
    <row r="86" spans="1:91" s="421" customFormat="1" ht="16.5">
      <c r="A86" s="401">
        <v>233</v>
      </c>
      <c r="B86" s="402" t="s">
        <v>112</v>
      </c>
      <c r="C86" s="404">
        <v>15165</v>
      </c>
      <c r="D86" s="476">
        <v>302.50899022345556</v>
      </c>
      <c r="E86" s="418">
        <v>96.312057232814325</v>
      </c>
      <c r="F86" s="404">
        <v>398.82104745626981</v>
      </c>
      <c r="G86" s="404">
        <v>483.92435435893867</v>
      </c>
      <c r="H86" s="404">
        <v>882.74540181520854</v>
      </c>
      <c r="I86" s="404">
        <v>153.73567926895123</v>
      </c>
      <c r="J86" s="404">
        <v>1036.4810810841598</v>
      </c>
      <c r="K86" s="444">
        <v>4.2971974942301348</v>
      </c>
      <c r="L86" s="488">
        <v>1040.77827857839</v>
      </c>
      <c r="M86" s="404">
        <v>-4.4612856907352434</v>
      </c>
      <c r="N86" s="404">
        <v>1036.3169928876546</v>
      </c>
      <c r="O86" s="419">
        <v>14</v>
      </c>
      <c r="P86" s="419">
        <v>14</v>
      </c>
      <c r="Q86" s="200"/>
      <c r="R86" s="443">
        <v>233</v>
      </c>
      <c r="S86" s="202" t="s">
        <v>112</v>
      </c>
      <c r="T86" s="404">
        <v>15116</v>
      </c>
      <c r="U86" s="417">
        <v>213.21732638844907</v>
      </c>
      <c r="V86" s="417">
        <v>100.00867433459439</v>
      </c>
      <c r="W86" s="470">
        <v>313.22600072304346</v>
      </c>
      <c r="X86" s="470">
        <v>462.48067334448507</v>
      </c>
      <c r="Y86" s="470">
        <v>775.70667406752852</v>
      </c>
      <c r="Z86" s="470">
        <v>224.39844213184637</v>
      </c>
      <c r="AA86" s="470">
        <v>1000.1051161993748</v>
      </c>
      <c r="AB86" s="473">
        <v>4.3111272823498279</v>
      </c>
      <c r="AC86" s="491">
        <v>1004.4162434817247</v>
      </c>
      <c r="AD86" s="470">
        <v>-4.4757473868748319</v>
      </c>
      <c r="AE86" s="470">
        <v>999.94049609484989</v>
      </c>
      <c r="AF86" s="419">
        <v>14</v>
      </c>
      <c r="AG86" s="479">
        <v>14</v>
      </c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</row>
    <row r="87" spans="1:91" s="421" customFormat="1" ht="16.5">
      <c r="A87" s="401">
        <v>235</v>
      </c>
      <c r="B87" s="402" t="s">
        <v>113</v>
      </c>
      <c r="C87" s="404">
        <v>10270</v>
      </c>
      <c r="D87" s="476">
        <v>692.60251580416491</v>
      </c>
      <c r="E87" s="418">
        <v>1204.9002940192693</v>
      </c>
      <c r="F87" s="404">
        <v>1897.5028098234343</v>
      </c>
      <c r="G87" s="404">
        <v>-162.46037448224172</v>
      </c>
      <c r="H87" s="404">
        <v>1735.0424353411927</v>
      </c>
      <c r="I87" s="404">
        <v>46.188630201364937</v>
      </c>
      <c r="J87" s="404">
        <v>1781.2310655425576</v>
      </c>
      <c r="K87" s="444">
        <v>284.62327166504383</v>
      </c>
      <c r="L87" s="488">
        <v>2065.8543372076015</v>
      </c>
      <c r="M87" s="404">
        <v>220.72204012658227</v>
      </c>
      <c r="N87" s="404">
        <v>2286.5763773341837</v>
      </c>
      <c r="O87" s="419">
        <v>1</v>
      </c>
      <c r="P87" s="420">
        <v>33</v>
      </c>
      <c r="Q87" s="200"/>
      <c r="R87" s="443">
        <v>235</v>
      </c>
      <c r="S87" s="202" t="s">
        <v>113</v>
      </c>
      <c r="T87" s="404">
        <v>10284</v>
      </c>
      <c r="U87" s="417">
        <v>698.9246564327949</v>
      </c>
      <c r="V87" s="417">
        <v>1206.5915726558794</v>
      </c>
      <c r="W87" s="470">
        <v>1905.5162290886742</v>
      </c>
      <c r="X87" s="470">
        <v>-162.88735143351096</v>
      </c>
      <c r="Y87" s="470">
        <v>1742.6288776551633</v>
      </c>
      <c r="Z87" s="470">
        <v>63.737457094704425</v>
      </c>
      <c r="AA87" s="470">
        <v>1806.3663347498675</v>
      </c>
      <c r="AB87" s="473">
        <v>284.23580318942044</v>
      </c>
      <c r="AC87" s="491">
        <v>2090.6021379392878</v>
      </c>
      <c r="AD87" s="470">
        <v>220.42156282574871</v>
      </c>
      <c r="AE87" s="470">
        <v>2311.0237007650367</v>
      </c>
      <c r="AF87" s="419">
        <v>1</v>
      </c>
      <c r="AG87" s="480">
        <v>33</v>
      </c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</row>
    <row r="88" spans="1:91" s="421" customFormat="1" ht="16.5">
      <c r="A88" s="401">
        <v>236</v>
      </c>
      <c r="B88" s="402" t="s">
        <v>114</v>
      </c>
      <c r="C88" s="404">
        <v>4137</v>
      </c>
      <c r="D88" s="476">
        <v>534.02171327622784</v>
      </c>
      <c r="E88" s="418">
        <v>-76.388788712398494</v>
      </c>
      <c r="F88" s="404">
        <v>457.63292456382931</v>
      </c>
      <c r="G88" s="404">
        <v>553.58109759771912</v>
      </c>
      <c r="H88" s="404">
        <v>1011.2140221615484</v>
      </c>
      <c r="I88" s="404">
        <v>133.2235748515867</v>
      </c>
      <c r="J88" s="404">
        <v>1144.4375970131352</v>
      </c>
      <c r="K88" s="444">
        <v>184.11941020062847</v>
      </c>
      <c r="L88" s="488">
        <v>1328.5570072137637</v>
      </c>
      <c r="M88" s="404">
        <v>72.710107686729515</v>
      </c>
      <c r="N88" s="404">
        <v>1401.2671149004932</v>
      </c>
      <c r="O88" s="419">
        <v>16</v>
      </c>
      <c r="P88" s="419">
        <v>16</v>
      </c>
      <c r="Q88" s="200"/>
      <c r="R88" s="443">
        <v>236</v>
      </c>
      <c r="S88" s="202" t="s">
        <v>114</v>
      </c>
      <c r="T88" s="404">
        <v>4198</v>
      </c>
      <c r="U88" s="417">
        <v>486.36266773291391</v>
      </c>
      <c r="V88" s="417">
        <v>-102.09847682584335</v>
      </c>
      <c r="W88" s="470">
        <v>384.26419090707054</v>
      </c>
      <c r="X88" s="470">
        <v>537.63088334912391</v>
      </c>
      <c r="Y88" s="470">
        <v>921.89507425619445</v>
      </c>
      <c r="Z88" s="470">
        <v>211.49427310850086</v>
      </c>
      <c r="AA88" s="470">
        <v>1133.3893473646951</v>
      </c>
      <c r="AB88" s="473">
        <v>181.44402096236303</v>
      </c>
      <c r="AC88" s="491">
        <v>1314.8333683270582</v>
      </c>
      <c r="AD88" s="470">
        <v>71.65357682229633</v>
      </c>
      <c r="AE88" s="470">
        <v>1386.4869451493546</v>
      </c>
      <c r="AF88" s="419">
        <v>16</v>
      </c>
      <c r="AG88" s="479">
        <v>16</v>
      </c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</row>
    <row r="89" spans="1:91" s="421" customFormat="1" ht="16.5">
      <c r="A89" s="401">
        <v>239</v>
      </c>
      <c r="B89" s="402" t="s">
        <v>115</v>
      </c>
      <c r="C89" s="404">
        <v>2035</v>
      </c>
      <c r="D89" s="476">
        <v>377.64322827302914</v>
      </c>
      <c r="E89" s="418">
        <v>1.6487362852447145</v>
      </c>
      <c r="F89" s="404">
        <v>379.29196455827383</v>
      </c>
      <c r="G89" s="404">
        <v>81.860610159848875</v>
      </c>
      <c r="H89" s="404">
        <v>461.15257471812271</v>
      </c>
      <c r="I89" s="404">
        <v>173.51229172173393</v>
      </c>
      <c r="J89" s="404">
        <v>634.66486643985661</v>
      </c>
      <c r="K89" s="444">
        <v>-201.68648648648647</v>
      </c>
      <c r="L89" s="488">
        <v>432.97837995337011</v>
      </c>
      <c r="M89" s="404">
        <v>1.8180776412776416</v>
      </c>
      <c r="N89" s="404">
        <v>434.79645759464773</v>
      </c>
      <c r="O89" s="419">
        <v>11</v>
      </c>
      <c r="P89" s="419">
        <v>11</v>
      </c>
      <c r="Q89" s="200"/>
      <c r="R89" s="443">
        <v>239</v>
      </c>
      <c r="S89" s="202" t="s">
        <v>115</v>
      </c>
      <c r="T89" s="404">
        <v>2029</v>
      </c>
      <c r="U89" s="417">
        <v>228.94981284169185</v>
      </c>
      <c r="V89" s="417">
        <v>-24.965242830973807</v>
      </c>
      <c r="W89" s="470">
        <v>203.98457001071807</v>
      </c>
      <c r="X89" s="470">
        <v>389.76997537347285</v>
      </c>
      <c r="Y89" s="470">
        <v>593.75454538419092</v>
      </c>
      <c r="Z89" s="470">
        <v>227.84629986727481</v>
      </c>
      <c r="AA89" s="470">
        <v>821.60084525146567</v>
      </c>
      <c r="AB89" s="473">
        <v>-202.28289797930015</v>
      </c>
      <c r="AC89" s="491">
        <v>619.3179472721655</v>
      </c>
      <c r="AD89" s="470">
        <v>1.823453918186299</v>
      </c>
      <c r="AE89" s="470">
        <v>621.14140119035176</v>
      </c>
      <c r="AF89" s="419">
        <v>11</v>
      </c>
      <c r="AG89" s="479">
        <v>11</v>
      </c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</row>
    <row r="90" spans="1:91" s="421" customFormat="1" ht="16.5">
      <c r="A90" s="401">
        <v>240</v>
      </c>
      <c r="B90" s="402" t="s">
        <v>116</v>
      </c>
      <c r="C90" s="404">
        <v>19371</v>
      </c>
      <c r="D90" s="476">
        <v>314.75455886363716</v>
      </c>
      <c r="E90" s="418">
        <v>-682.61622469363965</v>
      </c>
      <c r="F90" s="404">
        <v>-367.86166583000249</v>
      </c>
      <c r="G90" s="404">
        <v>257.80461463365276</v>
      </c>
      <c r="H90" s="404">
        <v>-110.0570511963497</v>
      </c>
      <c r="I90" s="404">
        <v>94.682752684392781</v>
      </c>
      <c r="J90" s="404">
        <v>-15.374298511956923</v>
      </c>
      <c r="K90" s="444">
        <v>2.0454287336740489</v>
      </c>
      <c r="L90" s="488">
        <v>-13.328869778282874</v>
      </c>
      <c r="M90" s="404">
        <v>-9.7669927727014585</v>
      </c>
      <c r="N90" s="404">
        <v>-23.095862550984332</v>
      </c>
      <c r="O90" s="419">
        <v>19</v>
      </c>
      <c r="P90" s="419">
        <v>19</v>
      </c>
      <c r="Q90" s="200"/>
      <c r="R90" s="443">
        <v>240</v>
      </c>
      <c r="S90" s="202" t="s">
        <v>116</v>
      </c>
      <c r="T90" s="404">
        <v>19499</v>
      </c>
      <c r="U90" s="417">
        <v>123.63807068104177</v>
      </c>
      <c r="V90" s="417">
        <v>-704.86342557501041</v>
      </c>
      <c r="W90" s="470">
        <v>-581.22535489396864</v>
      </c>
      <c r="X90" s="470">
        <v>282.77868564307499</v>
      </c>
      <c r="Y90" s="470">
        <v>-298.44666925089359</v>
      </c>
      <c r="Z90" s="470">
        <v>164.87091258685052</v>
      </c>
      <c r="AA90" s="470">
        <v>-133.57575666404307</v>
      </c>
      <c r="AB90" s="473">
        <v>2.0320016411098005</v>
      </c>
      <c r="AC90" s="491">
        <v>-131.54375502293325</v>
      </c>
      <c r="AD90" s="470">
        <v>-9.7028779424585849</v>
      </c>
      <c r="AE90" s="470">
        <v>-141.24663296539185</v>
      </c>
      <c r="AF90" s="419">
        <v>19</v>
      </c>
      <c r="AG90" s="479">
        <v>19</v>
      </c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</row>
    <row r="91" spans="1:91" s="421" customFormat="1" ht="16.5">
      <c r="A91" s="401">
        <v>241</v>
      </c>
      <c r="B91" s="402" t="s">
        <v>117</v>
      </c>
      <c r="C91" s="404">
        <v>7691</v>
      </c>
      <c r="D91" s="476">
        <v>410.75940242021647</v>
      </c>
      <c r="E91" s="418">
        <v>-400.08546347189275</v>
      </c>
      <c r="F91" s="404">
        <v>10.673938948323725</v>
      </c>
      <c r="G91" s="404">
        <v>250.0102099715113</v>
      </c>
      <c r="H91" s="404">
        <v>260.68414891983502</v>
      </c>
      <c r="I91" s="404">
        <v>80.167507552975252</v>
      </c>
      <c r="J91" s="404">
        <v>340.8516564728103</v>
      </c>
      <c r="K91" s="444">
        <v>-70.826680535691068</v>
      </c>
      <c r="L91" s="488">
        <v>270.02497593711922</v>
      </c>
      <c r="M91" s="404">
        <v>22.539717852034851</v>
      </c>
      <c r="N91" s="404">
        <v>292.56469378915409</v>
      </c>
      <c r="O91" s="419">
        <v>19</v>
      </c>
      <c r="P91" s="419">
        <v>19</v>
      </c>
      <c r="Q91" s="200"/>
      <c r="R91" s="443">
        <v>241</v>
      </c>
      <c r="S91" s="202" t="s">
        <v>117</v>
      </c>
      <c r="T91" s="404">
        <v>7771</v>
      </c>
      <c r="U91" s="417">
        <v>351.69893424257759</v>
      </c>
      <c r="V91" s="417">
        <v>-422.73773863356035</v>
      </c>
      <c r="W91" s="470">
        <v>-71.038804390982747</v>
      </c>
      <c r="X91" s="470">
        <v>212.23188104555877</v>
      </c>
      <c r="Y91" s="470">
        <v>141.19307665457603</v>
      </c>
      <c r="Z91" s="470">
        <v>145.73961668862108</v>
      </c>
      <c r="AA91" s="470">
        <v>286.93269334319706</v>
      </c>
      <c r="AB91" s="473">
        <v>-70.097542143868225</v>
      </c>
      <c r="AC91" s="491">
        <v>216.83515119932883</v>
      </c>
      <c r="AD91" s="470">
        <v>22.307678548449367</v>
      </c>
      <c r="AE91" s="470">
        <v>239.14282974777819</v>
      </c>
      <c r="AF91" s="419">
        <v>19</v>
      </c>
      <c r="AG91" s="479">
        <v>19</v>
      </c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</row>
    <row r="92" spans="1:91" s="421" customFormat="1" ht="16.5">
      <c r="A92" s="401">
        <v>244</v>
      </c>
      <c r="B92" s="402" t="s">
        <v>118</v>
      </c>
      <c r="C92" s="404">
        <v>19514</v>
      </c>
      <c r="D92" s="476">
        <v>967.21789076458481</v>
      </c>
      <c r="E92" s="418">
        <v>-21.810249383849285</v>
      </c>
      <c r="F92" s="404">
        <v>945.40764138073553</v>
      </c>
      <c r="G92" s="404">
        <v>189.42614416797932</v>
      </c>
      <c r="H92" s="404">
        <v>1134.833785548715</v>
      </c>
      <c r="I92" s="404">
        <v>47.334356653654723</v>
      </c>
      <c r="J92" s="404">
        <v>1182.1681422023698</v>
      </c>
      <c r="K92" s="444">
        <v>1.4471661371323152</v>
      </c>
      <c r="L92" s="488">
        <v>1183.615308339502</v>
      </c>
      <c r="M92" s="404">
        <v>5.5979159859587968</v>
      </c>
      <c r="N92" s="404">
        <v>1189.2132243254607</v>
      </c>
      <c r="O92" s="419">
        <v>17</v>
      </c>
      <c r="P92" s="419">
        <v>17</v>
      </c>
      <c r="Q92" s="200"/>
      <c r="R92" s="443">
        <v>244</v>
      </c>
      <c r="S92" s="202" t="s">
        <v>118</v>
      </c>
      <c r="T92" s="404">
        <v>19300</v>
      </c>
      <c r="U92" s="417">
        <v>901.54113363759984</v>
      </c>
      <c r="V92" s="417">
        <v>-48.577567587343651</v>
      </c>
      <c r="W92" s="470">
        <v>852.96356605025619</v>
      </c>
      <c r="X92" s="470">
        <v>189.6867374440564</v>
      </c>
      <c r="Y92" s="470">
        <v>1042.6503034943125</v>
      </c>
      <c r="Z92" s="470">
        <v>107.53248548247026</v>
      </c>
      <c r="AA92" s="470">
        <v>1150.1827889767831</v>
      </c>
      <c r="AB92" s="473">
        <v>1.4632124352331606</v>
      </c>
      <c r="AC92" s="491">
        <v>1151.6460014120162</v>
      </c>
      <c r="AD92" s="470">
        <v>5.6599861424870443</v>
      </c>
      <c r="AE92" s="470">
        <v>1157.3059875545032</v>
      </c>
      <c r="AF92" s="419">
        <v>17</v>
      </c>
      <c r="AG92" s="479">
        <v>17</v>
      </c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</row>
    <row r="93" spans="1:91" s="421" customFormat="1" ht="16.5">
      <c r="A93" s="401">
        <v>245</v>
      </c>
      <c r="B93" s="402" t="s">
        <v>119</v>
      </c>
      <c r="C93" s="404">
        <v>38211</v>
      </c>
      <c r="D93" s="476">
        <v>544.72991372698232</v>
      </c>
      <c r="E93" s="418">
        <v>-104.13468330568806</v>
      </c>
      <c r="F93" s="404">
        <v>440.59523042129427</v>
      </c>
      <c r="G93" s="404">
        <v>33.15875195763779</v>
      </c>
      <c r="H93" s="404">
        <v>473.75398237893205</v>
      </c>
      <c r="I93" s="404">
        <v>75.367869660076934</v>
      </c>
      <c r="J93" s="404">
        <v>549.12185203900901</v>
      </c>
      <c r="K93" s="444">
        <v>-68.628379262516034</v>
      </c>
      <c r="L93" s="488">
        <v>480.49347277649298</v>
      </c>
      <c r="M93" s="404">
        <v>-31.590160932715715</v>
      </c>
      <c r="N93" s="404">
        <v>448.9033118437772</v>
      </c>
      <c r="O93" s="419">
        <v>1</v>
      </c>
      <c r="P93" s="420">
        <v>32</v>
      </c>
      <c r="Q93" s="200"/>
      <c r="R93" s="443">
        <v>245</v>
      </c>
      <c r="S93" s="202" t="s">
        <v>119</v>
      </c>
      <c r="T93" s="404">
        <v>37676</v>
      </c>
      <c r="U93" s="417">
        <v>424.86891664061119</v>
      </c>
      <c r="V93" s="417">
        <v>-117.10314704338444</v>
      </c>
      <c r="W93" s="470">
        <v>307.76576959722672</v>
      </c>
      <c r="X93" s="470">
        <v>11.438123364455167</v>
      </c>
      <c r="Y93" s="470">
        <v>319.2038929616819</v>
      </c>
      <c r="Z93" s="470">
        <v>128.04687376504623</v>
      </c>
      <c r="AA93" s="470">
        <v>447.25076672672816</v>
      </c>
      <c r="AB93" s="473">
        <v>-69.602903705276574</v>
      </c>
      <c r="AC93" s="491">
        <v>377.64786302145154</v>
      </c>
      <c r="AD93" s="470">
        <v>-32.038741888735544</v>
      </c>
      <c r="AE93" s="470">
        <v>345.60912113271604</v>
      </c>
      <c r="AF93" s="419">
        <v>1</v>
      </c>
      <c r="AG93" s="480">
        <v>32</v>
      </c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</row>
    <row r="94" spans="1:91" s="421" customFormat="1" ht="16.5">
      <c r="A94" s="401">
        <v>249</v>
      </c>
      <c r="B94" s="402" t="s">
        <v>120</v>
      </c>
      <c r="C94" s="404">
        <v>9184</v>
      </c>
      <c r="D94" s="476">
        <v>319.35503588220911</v>
      </c>
      <c r="E94" s="418">
        <v>48.634642260585387</v>
      </c>
      <c r="F94" s="404">
        <v>367.9896781427945</v>
      </c>
      <c r="G94" s="404">
        <v>326.22202368067417</v>
      </c>
      <c r="H94" s="404">
        <v>694.21170182346862</v>
      </c>
      <c r="I94" s="404">
        <v>117.76882056237545</v>
      </c>
      <c r="J94" s="404">
        <v>811.9805223858441</v>
      </c>
      <c r="K94" s="444">
        <v>29.088741289198605</v>
      </c>
      <c r="L94" s="488">
        <v>841.06926367504275</v>
      </c>
      <c r="M94" s="404">
        <v>-4.0675004355400697</v>
      </c>
      <c r="N94" s="404">
        <v>837.00176323950268</v>
      </c>
      <c r="O94" s="419">
        <v>13</v>
      </c>
      <c r="P94" s="419">
        <v>13</v>
      </c>
      <c r="Q94" s="200"/>
      <c r="R94" s="443">
        <v>249</v>
      </c>
      <c r="S94" s="202" t="s">
        <v>120</v>
      </c>
      <c r="T94" s="404">
        <v>9250</v>
      </c>
      <c r="U94" s="417">
        <v>115.29186058500787</v>
      </c>
      <c r="V94" s="417">
        <v>51.552880455570495</v>
      </c>
      <c r="W94" s="470">
        <v>166.84474104057836</v>
      </c>
      <c r="X94" s="470">
        <v>364.88095904591017</v>
      </c>
      <c r="Y94" s="470">
        <v>531.72570008648847</v>
      </c>
      <c r="Z94" s="470">
        <v>180.04477912774965</v>
      </c>
      <c r="AA94" s="470">
        <v>711.77047921423821</v>
      </c>
      <c r="AB94" s="473">
        <v>28.88118918918919</v>
      </c>
      <c r="AC94" s="491">
        <v>740.65166840342738</v>
      </c>
      <c r="AD94" s="470">
        <v>-4.0384782702702697</v>
      </c>
      <c r="AE94" s="470">
        <v>736.6131901331571</v>
      </c>
      <c r="AF94" s="419">
        <v>13</v>
      </c>
      <c r="AG94" s="479">
        <v>13</v>
      </c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</row>
    <row r="95" spans="1:91" s="421" customFormat="1" ht="16.5">
      <c r="A95" s="401">
        <v>250</v>
      </c>
      <c r="B95" s="402" t="s">
        <v>121</v>
      </c>
      <c r="C95" s="404">
        <v>1749</v>
      </c>
      <c r="D95" s="476">
        <v>224.58036772380882</v>
      </c>
      <c r="E95" s="418">
        <v>-2.8143305519869064</v>
      </c>
      <c r="F95" s="404">
        <v>221.76603717182186</v>
      </c>
      <c r="G95" s="404">
        <v>442.35659216971862</v>
      </c>
      <c r="H95" s="404">
        <v>664.12262934154057</v>
      </c>
      <c r="I95" s="404">
        <v>193.05943057185857</v>
      </c>
      <c r="J95" s="404">
        <v>857.18205991339914</v>
      </c>
      <c r="K95" s="444">
        <v>-208.90451686678102</v>
      </c>
      <c r="L95" s="488">
        <v>648.27754304661812</v>
      </c>
      <c r="M95" s="404">
        <v>24.821518010291594</v>
      </c>
      <c r="N95" s="404">
        <v>673.0990610569097</v>
      </c>
      <c r="O95" s="419">
        <v>6</v>
      </c>
      <c r="P95" s="419">
        <v>6</v>
      </c>
      <c r="Q95" s="200"/>
      <c r="R95" s="443">
        <v>250</v>
      </c>
      <c r="S95" s="202" t="s">
        <v>121</v>
      </c>
      <c r="T95" s="404">
        <v>1771</v>
      </c>
      <c r="U95" s="417">
        <v>136.87868035568479</v>
      </c>
      <c r="V95" s="417">
        <v>-14.574831785193071</v>
      </c>
      <c r="W95" s="470">
        <v>122.30384857049174</v>
      </c>
      <c r="X95" s="470">
        <v>451.95305934649497</v>
      </c>
      <c r="Y95" s="470">
        <v>574.25690791698673</v>
      </c>
      <c r="Z95" s="470">
        <v>249.17683155505947</v>
      </c>
      <c r="AA95" s="470">
        <v>823.43373947204623</v>
      </c>
      <c r="AB95" s="473">
        <v>-206.30942970073406</v>
      </c>
      <c r="AC95" s="491">
        <v>617.12430977131214</v>
      </c>
      <c r="AD95" s="470">
        <v>24.513176171654433</v>
      </c>
      <c r="AE95" s="470">
        <v>641.63748594296658</v>
      </c>
      <c r="AF95" s="419">
        <v>6</v>
      </c>
      <c r="AG95" s="479">
        <v>6</v>
      </c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</row>
    <row r="96" spans="1:91" s="421" customFormat="1" ht="16.5">
      <c r="A96" s="401">
        <v>256</v>
      </c>
      <c r="B96" s="402" t="s">
        <v>122</v>
      </c>
      <c r="C96" s="404">
        <v>1523</v>
      </c>
      <c r="D96" s="476">
        <v>1124.1838193192668</v>
      </c>
      <c r="E96" s="418">
        <v>-553.2564255415864</v>
      </c>
      <c r="F96" s="404">
        <v>570.92739377768032</v>
      </c>
      <c r="G96" s="404">
        <v>655.55959808588034</v>
      </c>
      <c r="H96" s="404">
        <v>1226.4869918635607</v>
      </c>
      <c r="I96" s="404">
        <v>169.43385132522101</v>
      </c>
      <c r="J96" s="404">
        <v>1395.9208431887819</v>
      </c>
      <c r="K96" s="444">
        <v>242.19763624425477</v>
      </c>
      <c r="L96" s="488">
        <v>1638.1184794330366</v>
      </c>
      <c r="M96" s="404">
        <v>77.482163493105716</v>
      </c>
      <c r="N96" s="404">
        <v>1715.6006429261422</v>
      </c>
      <c r="O96" s="419">
        <v>13</v>
      </c>
      <c r="P96" s="419">
        <v>13</v>
      </c>
      <c r="Q96" s="200"/>
      <c r="R96" s="443">
        <v>256</v>
      </c>
      <c r="S96" s="202" t="s">
        <v>122</v>
      </c>
      <c r="T96" s="404">
        <v>1554</v>
      </c>
      <c r="U96" s="417">
        <v>936.33484654971392</v>
      </c>
      <c r="V96" s="417">
        <v>-569.10166572341586</v>
      </c>
      <c r="W96" s="470">
        <v>367.23318082629805</v>
      </c>
      <c r="X96" s="470">
        <v>548.20057800177244</v>
      </c>
      <c r="Y96" s="470">
        <v>915.43375882807061</v>
      </c>
      <c r="Z96" s="470">
        <v>220.92355982505865</v>
      </c>
      <c r="AA96" s="470">
        <v>1136.3573186531291</v>
      </c>
      <c r="AB96" s="473">
        <v>237.36615186615185</v>
      </c>
      <c r="AC96" s="491">
        <v>1373.7234705192811</v>
      </c>
      <c r="AD96" s="470">
        <v>75.936509009009015</v>
      </c>
      <c r="AE96" s="470">
        <v>1449.6599795282903</v>
      </c>
      <c r="AF96" s="419">
        <v>13</v>
      </c>
      <c r="AG96" s="479">
        <v>13</v>
      </c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</row>
    <row r="97" spans="1:91" s="421" customFormat="1" ht="16.5">
      <c r="A97" s="401">
        <v>257</v>
      </c>
      <c r="B97" s="402" t="s">
        <v>123</v>
      </c>
      <c r="C97" s="404">
        <v>41154</v>
      </c>
      <c r="D97" s="476">
        <v>718.86031296111412</v>
      </c>
      <c r="E97" s="418">
        <v>203.16694910924215</v>
      </c>
      <c r="F97" s="404">
        <v>922.0272620703563</v>
      </c>
      <c r="G97" s="404">
        <v>-25.452136745468998</v>
      </c>
      <c r="H97" s="404">
        <v>896.57512532488727</v>
      </c>
      <c r="I97" s="404">
        <v>62.161411578862285</v>
      </c>
      <c r="J97" s="404">
        <v>958.73653690374954</v>
      </c>
      <c r="K97" s="444">
        <v>-63.607571560480146</v>
      </c>
      <c r="L97" s="488">
        <v>895.12896534326944</v>
      </c>
      <c r="M97" s="404">
        <v>-13.375826903824665</v>
      </c>
      <c r="N97" s="404">
        <v>881.7531384394448</v>
      </c>
      <c r="O97" s="419">
        <v>1</v>
      </c>
      <c r="P97" s="420">
        <v>33</v>
      </c>
      <c r="Q97" s="200"/>
      <c r="R97" s="443">
        <v>257</v>
      </c>
      <c r="S97" s="202" t="s">
        <v>123</v>
      </c>
      <c r="T97" s="404">
        <v>40722</v>
      </c>
      <c r="U97" s="417">
        <v>661.65799684548188</v>
      </c>
      <c r="V97" s="417">
        <v>208.79125763826084</v>
      </c>
      <c r="W97" s="470">
        <v>870.44925448374272</v>
      </c>
      <c r="X97" s="470">
        <v>-23.515399770588246</v>
      </c>
      <c r="Y97" s="470">
        <v>846.93385471315446</v>
      </c>
      <c r="Z97" s="470">
        <v>110.51489517860526</v>
      </c>
      <c r="AA97" s="470">
        <v>957.44874989175969</v>
      </c>
      <c r="AB97" s="473">
        <v>-64.282353518982362</v>
      </c>
      <c r="AC97" s="491">
        <v>893.16639637277729</v>
      </c>
      <c r="AD97" s="470">
        <v>-13.517724581307409</v>
      </c>
      <c r="AE97" s="470">
        <v>879.64867179146995</v>
      </c>
      <c r="AF97" s="419">
        <v>1</v>
      </c>
      <c r="AG97" s="480">
        <v>33</v>
      </c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</row>
    <row r="98" spans="1:91" s="421" customFormat="1" ht="16.5">
      <c r="A98" s="401">
        <v>260</v>
      </c>
      <c r="B98" s="402" t="s">
        <v>124</v>
      </c>
      <c r="C98" s="404">
        <v>9689</v>
      </c>
      <c r="D98" s="476">
        <v>301.17560296657223</v>
      </c>
      <c r="E98" s="418">
        <v>402.06093053329528</v>
      </c>
      <c r="F98" s="404">
        <v>703.23653349986751</v>
      </c>
      <c r="G98" s="404">
        <v>560.81927435890759</v>
      </c>
      <c r="H98" s="404">
        <v>1264.0558078587751</v>
      </c>
      <c r="I98" s="404">
        <v>169.71869592138273</v>
      </c>
      <c r="J98" s="404">
        <v>1433.7745037801578</v>
      </c>
      <c r="K98" s="444">
        <v>-17.689648054494789</v>
      </c>
      <c r="L98" s="488">
        <v>1416.0848557256631</v>
      </c>
      <c r="M98" s="404">
        <v>-4.2881641552275784</v>
      </c>
      <c r="N98" s="404">
        <v>1411.7966915704353</v>
      </c>
      <c r="O98" s="419">
        <v>12</v>
      </c>
      <c r="P98" s="419">
        <v>12</v>
      </c>
      <c r="Q98" s="200"/>
      <c r="R98" s="443">
        <v>260</v>
      </c>
      <c r="S98" s="202" t="s">
        <v>124</v>
      </c>
      <c r="T98" s="404">
        <v>9727</v>
      </c>
      <c r="U98" s="417">
        <v>134.56640265777907</v>
      </c>
      <c r="V98" s="417">
        <v>403.7925451506589</v>
      </c>
      <c r="W98" s="470">
        <v>538.35894780843796</v>
      </c>
      <c r="X98" s="470">
        <v>541.71875328260023</v>
      </c>
      <c r="Y98" s="470">
        <v>1080.0777010910383</v>
      </c>
      <c r="Z98" s="470">
        <v>216.35868341259115</v>
      </c>
      <c r="AA98" s="470">
        <v>1296.4363845036294</v>
      </c>
      <c r="AB98" s="473">
        <v>-17.620540762825126</v>
      </c>
      <c r="AC98" s="491">
        <v>1278.8158437408042</v>
      </c>
      <c r="AD98" s="470">
        <v>-4.2714117919193999</v>
      </c>
      <c r="AE98" s="470">
        <v>1274.5444319488847</v>
      </c>
      <c r="AF98" s="419">
        <v>12</v>
      </c>
      <c r="AG98" s="479">
        <v>12</v>
      </c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</row>
    <row r="99" spans="1:91" s="421" customFormat="1" ht="16.5">
      <c r="A99" s="401">
        <v>261</v>
      </c>
      <c r="B99" s="402" t="s">
        <v>125</v>
      </c>
      <c r="C99" s="404">
        <v>6822</v>
      </c>
      <c r="D99" s="476">
        <v>1495.0678905115374</v>
      </c>
      <c r="E99" s="418">
        <v>301.82746040069503</v>
      </c>
      <c r="F99" s="404">
        <v>1796.8953509122323</v>
      </c>
      <c r="G99" s="404">
        <v>-80.834237717996857</v>
      </c>
      <c r="H99" s="404">
        <v>1716.0611131942353</v>
      </c>
      <c r="I99" s="404">
        <v>112.47986919724973</v>
      </c>
      <c r="J99" s="404">
        <v>1828.5409823914852</v>
      </c>
      <c r="K99" s="444">
        <v>9.0118733509234836</v>
      </c>
      <c r="L99" s="488">
        <v>1837.5528557424086</v>
      </c>
      <c r="M99" s="404">
        <v>-4.2971053210202257</v>
      </c>
      <c r="N99" s="404">
        <v>1833.2557504213885</v>
      </c>
      <c r="O99" s="419">
        <v>19</v>
      </c>
      <c r="P99" s="419">
        <v>19</v>
      </c>
      <c r="Q99" s="200"/>
      <c r="R99" s="443">
        <v>261</v>
      </c>
      <c r="S99" s="202" t="s">
        <v>125</v>
      </c>
      <c r="T99" s="404">
        <v>6637</v>
      </c>
      <c r="U99" s="417">
        <v>1317.8318716164652</v>
      </c>
      <c r="V99" s="417">
        <v>313.90788479958991</v>
      </c>
      <c r="W99" s="470">
        <v>1631.7397564160551</v>
      </c>
      <c r="X99" s="470">
        <v>-49.00157740738959</v>
      </c>
      <c r="Y99" s="470">
        <v>1582.7381790086654</v>
      </c>
      <c r="Z99" s="470">
        <v>181.88507258379221</v>
      </c>
      <c r="AA99" s="470">
        <v>1764.6232515924578</v>
      </c>
      <c r="AB99" s="473">
        <v>9.2630706644568335</v>
      </c>
      <c r="AC99" s="491">
        <v>1773.8863222569146</v>
      </c>
      <c r="AD99" s="470">
        <v>-4.4168830043694411</v>
      </c>
      <c r="AE99" s="470">
        <v>1769.4694392525453</v>
      </c>
      <c r="AF99" s="419">
        <v>19</v>
      </c>
      <c r="AG99" s="479">
        <v>19</v>
      </c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</row>
    <row r="100" spans="1:91" s="421" customFormat="1" ht="16.5">
      <c r="A100" s="401">
        <v>263</v>
      </c>
      <c r="B100" s="402" t="s">
        <v>126</v>
      </c>
      <c r="C100" s="404">
        <v>7475</v>
      </c>
      <c r="D100" s="476">
        <v>371.04315138949534</v>
      </c>
      <c r="E100" s="418">
        <v>152.46356685147137</v>
      </c>
      <c r="F100" s="404">
        <v>523.50671824096673</v>
      </c>
      <c r="G100" s="404">
        <v>650.96457788241014</v>
      </c>
      <c r="H100" s="404">
        <v>1174.4712961233768</v>
      </c>
      <c r="I100" s="404">
        <v>172.81635326382246</v>
      </c>
      <c r="J100" s="404">
        <v>1347.2876493871995</v>
      </c>
      <c r="K100" s="444">
        <v>-54.345953177257527</v>
      </c>
      <c r="L100" s="488">
        <v>1292.9416962099419</v>
      </c>
      <c r="M100" s="404">
        <v>22.771917725752495</v>
      </c>
      <c r="N100" s="404">
        <v>1315.7136139356944</v>
      </c>
      <c r="O100" s="419">
        <v>11</v>
      </c>
      <c r="P100" s="419">
        <v>11</v>
      </c>
      <c r="Q100" s="200"/>
      <c r="R100" s="443">
        <v>263</v>
      </c>
      <c r="S100" s="202" t="s">
        <v>126</v>
      </c>
      <c r="T100" s="404">
        <v>7597</v>
      </c>
      <c r="U100" s="417">
        <v>279.68442112567334</v>
      </c>
      <c r="V100" s="417">
        <v>153.17793675135604</v>
      </c>
      <c r="W100" s="470">
        <v>432.86235787702941</v>
      </c>
      <c r="X100" s="470">
        <v>592.61864248631787</v>
      </c>
      <c r="Y100" s="470">
        <v>1025.4810003633472</v>
      </c>
      <c r="Z100" s="470">
        <v>237.71580938237457</v>
      </c>
      <c r="AA100" s="470">
        <v>1263.1968097457218</v>
      </c>
      <c r="AB100" s="473">
        <v>-53.47321311043833</v>
      </c>
      <c r="AC100" s="491">
        <v>1209.7235966352835</v>
      </c>
      <c r="AD100" s="470">
        <v>22.406224167434502</v>
      </c>
      <c r="AE100" s="470">
        <v>1232.1298208027179</v>
      </c>
      <c r="AF100" s="419">
        <v>11</v>
      </c>
      <c r="AG100" s="479">
        <v>11</v>
      </c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</row>
    <row r="101" spans="1:91" s="421" customFormat="1" ht="16.5">
      <c r="A101" s="401">
        <v>265</v>
      </c>
      <c r="B101" s="402" t="s">
        <v>127</v>
      </c>
      <c r="C101" s="404">
        <v>1035</v>
      </c>
      <c r="D101" s="476">
        <v>820.95433043350602</v>
      </c>
      <c r="E101" s="418">
        <v>495.51478238169653</v>
      </c>
      <c r="F101" s="404">
        <v>1316.4691128152026</v>
      </c>
      <c r="G101" s="404">
        <v>438.04656187914918</v>
      </c>
      <c r="H101" s="404">
        <v>1754.5156746943517</v>
      </c>
      <c r="I101" s="404">
        <v>178.81365624892172</v>
      </c>
      <c r="J101" s="404">
        <v>1933.3293309432734</v>
      </c>
      <c r="K101" s="444">
        <v>-274.74975845410626</v>
      </c>
      <c r="L101" s="488">
        <v>1658.579572489167</v>
      </c>
      <c r="M101" s="404">
        <v>-74.952850241545889</v>
      </c>
      <c r="N101" s="404">
        <v>1583.6267222476213</v>
      </c>
      <c r="O101" s="419">
        <v>13</v>
      </c>
      <c r="P101" s="419">
        <v>13</v>
      </c>
      <c r="Q101" s="200"/>
      <c r="R101" s="443">
        <v>265</v>
      </c>
      <c r="S101" s="202" t="s">
        <v>127</v>
      </c>
      <c r="T101" s="404">
        <v>1064</v>
      </c>
      <c r="U101" s="417">
        <v>778.61213437178935</v>
      </c>
      <c r="V101" s="417">
        <v>485.04341342862176</v>
      </c>
      <c r="W101" s="470">
        <v>1263.6555478004111</v>
      </c>
      <c r="X101" s="470">
        <v>331.51838261617576</v>
      </c>
      <c r="Y101" s="470">
        <v>1595.1739304165867</v>
      </c>
      <c r="Z101" s="470">
        <v>229.50621627134856</v>
      </c>
      <c r="AA101" s="470">
        <v>1824.6801466879351</v>
      </c>
      <c r="AB101" s="473">
        <v>-267.26127819548873</v>
      </c>
      <c r="AC101" s="491">
        <v>1557.4188684924466</v>
      </c>
      <c r="AD101" s="470">
        <v>-72.90996240601504</v>
      </c>
      <c r="AE101" s="470">
        <v>1484.5089060864316</v>
      </c>
      <c r="AF101" s="419">
        <v>13</v>
      </c>
      <c r="AG101" s="479">
        <v>13</v>
      </c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</row>
    <row r="102" spans="1:91" s="421" customFormat="1" ht="16.5">
      <c r="A102" s="401">
        <v>271</v>
      </c>
      <c r="B102" s="402" t="s">
        <v>128</v>
      </c>
      <c r="C102" s="404">
        <v>6766</v>
      </c>
      <c r="D102" s="476">
        <v>121.80690201580596</v>
      </c>
      <c r="E102" s="418">
        <v>-187.92240102239271</v>
      </c>
      <c r="F102" s="404">
        <v>-66.115499006586759</v>
      </c>
      <c r="G102" s="404">
        <v>476.89683789414471</v>
      </c>
      <c r="H102" s="404">
        <v>410.78133888755792</v>
      </c>
      <c r="I102" s="404">
        <v>140.12868122089776</v>
      </c>
      <c r="J102" s="404">
        <v>550.91002010845568</v>
      </c>
      <c r="K102" s="444">
        <v>-56.743275199527048</v>
      </c>
      <c r="L102" s="488">
        <v>494.16674490892865</v>
      </c>
      <c r="M102" s="404">
        <v>2.8846990171445404</v>
      </c>
      <c r="N102" s="404">
        <v>497.0514439260732</v>
      </c>
      <c r="O102" s="419">
        <v>4</v>
      </c>
      <c r="P102" s="419">
        <v>4</v>
      </c>
      <c r="Q102" s="200"/>
      <c r="R102" s="443">
        <v>271</v>
      </c>
      <c r="S102" s="202" t="s">
        <v>128</v>
      </c>
      <c r="T102" s="404">
        <v>6903</v>
      </c>
      <c r="U102" s="417">
        <v>37.80132492308109</v>
      </c>
      <c r="V102" s="417">
        <v>-211.07352454358059</v>
      </c>
      <c r="W102" s="470">
        <v>-173.27219962049949</v>
      </c>
      <c r="X102" s="470">
        <v>431.59041388638553</v>
      </c>
      <c r="Y102" s="470">
        <v>258.31821426588607</v>
      </c>
      <c r="Z102" s="470">
        <v>204.39317791754056</v>
      </c>
      <c r="AA102" s="470">
        <v>462.7113921834266</v>
      </c>
      <c r="AB102" s="473">
        <v>-55.617122990004347</v>
      </c>
      <c r="AC102" s="491">
        <v>407.09426919342229</v>
      </c>
      <c r="AD102" s="470">
        <v>2.8274480008691816</v>
      </c>
      <c r="AE102" s="470">
        <v>409.92171719429149</v>
      </c>
      <c r="AF102" s="419">
        <v>4</v>
      </c>
      <c r="AG102" s="479">
        <v>4</v>
      </c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</row>
    <row r="103" spans="1:91" s="421" customFormat="1" ht="16.5">
      <c r="A103" s="401">
        <v>272</v>
      </c>
      <c r="B103" s="402" t="s">
        <v>129</v>
      </c>
      <c r="C103" s="404">
        <v>48295</v>
      </c>
      <c r="D103" s="476">
        <v>653.85418363409303</v>
      </c>
      <c r="E103" s="418">
        <v>-323.79402773092664</v>
      </c>
      <c r="F103" s="404">
        <v>330.06015590316633</v>
      </c>
      <c r="G103" s="404">
        <v>213.72031028988584</v>
      </c>
      <c r="H103" s="404">
        <v>543.78046619305223</v>
      </c>
      <c r="I103" s="404">
        <v>88.019798356466524</v>
      </c>
      <c r="J103" s="404">
        <v>631.80026454951872</v>
      </c>
      <c r="K103" s="444">
        <v>-19.89996894088415</v>
      </c>
      <c r="L103" s="488">
        <v>611.90029560863456</v>
      </c>
      <c r="M103" s="404">
        <v>0.32898234806916099</v>
      </c>
      <c r="N103" s="404">
        <v>612.22927795670375</v>
      </c>
      <c r="O103" s="419">
        <v>16</v>
      </c>
      <c r="P103" s="419">
        <v>16</v>
      </c>
      <c r="Q103" s="200"/>
      <c r="R103" s="443">
        <v>272</v>
      </c>
      <c r="S103" s="202" t="s">
        <v>129</v>
      </c>
      <c r="T103" s="404">
        <v>48006</v>
      </c>
      <c r="U103" s="417">
        <v>560.40366959926484</v>
      </c>
      <c r="V103" s="417">
        <v>-352.32697569487078</v>
      </c>
      <c r="W103" s="470">
        <v>208.07669390439412</v>
      </c>
      <c r="X103" s="470">
        <v>189.53210044214313</v>
      </c>
      <c r="Y103" s="470">
        <v>397.60879434653725</v>
      </c>
      <c r="Z103" s="470">
        <v>157.87892241796203</v>
      </c>
      <c r="AA103" s="470">
        <v>555.48771676449928</v>
      </c>
      <c r="AB103" s="473">
        <v>-20.019768362288048</v>
      </c>
      <c r="AC103" s="491">
        <v>535.46794840221128</v>
      </c>
      <c r="AD103" s="470">
        <v>0.33096284839395346</v>
      </c>
      <c r="AE103" s="470">
        <v>535.79891125060522</v>
      </c>
      <c r="AF103" s="419">
        <v>16</v>
      </c>
      <c r="AG103" s="479">
        <v>16</v>
      </c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</row>
    <row r="104" spans="1:91" s="421" customFormat="1" ht="16.5">
      <c r="A104" s="401">
        <v>273</v>
      </c>
      <c r="B104" s="402" t="s">
        <v>130</v>
      </c>
      <c r="C104" s="404">
        <v>4011</v>
      </c>
      <c r="D104" s="476">
        <v>1165.1640377360411</v>
      </c>
      <c r="E104" s="418">
        <v>1.8146058231574471</v>
      </c>
      <c r="F104" s="404">
        <v>1166.9786435591984</v>
      </c>
      <c r="G104" s="404">
        <v>-0.37580393157109643</v>
      </c>
      <c r="H104" s="404">
        <v>1166.6028396276274</v>
      </c>
      <c r="I104" s="404">
        <v>119.87464677585344</v>
      </c>
      <c r="J104" s="404">
        <v>1286.4774864034807</v>
      </c>
      <c r="K104" s="444">
        <v>-56.963350785340317</v>
      </c>
      <c r="L104" s="488">
        <v>1229.5141356181402</v>
      </c>
      <c r="M104" s="404">
        <v>42.672637870855148</v>
      </c>
      <c r="N104" s="404">
        <v>1272.1867734889956</v>
      </c>
      <c r="O104" s="419">
        <v>19</v>
      </c>
      <c r="P104" s="419">
        <v>19</v>
      </c>
      <c r="Q104" s="200"/>
      <c r="R104" s="443">
        <v>273</v>
      </c>
      <c r="S104" s="202" t="s">
        <v>130</v>
      </c>
      <c r="T104" s="404">
        <v>3999</v>
      </c>
      <c r="U104" s="417">
        <v>1093.0595637797951</v>
      </c>
      <c r="V104" s="417">
        <v>5.2016973704824654</v>
      </c>
      <c r="W104" s="470">
        <v>1098.2612611502777</v>
      </c>
      <c r="X104" s="470">
        <v>65.222435439813708</v>
      </c>
      <c r="Y104" s="470">
        <v>1163.4836965900913</v>
      </c>
      <c r="Z104" s="470">
        <v>186.37541743372427</v>
      </c>
      <c r="AA104" s="470">
        <v>1349.8591140238157</v>
      </c>
      <c r="AB104" s="473">
        <v>-57.13428357089272</v>
      </c>
      <c r="AC104" s="491">
        <v>1292.7248304529228</v>
      </c>
      <c r="AD104" s="470">
        <v>42.800687796949241</v>
      </c>
      <c r="AE104" s="470">
        <v>1335.5255182498722</v>
      </c>
      <c r="AF104" s="419">
        <v>19</v>
      </c>
      <c r="AG104" s="479">
        <v>19</v>
      </c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</row>
    <row r="105" spans="1:91" s="421" customFormat="1" ht="16.5">
      <c r="A105" s="401">
        <v>275</v>
      </c>
      <c r="B105" s="402" t="s">
        <v>131</v>
      </c>
      <c r="C105" s="404">
        <v>2499</v>
      </c>
      <c r="D105" s="476">
        <v>349.36214472380982</v>
      </c>
      <c r="E105" s="418">
        <v>107.06351058479132</v>
      </c>
      <c r="F105" s="404">
        <v>456.42565530860122</v>
      </c>
      <c r="G105" s="404">
        <v>523.81085133542445</v>
      </c>
      <c r="H105" s="404">
        <v>980.23650664402555</v>
      </c>
      <c r="I105" s="404">
        <v>144.11111906928929</v>
      </c>
      <c r="J105" s="404">
        <v>1124.3476257133148</v>
      </c>
      <c r="K105" s="444">
        <v>-26.445778311324531</v>
      </c>
      <c r="L105" s="488">
        <v>1097.9018474019904</v>
      </c>
      <c r="M105" s="404">
        <v>-0.28058003201280657</v>
      </c>
      <c r="N105" s="404">
        <v>1097.6212673699777</v>
      </c>
      <c r="O105" s="419">
        <v>13</v>
      </c>
      <c r="P105" s="419">
        <v>13</v>
      </c>
      <c r="Q105" s="200"/>
      <c r="R105" s="443">
        <v>275</v>
      </c>
      <c r="S105" s="202" t="s">
        <v>131</v>
      </c>
      <c r="T105" s="404">
        <v>2521</v>
      </c>
      <c r="U105" s="417">
        <v>199.2044770728078</v>
      </c>
      <c r="V105" s="417">
        <v>109.37617647042627</v>
      </c>
      <c r="W105" s="470">
        <v>308.58065354323406</v>
      </c>
      <c r="X105" s="470">
        <v>493.32037484557486</v>
      </c>
      <c r="Y105" s="470">
        <v>801.90102838880898</v>
      </c>
      <c r="Z105" s="470">
        <v>207.18476114747722</v>
      </c>
      <c r="AA105" s="470">
        <v>1009.0857895362863</v>
      </c>
      <c r="AB105" s="473">
        <v>-26.214994049980167</v>
      </c>
      <c r="AC105" s="491">
        <v>982.87079548630618</v>
      </c>
      <c r="AD105" s="470">
        <v>-0.27813149543831955</v>
      </c>
      <c r="AE105" s="470">
        <v>982.59266399086789</v>
      </c>
      <c r="AF105" s="419">
        <v>13</v>
      </c>
      <c r="AG105" s="479">
        <v>13</v>
      </c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</row>
    <row r="106" spans="1:91" s="421" customFormat="1" ht="16.5">
      <c r="A106" s="401">
        <v>276</v>
      </c>
      <c r="B106" s="402" t="s">
        <v>132</v>
      </c>
      <c r="C106" s="404">
        <v>15136</v>
      </c>
      <c r="D106" s="476">
        <v>787.74224218194854</v>
      </c>
      <c r="E106" s="418">
        <v>34.870352168548479</v>
      </c>
      <c r="F106" s="404">
        <v>822.61259435049715</v>
      </c>
      <c r="G106" s="404">
        <v>334.29362732184165</v>
      </c>
      <c r="H106" s="404">
        <v>1156.9062216723387</v>
      </c>
      <c r="I106" s="404">
        <v>61.004043451744032</v>
      </c>
      <c r="J106" s="404">
        <v>1217.9102651240828</v>
      </c>
      <c r="K106" s="444">
        <v>-123.62447145877378</v>
      </c>
      <c r="L106" s="488">
        <v>1094.285793665309</v>
      </c>
      <c r="M106" s="404">
        <v>-15.716564842098315</v>
      </c>
      <c r="N106" s="404">
        <v>1078.5692288232106</v>
      </c>
      <c r="O106" s="419">
        <v>12</v>
      </c>
      <c r="P106" s="419">
        <v>12</v>
      </c>
      <c r="Q106" s="200"/>
      <c r="R106" s="443">
        <v>276</v>
      </c>
      <c r="S106" s="202" t="s">
        <v>132</v>
      </c>
      <c r="T106" s="404">
        <v>15157</v>
      </c>
      <c r="U106" s="417">
        <v>713.55858148988034</v>
      </c>
      <c r="V106" s="417">
        <v>23.153317101968586</v>
      </c>
      <c r="W106" s="470">
        <v>736.71189859184892</v>
      </c>
      <c r="X106" s="470">
        <v>355.14856475821824</v>
      </c>
      <c r="Y106" s="470">
        <v>1091.8604633500672</v>
      </c>
      <c r="Z106" s="470">
        <v>131.45214763214292</v>
      </c>
      <c r="AA106" s="470">
        <v>1223.3126109822101</v>
      </c>
      <c r="AB106" s="473">
        <v>-123.45318994523983</v>
      </c>
      <c r="AC106" s="491">
        <v>1099.8594210369704</v>
      </c>
      <c r="AD106" s="470">
        <v>-15.694789565877159</v>
      </c>
      <c r="AE106" s="470">
        <v>1084.1646314710931</v>
      </c>
      <c r="AF106" s="419">
        <v>12</v>
      </c>
      <c r="AG106" s="479">
        <v>12</v>
      </c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</row>
    <row r="107" spans="1:91" s="421" customFormat="1" ht="16.5">
      <c r="A107" s="401">
        <v>280</v>
      </c>
      <c r="B107" s="402" t="s">
        <v>133</v>
      </c>
      <c r="C107" s="404">
        <v>2015</v>
      </c>
      <c r="D107" s="476">
        <v>838.89908962839104</v>
      </c>
      <c r="E107" s="418">
        <v>138.21997259569602</v>
      </c>
      <c r="F107" s="404">
        <v>977.11906222408686</v>
      </c>
      <c r="G107" s="404">
        <v>415.57223759543774</v>
      </c>
      <c r="H107" s="404">
        <v>1392.6912998195248</v>
      </c>
      <c r="I107" s="404">
        <v>171.04018227004701</v>
      </c>
      <c r="J107" s="404">
        <v>1563.7314820895717</v>
      </c>
      <c r="K107" s="444">
        <v>-145.38064516129032</v>
      </c>
      <c r="L107" s="488">
        <v>1418.3508369282815</v>
      </c>
      <c r="M107" s="404">
        <v>-406.46434243176179</v>
      </c>
      <c r="N107" s="404">
        <v>1011.8864944965197</v>
      </c>
      <c r="O107" s="419">
        <v>15</v>
      </c>
      <c r="P107" s="419">
        <v>15</v>
      </c>
      <c r="Q107" s="200"/>
      <c r="R107" s="443">
        <v>280</v>
      </c>
      <c r="S107" s="202" t="s">
        <v>133</v>
      </c>
      <c r="T107" s="404">
        <v>2024</v>
      </c>
      <c r="U107" s="417">
        <v>703.69178342171733</v>
      </c>
      <c r="V107" s="417">
        <v>140.9014838298398</v>
      </c>
      <c r="W107" s="470">
        <v>844.59326725155699</v>
      </c>
      <c r="X107" s="470">
        <v>456.32597589348461</v>
      </c>
      <c r="Y107" s="470">
        <v>1300.9192431450415</v>
      </c>
      <c r="Z107" s="470">
        <v>245.65550564544014</v>
      </c>
      <c r="AA107" s="470">
        <v>1546.5747487904816</v>
      </c>
      <c r="AB107" s="473">
        <v>-144.73418972332016</v>
      </c>
      <c r="AC107" s="491">
        <v>1401.8405590671616</v>
      </c>
      <c r="AD107" s="470">
        <v>-404.65694169960477</v>
      </c>
      <c r="AE107" s="470">
        <v>997.18361736755685</v>
      </c>
      <c r="AF107" s="419">
        <v>15</v>
      </c>
      <c r="AG107" s="479">
        <v>15</v>
      </c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</row>
    <row r="108" spans="1:91" s="421" customFormat="1" ht="16.5">
      <c r="A108" s="401">
        <v>284</v>
      </c>
      <c r="B108" s="402" t="s">
        <v>134</v>
      </c>
      <c r="C108" s="404">
        <v>2207</v>
      </c>
      <c r="D108" s="476">
        <v>160.1722300154035</v>
      </c>
      <c r="E108" s="418">
        <v>363.04065187175257</v>
      </c>
      <c r="F108" s="404">
        <v>523.21288188715607</v>
      </c>
      <c r="G108" s="404">
        <v>257.816009759677</v>
      </c>
      <c r="H108" s="404">
        <v>781.02889164683302</v>
      </c>
      <c r="I108" s="404">
        <v>179.19804564014953</v>
      </c>
      <c r="J108" s="404">
        <v>960.22693728698266</v>
      </c>
      <c r="K108" s="444">
        <v>380.99818758495695</v>
      </c>
      <c r="L108" s="488">
        <v>1341.2251248719397</v>
      </c>
      <c r="M108" s="404">
        <v>521.1673538740373</v>
      </c>
      <c r="N108" s="404">
        <v>1862.3924787459769</v>
      </c>
      <c r="O108" s="419">
        <v>2</v>
      </c>
      <c r="P108" s="419">
        <v>2</v>
      </c>
      <c r="Q108" s="200"/>
      <c r="R108" s="443">
        <v>284</v>
      </c>
      <c r="S108" s="202" t="s">
        <v>134</v>
      </c>
      <c r="T108" s="404">
        <v>2227</v>
      </c>
      <c r="U108" s="417">
        <v>134.17778210108824</v>
      </c>
      <c r="V108" s="417">
        <v>363.024355629659</v>
      </c>
      <c r="W108" s="470">
        <v>497.20213773074721</v>
      </c>
      <c r="X108" s="470">
        <v>500.83681645835742</v>
      </c>
      <c r="Y108" s="470">
        <v>998.03895418910452</v>
      </c>
      <c r="Z108" s="470">
        <v>227.73904971244093</v>
      </c>
      <c r="AA108" s="470">
        <v>1225.7780039015454</v>
      </c>
      <c r="AB108" s="473">
        <v>377.57656039515041</v>
      </c>
      <c r="AC108" s="491">
        <v>1603.3545642966958</v>
      </c>
      <c r="AD108" s="470">
        <v>516.4869106421196</v>
      </c>
      <c r="AE108" s="470">
        <v>2119.8414749388153</v>
      </c>
      <c r="AF108" s="419">
        <v>2</v>
      </c>
      <c r="AG108" s="479">
        <v>2</v>
      </c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</row>
    <row r="109" spans="1:91" s="421" customFormat="1" ht="16.5">
      <c r="A109" s="401">
        <v>285</v>
      </c>
      <c r="B109" s="402" t="s">
        <v>135</v>
      </c>
      <c r="C109" s="404">
        <v>50500</v>
      </c>
      <c r="D109" s="476">
        <v>234.58519490393772</v>
      </c>
      <c r="E109" s="418">
        <v>-262.14580454946361</v>
      </c>
      <c r="F109" s="404">
        <v>-27.560609645525897</v>
      </c>
      <c r="G109" s="404">
        <v>149.13247932300425</v>
      </c>
      <c r="H109" s="404">
        <v>121.57186967747836</v>
      </c>
      <c r="I109" s="404">
        <v>87.008019246973959</v>
      </c>
      <c r="J109" s="404">
        <v>208.57988892445235</v>
      </c>
      <c r="K109" s="444">
        <v>-25.473247524752477</v>
      </c>
      <c r="L109" s="488">
        <v>183.10664139969987</v>
      </c>
      <c r="M109" s="404">
        <v>-14.715549316831687</v>
      </c>
      <c r="N109" s="404">
        <v>168.3910920828682</v>
      </c>
      <c r="O109" s="419">
        <v>8</v>
      </c>
      <c r="P109" s="419">
        <v>8</v>
      </c>
      <c r="Q109" s="200"/>
      <c r="R109" s="443">
        <v>285</v>
      </c>
      <c r="S109" s="202" t="s">
        <v>135</v>
      </c>
      <c r="T109" s="404">
        <v>50617</v>
      </c>
      <c r="U109" s="417">
        <v>76.113058117808848</v>
      </c>
      <c r="V109" s="417">
        <v>-288.21921624539192</v>
      </c>
      <c r="W109" s="470">
        <v>-212.10615812758309</v>
      </c>
      <c r="X109" s="470">
        <v>176.67393269109149</v>
      </c>
      <c r="Y109" s="470">
        <v>-35.432225436491592</v>
      </c>
      <c r="Z109" s="470">
        <v>153.62296149117316</v>
      </c>
      <c r="AA109" s="470">
        <v>118.19073605468155</v>
      </c>
      <c r="AB109" s="473">
        <v>-25.414366714740108</v>
      </c>
      <c r="AC109" s="491">
        <v>92.776369339941454</v>
      </c>
      <c r="AD109" s="470">
        <v>-14.681534672145725</v>
      </c>
      <c r="AE109" s="470">
        <v>78.094834667795723</v>
      </c>
      <c r="AF109" s="419">
        <v>8</v>
      </c>
      <c r="AG109" s="479">
        <v>8</v>
      </c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</row>
    <row r="110" spans="1:91" s="421" customFormat="1" ht="16.5">
      <c r="A110" s="401">
        <v>286</v>
      </c>
      <c r="B110" s="402" t="s">
        <v>136</v>
      </c>
      <c r="C110" s="404">
        <v>78880</v>
      </c>
      <c r="D110" s="476">
        <v>130.14939005330936</v>
      </c>
      <c r="E110" s="418">
        <v>-305.46220196504055</v>
      </c>
      <c r="F110" s="404">
        <v>-175.31281191173122</v>
      </c>
      <c r="G110" s="404">
        <v>192.5251092189439</v>
      </c>
      <c r="H110" s="404">
        <v>17.212297307212676</v>
      </c>
      <c r="I110" s="404">
        <v>98.059387377457668</v>
      </c>
      <c r="J110" s="404">
        <v>115.27168468467033</v>
      </c>
      <c r="K110" s="444">
        <v>-101.38345588235295</v>
      </c>
      <c r="L110" s="488">
        <v>13.888228802317395</v>
      </c>
      <c r="M110" s="404">
        <v>-1.8180976229716039</v>
      </c>
      <c r="N110" s="404">
        <v>12.07013117934579</v>
      </c>
      <c r="O110" s="419">
        <v>8</v>
      </c>
      <c r="P110" s="419">
        <v>8</v>
      </c>
      <c r="Q110" s="200"/>
      <c r="R110" s="443">
        <v>286</v>
      </c>
      <c r="S110" s="202" t="s">
        <v>136</v>
      </c>
      <c r="T110" s="404">
        <v>79429</v>
      </c>
      <c r="U110" s="417">
        <v>19.354610111942513</v>
      </c>
      <c r="V110" s="417">
        <v>-330.08308099010424</v>
      </c>
      <c r="W110" s="470">
        <v>-310.72847087816172</v>
      </c>
      <c r="X110" s="470">
        <v>176.57372808799082</v>
      </c>
      <c r="Y110" s="470">
        <v>-134.1547427901709</v>
      </c>
      <c r="Z110" s="470">
        <v>162.5826446453182</v>
      </c>
      <c r="AA110" s="470">
        <v>28.427901855147287</v>
      </c>
      <c r="AB110" s="473">
        <v>-100.68271034508807</v>
      </c>
      <c r="AC110" s="491">
        <v>-72.254808489940785</v>
      </c>
      <c r="AD110" s="470">
        <v>-1.8055312354429758</v>
      </c>
      <c r="AE110" s="470">
        <v>-74.060339725383756</v>
      </c>
      <c r="AF110" s="419">
        <v>8</v>
      </c>
      <c r="AG110" s="479">
        <v>8</v>
      </c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</row>
    <row r="111" spans="1:91" s="421" customFormat="1" ht="16.5">
      <c r="A111" s="401">
        <v>287</v>
      </c>
      <c r="B111" s="402" t="s">
        <v>137</v>
      </c>
      <c r="C111" s="404">
        <v>6199</v>
      </c>
      <c r="D111" s="476">
        <v>366.50524739867865</v>
      </c>
      <c r="E111" s="418">
        <v>282.6216041591349</v>
      </c>
      <c r="F111" s="404">
        <v>649.12685155781344</v>
      </c>
      <c r="G111" s="404">
        <v>372.95048111681172</v>
      </c>
      <c r="H111" s="404">
        <v>1022.0773326746253</v>
      </c>
      <c r="I111" s="404">
        <v>166.3653848890491</v>
      </c>
      <c r="J111" s="404">
        <v>1188.4427175636743</v>
      </c>
      <c r="K111" s="444">
        <v>389.68252944023232</v>
      </c>
      <c r="L111" s="488">
        <v>1578.1252470039067</v>
      </c>
      <c r="M111" s="404">
        <v>98.947270124213574</v>
      </c>
      <c r="N111" s="404">
        <v>1677.0725171281201</v>
      </c>
      <c r="O111" s="419">
        <v>15</v>
      </c>
      <c r="P111" s="419">
        <v>15</v>
      </c>
      <c r="Q111" s="200"/>
      <c r="R111" s="443">
        <v>287</v>
      </c>
      <c r="S111" s="202" t="s">
        <v>137</v>
      </c>
      <c r="T111" s="404">
        <v>6242</v>
      </c>
      <c r="U111" s="417">
        <v>250.99837685022041</v>
      </c>
      <c r="V111" s="417">
        <v>283.94275693110689</v>
      </c>
      <c r="W111" s="470">
        <v>534.94113378132727</v>
      </c>
      <c r="X111" s="470">
        <v>359.15030205964564</v>
      </c>
      <c r="Y111" s="470">
        <v>894.09143584097285</v>
      </c>
      <c r="Z111" s="470">
        <v>230.35542364029615</v>
      </c>
      <c r="AA111" s="470">
        <v>1124.446859481269</v>
      </c>
      <c r="AB111" s="473">
        <v>386.99807753925023</v>
      </c>
      <c r="AC111" s="491">
        <v>1511.4449370205193</v>
      </c>
      <c r="AD111" s="470">
        <v>98.265640419737252</v>
      </c>
      <c r="AE111" s="470">
        <v>1609.7105774402564</v>
      </c>
      <c r="AF111" s="419">
        <v>15</v>
      </c>
      <c r="AG111" s="479">
        <v>15</v>
      </c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</row>
    <row r="112" spans="1:91" s="421" customFormat="1" ht="16.5">
      <c r="A112" s="401">
        <v>288</v>
      </c>
      <c r="B112" s="402" t="s">
        <v>138</v>
      </c>
      <c r="C112" s="404">
        <v>6368</v>
      </c>
      <c r="D112" s="476">
        <v>766.26820105245577</v>
      </c>
      <c r="E112" s="418">
        <v>-64.674698665484172</v>
      </c>
      <c r="F112" s="404">
        <v>701.59350238697152</v>
      </c>
      <c r="G112" s="404">
        <v>333.76818686858093</v>
      </c>
      <c r="H112" s="404">
        <v>1035.3616892555524</v>
      </c>
      <c r="I112" s="404">
        <v>134.47333360282479</v>
      </c>
      <c r="J112" s="404">
        <v>1169.8350228583772</v>
      </c>
      <c r="K112" s="444">
        <v>16.686086683417084</v>
      </c>
      <c r="L112" s="488">
        <v>1186.5211095417942</v>
      </c>
      <c r="M112" s="404">
        <v>-92.284791457286431</v>
      </c>
      <c r="N112" s="404">
        <v>1094.236318084508</v>
      </c>
      <c r="O112" s="419">
        <v>15</v>
      </c>
      <c r="P112" s="419">
        <v>15</v>
      </c>
      <c r="Q112" s="200"/>
      <c r="R112" s="443">
        <v>288</v>
      </c>
      <c r="S112" s="202" t="s">
        <v>138</v>
      </c>
      <c r="T112" s="404">
        <v>6405</v>
      </c>
      <c r="U112" s="417">
        <v>710.51482819473222</v>
      </c>
      <c r="V112" s="417">
        <v>-91.020238109437528</v>
      </c>
      <c r="W112" s="470">
        <v>619.4945900852947</v>
      </c>
      <c r="X112" s="470">
        <v>322.07508885980837</v>
      </c>
      <c r="Y112" s="470">
        <v>941.56967894510308</v>
      </c>
      <c r="Z112" s="470">
        <v>206.84360723736589</v>
      </c>
      <c r="AA112" s="470">
        <v>1148.4132861824689</v>
      </c>
      <c r="AB112" s="473">
        <v>16.589695550351287</v>
      </c>
      <c r="AC112" s="491">
        <v>1165.0029817328202</v>
      </c>
      <c r="AD112" s="470">
        <v>-91.751686494925849</v>
      </c>
      <c r="AE112" s="470">
        <v>1073.2512952378945</v>
      </c>
      <c r="AF112" s="419">
        <v>15</v>
      </c>
      <c r="AG112" s="479">
        <v>15</v>
      </c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</row>
    <row r="113" spans="1:91" s="421" customFormat="1" ht="16.5">
      <c r="A113" s="401">
        <v>290</v>
      </c>
      <c r="B113" s="402" t="s">
        <v>139</v>
      </c>
      <c r="C113" s="404">
        <v>7582</v>
      </c>
      <c r="D113" s="476">
        <v>558.19766442809305</v>
      </c>
      <c r="E113" s="418">
        <v>86.056125024728615</v>
      </c>
      <c r="F113" s="404">
        <v>644.25378945282171</v>
      </c>
      <c r="G113" s="404">
        <v>382.64415542592695</v>
      </c>
      <c r="H113" s="404">
        <v>1026.8979448787486</v>
      </c>
      <c r="I113" s="404">
        <v>159.06079442451761</v>
      </c>
      <c r="J113" s="404">
        <v>1185.9587393032662</v>
      </c>
      <c r="K113" s="444">
        <v>-57.201529939329994</v>
      </c>
      <c r="L113" s="488">
        <v>1128.7572093639362</v>
      </c>
      <c r="M113" s="404">
        <v>-9.2379790952255352</v>
      </c>
      <c r="N113" s="404">
        <v>1119.5192302687105</v>
      </c>
      <c r="O113" s="419">
        <v>18</v>
      </c>
      <c r="P113" s="419">
        <v>18</v>
      </c>
      <c r="Q113" s="200"/>
      <c r="R113" s="443">
        <v>290</v>
      </c>
      <c r="S113" s="202" t="s">
        <v>139</v>
      </c>
      <c r="T113" s="404">
        <v>7755</v>
      </c>
      <c r="U113" s="417">
        <v>443.63137061258311</v>
      </c>
      <c r="V113" s="417">
        <v>87.227384979759648</v>
      </c>
      <c r="W113" s="470">
        <v>530.85875559234273</v>
      </c>
      <c r="X113" s="470">
        <v>369.95731134437051</v>
      </c>
      <c r="Y113" s="470">
        <v>900.81606693671336</v>
      </c>
      <c r="Z113" s="470">
        <v>219.50407212844013</v>
      </c>
      <c r="AA113" s="470">
        <v>1120.3201390651536</v>
      </c>
      <c r="AB113" s="473">
        <v>-55.925467440361061</v>
      </c>
      <c r="AC113" s="491">
        <v>1064.3946716247924</v>
      </c>
      <c r="AD113" s="470">
        <v>-9.0318965183752429</v>
      </c>
      <c r="AE113" s="470">
        <v>1055.3627751064173</v>
      </c>
      <c r="AF113" s="419">
        <v>18</v>
      </c>
      <c r="AG113" s="479">
        <v>18</v>
      </c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</row>
    <row r="114" spans="1:91" s="421" customFormat="1" ht="16.5">
      <c r="A114" s="401">
        <v>291</v>
      </c>
      <c r="B114" s="402" t="s">
        <v>140</v>
      </c>
      <c r="C114" s="404">
        <v>2092</v>
      </c>
      <c r="D114" s="476">
        <v>78.709519910064515</v>
      </c>
      <c r="E114" s="418">
        <v>886.14660383509954</v>
      </c>
      <c r="F114" s="404">
        <v>964.85612374516404</v>
      </c>
      <c r="G114" s="404">
        <v>169.25714420361118</v>
      </c>
      <c r="H114" s="404">
        <v>1134.1132679487753</v>
      </c>
      <c r="I114" s="404">
        <v>157.62210838138969</v>
      </c>
      <c r="J114" s="404">
        <v>1291.7353763301651</v>
      </c>
      <c r="K114" s="444">
        <v>35.949808795411087</v>
      </c>
      <c r="L114" s="488">
        <v>1327.6851851255763</v>
      </c>
      <c r="M114" s="404">
        <v>-3.5656070745697908</v>
      </c>
      <c r="N114" s="404">
        <v>1324.1195780510063</v>
      </c>
      <c r="O114" s="419">
        <v>6</v>
      </c>
      <c r="P114" s="419">
        <v>6</v>
      </c>
      <c r="Q114" s="200"/>
      <c r="R114" s="443">
        <v>291</v>
      </c>
      <c r="S114" s="202" t="s">
        <v>140</v>
      </c>
      <c r="T114" s="404">
        <v>2119</v>
      </c>
      <c r="U114" s="417">
        <v>-63.614072910692293</v>
      </c>
      <c r="V114" s="417">
        <v>878.05631766398483</v>
      </c>
      <c r="W114" s="470">
        <v>814.44224475329247</v>
      </c>
      <c r="X114" s="470">
        <v>115.9866358598989</v>
      </c>
      <c r="Y114" s="470">
        <v>930.42888061319138</v>
      </c>
      <c r="Z114" s="470">
        <v>206.73597515327032</v>
      </c>
      <c r="AA114" s="470">
        <v>1137.1648557664616</v>
      </c>
      <c r="AB114" s="473">
        <v>35.491741387446908</v>
      </c>
      <c r="AC114" s="491">
        <v>1172.6565971539087</v>
      </c>
      <c r="AD114" s="470">
        <v>-3.5201746106654093</v>
      </c>
      <c r="AE114" s="470">
        <v>1169.1364225432433</v>
      </c>
      <c r="AF114" s="419">
        <v>6</v>
      </c>
      <c r="AG114" s="479">
        <v>6</v>
      </c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</row>
    <row r="115" spans="1:91" s="421" customFormat="1" ht="16.5">
      <c r="A115" s="401">
        <v>297</v>
      </c>
      <c r="B115" s="402" t="s">
        <v>141</v>
      </c>
      <c r="C115" s="404">
        <v>124021</v>
      </c>
      <c r="D115" s="476">
        <v>199.63076359874179</v>
      </c>
      <c r="E115" s="418">
        <v>-170.82782932232175</v>
      </c>
      <c r="F115" s="404">
        <v>28.802934276420046</v>
      </c>
      <c r="G115" s="404">
        <v>197.18396587357276</v>
      </c>
      <c r="H115" s="404">
        <v>225.98690014999281</v>
      </c>
      <c r="I115" s="404">
        <v>93.579613414579811</v>
      </c>
      <c r="J115" s="404">
        <v>319.56651356457257</v>
      </c>
      <c r="K115" s="444">
        <v>-6.1298328508881559</v>
      </c>
      <c r="L115" s="488">
        <v>313.43668071368444</v>
      </c>
      <c r="M115" s="404">
        <v>-24.280053920706948</v>
      </c>
      <c r="N115" s="404">
        <v>289.15662679297748</v>
      </c>
      <c r="O115" s="419">
        <v>11</v>
      </c>
      <c r="P115" s="419">
        <v>11</v>
      </c>
      <c r="Q115" s="200"/>
      <c r="R115" s="443">
        <v>297</v>
      </c>
      <c r="S115" s="202" t="s">
        <v>141</v>
      </c>
      <c r="T115" s="404">
        <v>122594</v>
      </c>
      <c r="U115" s="417">
        <v>105.03554333279035</v>
      </c>
      <c r="V115" s="417">
        <v>-199.33541936600272</v>
      </c>
      <c r="W115" s="470">
        <v>-94.299876033212385</v>
      </c>
      <c r="X115" s="470">
        <v>206.92164027945807</v>
      </c>
      <c r="Y115" s="470">
        <v>112.6217642462457</v>
      </c>
      <c r="Z115" s="470">
        <v>156.69675980565484</v>
      </c>
      <c r="AA115" s="470">
        <v>269.31852405190051</v>
      </c>
      <c r="AB115" s="473">
        <v>-6.2011843972788228</v>
      </c>
      <c r="AC115" s="491">
        <v>263.11733965462173</v>
      </c>
      <c r="AD115" s="470">
        <v>-24.562674904970851</v>
      </c>
      <c r="AE115" s="470">
        <v>238.55466474965087</v>
      </c>
      <c r="AF115" s="419">
        <v>11</v>
      </c>
      <c r="AG115" s="479">
        <v>11</v>
      </c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</row>
    <row r="116" spans="1:91" s="421" customFormat="1" ht="16.5">
      <c r="A116" s="401">
        <v>300</v>
      </c>
      <c r="B116" s="402" t="s">
        <v>142</v>
      </c>
      <c r="C116" s="404">
        <v>3381</v>
      </c>
      <c r="D116" s="476">
        <v>146.69103075344051</v>
      </c>
      <c r="E116" s="418">
        <v>569.20629046863598</v>
      </c>
      <c r="F116" s="404">
        <v>715.89732122207658</v>
      </c>
      <c r="G116" s="404">
        <v>549.01152702588627</v>
      </c>
      <c r="H116" s="404">
        <v>1264.9088482479626</v>
      </c>
      <c r="I116" s="404">
        <v>165.98748952329592</v>
      </c>
      <c r="J116" s="404">
        <v>1430.8963377712585</v>
      </c>
      <c r="K116" s="444">
        <v>474.75421472937001</v>
      </c>
      <c r="L116" s="488">
        <v>1905.6505525006285</v>
      </c>
      <c r="M116" s="404">
        <v>115.16499556344274</v>
      </c>
      <c r="N116" s="404">
        <v>2020.8155480640712</v>
      </c>
      <c r="O116" s="419">
        <v>14</v>
      </c>
      <c r="P116" s="419">
        <v>14</v>
      </c>
      <c r="Q116" s="200"/>
      <c r="R116" s="443">
        <v>300</v>
      </c>
      <c r="S116" s="202" t="s">
        <v>142</v>
      </c>
      <c r="T116" s="404">
        <v>3437</v>
      </c>
      <c r="U116" s="417">
        <v>159.14583385762941</v>
      </c>
      <c r="V116" s="417">
        <v>563.09214076754188</v>
      </c>
      <c r="W116" s="470">
        <v>722.23797462517132</v>
      </c>
      <c r="X116" s="470">
        <v>539.71939201214605</v>
      </c>
      <c r="Y116" s="470">
        <v>1261.9573666373174</v>
      </c>
      <c r="Z116" s="470">
        <v>223.11068551308898</v>
      </c>
      <c r="AA116" s="470">
        <v>1485.0680521504064</v>
      </c>
      <c r="AB116" s="473">
        <v>467.01891184172246</v>
      </c>
      <c r="AC116" s="491">
        <v>1952.0869639921289</v>
      </c>
      <c r="AD116" s="470">
        <v>113.28858015711374</v>
      </c>
      <c r="AE116" s="470">
        <v>2065.3755441492426</v>
      </c>
      <c r="AF116" s="419">
        <v>14</v>
      </c>
      <c r="AG116" s="479">
        <v>14</v>
      </c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</row>
    <row r="117" spans="1:91" s="421" customFormat="1" ht="16.5">
      <c r="A117" s="401">
        <v>301</v>
      </c>
      <c r="B117" s="402" t="s">
        <v>143</v>
      </c>
      <c r="C117" s="404">
        <v>19759</v>
      </c>
      <c r="D117" s="476">
        <v>281.30115227887273</v>
      </c>
      <c r="E117" s="418">
        <v>-219.08354750275009</v>
      </c>
      <c r="F117" s="404">
        <v>62.217604776122663</v>
      </c>
      <c r="G117" s="404">
        <v>555.1455425948393</v>
      </c>
      <c r="H117" s="404">
        <v>617.36314737096188</v>
      </c>
      <c r="I117" s="404">
        <v>161.04075688041704</v>
      </c>
      <c r="J117" s="404">
        <v>778.40390425137889</v>
      </c>
      <c r="K117" s="444">
        <v>-97.050002530492435</v>
      </c>
      <c r="L117" s="488">
        <v>681.35390172088648</v>
      </c>
      <c r="M117" s="404">
        <v>20.24669750493446</v>
      </c>
      <c r="N117" s="404">
        <v>701.60059922582093</v>
      </c>
      <c r="O117" s="419">
        <v>14</v>
      </c>
      <c r="P117" s="419">
        <v>14</v>
      </c>
      <c r="Q117" s="200"/>
      <c r="R117" s="443">
        <v>301</v>
      </c>
      <c r="S117" s="202" t="s">
        <v>143</v>
      </c>
      <c r="T117" s="404">
        <v>19890</v>
      </c>
      <c r="U117" s="417">
        <v>182.83983220440359</v>
      </c>
      <c r="V117" s="417">
        <v>-244.36905788383763</v>
      </c>
      <c r="W117" s="470">
        <v>-61.529225679434035</v>
      </c>
      <c r="X117" s="470">
        <v>524.43721249856571</v>
      </c>
      <c r="Y117" s="470">
        <v>462.90798681913168</v>
      </c>
      <c r="Z117" s="470">
        <v>222.74439948027816</v>
      </c>
      <c r="AA117" s="470">
        <v>685.65238629940984</v>
      </c>
      <c r="AB117" s="473">
        <v>-96.410809451985926</v>
      </c>
      <c r="AC117" s="491">
        <v>589.24157684742397</v>
      </c>
      <c r="AD117" s="470">
        <v>20.113348215183507</v>
      </c>
      <c r="AE117" s="470">
        <v>609.35492506260744</v>
      </c>
      <c r="AF117" s="419">
        <v>14</v>
      </c>
      <c r="AG117" s="479">
        <v>14</v>
      </c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</row>
    <row r="118" spans="1:91" s="421" customFormat="1" ht="16.5">
      <c r="A118" s="401">
        <v>304</v>
      </c>
      <c r="B118" s="402" t="s">
        <v>144</v>
      </c>
      <c r="C118" s="404">
        <v>949</v>
      </c>
      <c r="D118" s="476">
        <v>296.95287048466821</v>
      </c>
      <c r="E118" s="418">
        <v>-326.52213892675189</v>
      </c>
      <c r="F118" s="404">
        <v>-29.5692684420837</v>
      </c>
      <c r="G118" s="404">
        <v>-67.372414489263761</v>
      </c>
      <c r="H118" s="404">
        <v>-96.941682931347472</v>
      </c>
      <c r="I118" s="404">
        <v>155.11604229126181</v>
      </c>
      <c r="J118" s="404">
        <v>58.174359359914355</v>
      </c>
      <c r="K118" s="444">
        <v>-219.14646996838778</v>
      </c>
      <c r="L118" s="488">
        <v>-160.97211060847343</v>
      </c>
      <c r="M118" s="404">
        <v>-254.6677555321391</v>
      </c>
      <c r="N118" s="404">
        <v>-415.63986614061258</v>
      </c>
      <c r="O118" s="419">
        <v>2</v>
      </c>
      <c r="P118" s="419">
        <v>2</v>
      </c>
      <c r="Q118" s="200"/>
      <c r="R118" s="443">
        <v>304</v>
      </c>
      <c r="S118" s="202" t="s">
        <v>144</v>
      </c>
      <c r="T118" s="404">
        <v>950</v>
      </c>
      <c r="U118" s="417">
        <v>221.27096912204732</v>
      </c>
      <c r="V118" s="417">
        <v>-352.84333124911745</v>
      </c>
      <c r="W118" s="470">
        <v>-131.57236212707011</v>
      </c>
      <c r="X118" s="470">
        <v>-77.187637853550882</v>
      </c>
      <c r="Y118" s="470">
        <v>-208.75999998062102</v>
      </c>
      <c r="Z118" s="470">
        <v>184.23426281926967</v>
      </c>
      <c r="AA118" s="470">
        <v>-24.525737161351348</v>
      </c>
      <c r="AB118" s="473">
        <v>-218.91578947368421</v>
      </c>
      <c r="AC118" s="491">
        <v>-243.44152663503556</v>
      </c>
      <c r="AD118" s="470">
        <v>-254.39968421052632</v>
      </c>
      <c r="AE118" s="470">
        <v>-497.84121084556193</v>
      </c>
      <c r="AF118" s="419">
        <v>2</v>
      </c>
      <c r="AG118" s="479">
        <v>2</v>
      </c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</row>
    <row r="119" spans="1:91" s="421" customFormat="1" ht="16.5">
      <c r="A119" s="401">
        <v>305</v>
      </c>
      <c r="B119" s="402" t="s">
        <v>145</v>
      </c>
      <c r="C119" s="404">
        <v>15019</v>
      </c>
      <c r="D119" s="476">
        <v>592.31983569677504</v>
      </c>
      <c r="E119" s="418">
        <v>72.312738728985266</v>
      </c>
      <c r="F119" s="404">
        <v>664.63257442576037</v>
      </c>
      <c r="G119" s="404">
        <v>269.26878026582079</v>
      </c>
      <c r="H119" s="404">
        <v>933.90135469158122</v>
      </c>
      <c r="I119" s="404">
        <v>128.7415571237251</v>
      </c>
      <c r="J119" s="404">
        <v>1062.6429118153064</v>
      </c>
      <c r="K119" s="444">
        <v>-70.208935348558498</v>
      </c>
      <c r="L119" s="488">
        <v>992.43397646674782</v>
      </c>
      <c r="M119" s="404">
        <v>-5.3211535055596251</v>
      </c>
      <c r="N119" s="404">
        <v>987.11282296118816</v>
      </c>
      <c r="O119" s="419">
        <v>17</v>
      </c>
      <c r="P119" s="419">
        <v>17</v>
      </c>
      <c r="Q119" s="200"/>
      <c r="R119" s="443">
        <v>305</v>
      </c>
      <c r="S119" s="202" t="s">
        <v>145</v>
      </c>
      <c r="T119" s="404">
        <v>15146</v>
      </c>
      <c r="U119" s="417">
        <v>479.95338588919714</v>
      </c>
      <c r="V119" s="417">
        <v>74.95729240850639</v>
      </c>
      <c r="W119" s="470">
        <v>554.91067829770361</v>
      </c>
      <c r="X119" s="470">
        <v>307.21853813443562</v>
      </c>
      <c r="Y119" s="470">
        <v>862.12921643213929</v>
      </c>
      <c r="Z119" s="470">
        <v>182.43585755568293</v>
      </c>
      <c r="AA119" s="470">
        <v>1044.5650739878222</v>
      </c>
      <c r="AB119" s="473">
        <v>-69.620229763633958</v>
      </c>
      <c r="AC119" s="491">
        <v>974.94484422418816</v>
      </c>
      <c r="AD119" s="470">
        <v>-5.2765353558695365</v>
      </c>
      <c r="AE119" s="470">
        <v>969.6683088683186</v>
      </c>
      <c r="AF119" s="419">
        <v>17</v>
      </c>
      <c r="AG119" s="479">
        <v>17</v>
      </c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</row>
    <row r="120" spans="1:91" s="421" customFormat="1" ht="16.5">
      <c r="A120" s="401">
        <v>309</v>
      </c>
      <c r="B120" s="402" t="s">
        <v>146</v>
      </c>
      <c r="C120" s="404">
        <v>6409</v>
      </c>
      <c r="D120" s="476">
        <v>314.51302155604708</v>
      </c>
      <c r="E120" s="418">
        <v>-389.2232323989553</v>
      </c>
      <c r="F120" s="404">
        <v>-74.710210842908239</v>
      </c>
      <c r="G120" s="404">
        <v>625.67338145831104</v>
      </c>
      <c r="H120" s="404">
        <v>550.96317061540287</v>
      </c>
      <c r="I120" s="404">
        <v>137.43656431846296</v>
      </c>
      <c r="J120" s="404">
        <v>688.39973493386583</v>
      </c>
      <c r="K120" s="444">
        <v>-76.91933218910907</v>
      </c>
      <c r="L120" s="488">
        <v>611.48040274475682</v>
      </c>
      <c r="M120" s="404">
        <v>-5.5376987829614581</v>
      </c>
      <c r="N120" s="404">
        <v>605.94270396179525</v>
      </c>
      <c r="O120" s="419">
        <v>12</v>
      </c>
      <c r="P120" s="419">
        <v>12</v>
      </c>
      <c r="Q120" s="200"/>
      <c r="R120" s="443">
        <v>309</v>
      </c>
      <c r="S120" s="202" t="s">
        <v>146</v>
      </c>
      <c r="T120" s="404">
        <v>6457</v>
      </c>
      <c r="U120" s="417">
        <v>132.4785805140142</v>
      </c>
      <c r="V120" s="417">
        <v>-413.06800417906368</v>
      </c>
      <c r="W120" s="470">
        <v>-280.58942366504948</v>
      </c>
      <c r="X120" s="470">
        <v>598.57722501269984</v>
      </c>
      <c r="Y120" s="470">
        <v>317.98780134765036</v>
      </c>
      <c r="Z120" s="470">
        <v>193.57627923724417</v>
      </c>
      <c r="AA120" s="470">
        <v>511.5640805848945</v>
      </c>
      <c r="AB120" s="473">
        <v>-76.347529812606467</v>
      </c>
      <c r="AC120" s="491">
        <v>435.21655077228803</v>
      </c>
      <c r="AD120" s="470">
        <v>-5.4965326777141064</v>
      </c>
      <c r="AE120" s="470">
        <v>429.7200180945739</v>
      </c>
      <c r="AF120" s="419">
        <v>12</v>
      </c>
      <c r="AG120" s="479">
        <v>12</v>
      </c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</row>
    <row r="121" spans="1:91" s="421" customFormat="1" ht="16.5">
      <c r="A121" s="401">
        <v>312</v>
      </c>
      <c r="B121" s="402" t="s">
        <v>147</v>
      </c>
      <c r="C121" s="404">
        <v>1174</v>
      </c>
      <c r="D121" s="476">
        <v>779.50447904040686</v>
      </c>
      <c r="E121" s="418">
        <v>-216.83751123253691</v>
      </c>
      <c r="F121" s="404">
        <v>562.66696780787004</v>
      </c>
      <c r="G121" s="404">
        <v>361.5260379172542</v>
      </c>
      <c r="H121" s="404">
        <v>924.19300572512418</v>
      </c>
      <c r="I121" s="404">
        <v>177.74451326021469</v>
      </c>
      <c r="J121" s="404">
        <v>1101.937518985339</v>
      </c>
      <c r="K121" s="444">
        <v>-265.4403747870528</v>
      </c>
      <c r="L121" s="488">
        <v>836.49714419828615</v>
      </c>
      <c r="M121" s="404">
        <v>-7.6244463373083464</v>
      </c>
      <c r="N121" s="404">
        <v>828.87269786097772</v>
      </c>
      <c r="O121" s="419">
        <v>13</v>
      </c>
      <c r="P121" s="419">
        <v>13</v>
      </c>
      <c r="Q121" s="200"/>
      <c r="R121" s="443">
        <v>312</v>
      </c>
      <c r="S121" s="202" t="s">
        <v>147</v>
      </c>
      <c r="T121" s="404">
        <v>1196</v>
      </c>
      <c r="U121" s="417">
        <v>542.0679072887325</v>
      </c>
      <c r="V121" s="417">
        <v>-239.7129048129508</v>
      </c>
      <c r="W121" s="470">
        <v>302.3550024757817</v>
      </c>
      <c r="X121" s="470">
        <v>174.33134780403788</v>
      </c>
      <c r="Y121" s="470">
        <v>476.68635027981958</v>
      </c>
      <c r="Z121" s="470">
        <v>244.65510059803825</v>
      </c>
      <c r="AA121" s="470">
        <v>721.34145087785782</v>
      </c>
      <c r="AB121" s="473">
        <v>-260.55769230769232</v>
      </c>
      <c r="AC121" s="491">
        <v>460.7837585701655</v>
      </c>
      <c r="AD121" s="470">
        <v>-7.4841973244147146</v>
      </c>
      <c r="AE121" s="470">
        <v>453.29956124575085</v>
      </c>
      <c r="AF121" s="419">
        <v>13</v>
      </c>
      <c r="AG121" s="479">
        <v>13</v>
      </c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</row>
    <row r="122" spans="1:91" s="421" customFormat="1" ht="16.5">
      <c r="A122" s="401">
        <v>316</v>
      </c>
      <c r="B122" s="402" t="s">
        <v>148</v>
      </c>
      <c r="C122" s="404">
        <v>4114</v>
      </c>
      <c r="D122" s="476">
        <v>135.62823341536205</v>
      </c>
      <c r="E122" s="418">
        <v>-124.26387853011663</v>
      </c>
      <c r="F122" s="404">
        <v>11.364354885245415</v>
      </c>
      <c r="G122" s="404">
        <v>277.00540848876261</v>
      </c>
      <c r="H122" s="404">
        <v>288.36976337400802</v>
      </c>
      <c r="I122" s="404">
        <v>121.31821911863115</v>
      </c>
      <c r="J122" s="404">
        <v>409.68798249263915</v>
      </c>
      <c r="K122" s="444">
        <v>-226.57729703451628</v>
      </c>
      <c r="L122" s="488">
        <v>183.11068545812287</v>
      </c>
      <c r="M122" s="404">
        <v>-51.174008750607676</v>
      </c>
      <c r="N122" s="404">
        <v>131.9366767075152</v>
      </c>
      <c r="O122" s="419">
        <v>7</v>
      </c>
      <c r="P122" s="419">
        <v>7</v>
      </c>
      <c r="Q122" s="200"/>
      <c r="R122" s="443">
        <v>316</v>
      </c>
      <c r="S122" s="202" t="s">
        <v>148</v>
      </c>
      <c r="T122" s="404">
        <v>4198</v>
      </c>
      <c r="U122" s="417">
        <v>31.863601501023975</v>
      </c>
      <c r="V122" s="417">
        <v>-148.66000453141547</v>
      </c>
      <c r="W122" s="470">
        <v>-116.7964030303915</v>
      </c>
      <c r="X122" s="470">
        <v>433.82213146196472</v>
      </c>
      <c r="Y122" s="470">
        <v>317.02572843157321</v>
      </c>
      <c r="Z122" s="470">
        <v>190.74965185384406</v>
      </c>
      <c r="AA122" s="470">
        <v>507.77538028541727</v>
      </c>
      <c r="AB122" s="473">
        <v>-222.0435921867556</v>
      </c>
      <c r="AC122" s="491">
        <v>285.7317880986617</v>
      </c>
      <c r="AD122" s="470">
        <v>-50.150040971891372</v>
      </c>
      <c r="AE122" s="470">
        <v>235.58174712677032</v>
      </c>
      <c r="AF122" s="419">
        <v>7</v>
      </c>
      <c r="AG122" s="479">
        <v>7</v>
      </c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</row>
    <row r="123" spans="1:91" s="421" customFormat="1" ht="16.5">
      <c r="A123" s="401">
        <v>317</v>
      </c>
      <c r="B123" s="402" t="s">
        <v>149</v>
      </c>
      <c r="C123" s="404">
        <v>2440</v>
      </c>
      <c r="D123" s="476">
        <v>842.54885300528588</v>
      </c>
      <c r="E123" s="418">
        <v>280.10529484131359</v>
      </c>
      <c r="F123" s="404">
        <v>1122.6541478465995</v>
      </c>
      <c r="G123" s="404">
        <v>647.43043539049768</v>
      </c>
      <c r="H123" s="404">
        <v>1770.0845832370969</v>
      </c>
      <c r="I123" s="404">
        <v>178.27192232133521</v>
      </c>
      <c r="J123" s="404">
        <v>1948.3565055584322</v>
      </c>
      <c r="K123" s="444">
        <v>22.274999999999999</v>
      </c>
      <c r="L123" s="488">
        <v>1970.6315055584321</v>
      </c>
      <c r="M123" s="404">
        <v>-15.285348360655737</v>
      </c>
      <c r="N123" s="404">
        <v>1955.3461571977764</v>
      </c>
      <c r="O123" s="419">
        <v>17</v>
      </c>
      <c r="P123" s="419">
        <v>17</v>
      </c>
      <c r="Q123" s="200"/>
      <c r="R123" s="443">
        <v>317</v>
      </c>
      <c r="S123" s="202" t="s">
        <v>149</v>
      </c>
      <c r="T123" s="404">
        <v>2474</v>
      </c>
      <c r="U123" s="417">
        <v>737.64058608543814</v>
      </c>
      <c r="V123" s="417">
        <v>279.44520205920855</v>
      </c>
      <c r="W123" s="470">
        <v>1017.0857881446467</v>
      </c>
      <c r="X123" s="470">
        <v>607.27354466981922</v>
      </c>
      <c r="Y123" s="470">
        <v>1624.3593328144659</v>
      </c>
      <c r="Z123" s="470">
        <v>241.40243798937621</v>
      </c>
      <c r="AA123" s="470">
        <v>1865.761770803842</v>
      </c>
      <c r="AB123" s="473">
        <v>21.968876313662086</v>
      </c>
      <c r="AC123" s="491">
        <v>1887.7306471175041</v>
      </c>
      <c r="AD123" s="470">
        <v>-15.075282942603073</v>
      </c>
      <c r="AE123" s="470">
        <v>1872.655364174901</v>
      </c>
      <c r="AF123" s="419">
        <v>17</v>
      </c>
      <c r="AG123" s="479">
        <v>17</v>
      </c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</row>
    <row r="124" spans="1:91" s="421" customFormat="1" ht="16.5">
      <c r="A124" s="401">
        <v>320</v>
      </c>
      <c r="B124" s="402" t="s">
        <v>150</v>
      </c>
      <c r="C124" s="404">
        <v>7030</v>
      </c>
      <c r="D124" s="476">
        <v>433.6103365564627</v>
      </c>
      <c r="E124" s="418">
        <v>104.9372239728154</v>
      </c>
      <c r="F124" s="404">
        <v>538.54756052927803</v>
      </c>
      <c r="G124" s="404">
        <v>389.23972531240435</v>
      </c>
      <c r="H124" s="404">
        <v>927.78728584168243</v>
      </c>
      <c r="I124" s="404">
        <v>131.17846097573374</v>
      </c>
      <c r="J124" s="404">
        <v>1058.9657468174162</v>
      </c>
      <c r="K124" s="444">
        <v>35.666002844950214</v>
      </c>
      <c r="L124" s="488">
        <v>1094.6317496623665</v>
      </c>
      <c r="M124" s="404">
        <v>-2.168806116642962</v>
      </c>
      <c r="N124" s="404">
        <v>1092.4629435457234</v>
      </c>
      <c r="O124" s="419">
        <v>19</v>
      </c>
      <c r="P124" s="419">
        <v>19</v>
      </c>
      <c r="Q124" s="200"/>
      <c r="R124" s="443">
        <v>320</v>
      </c>
      <c r="S124" s="202" t="s">
        <v>150</v>
      </c>
      <c r="T124" s="404">
        <v>6996</v>
      </c>
      <c r="U124" s="417">
        <v>228.52941649911821</v>
      </c>
      <c r="V124" s="417">
        <v>108.85020625738314</v>
      </c>
      <c r="W124" s="470">
        <v>337.37962275650131</v>
      </c>
      <c r="X124" s="470">
        <v>381.56656604288014</v>
      </c>
      <c r="Y124" s="470">
        <v>718.94618879938139</v>
      </c>
      <c r="Z124" s="470">
        <v>190.65538441500556</v>
      </c>
      <c r="AA124" s="470">
        <v>909.60157321438703</v>
      </c>
      <c r="AB124" s="473">
        <v>35.839336763865063</v>
      </c>
      <c r="AC124" s="491">
        <v>945.44090997825208</v>
      </c>
      <c r="AD124" s="470">
        <v>-2.1793463407661555</v>
      </c>
      <c r="AE124" s="470">
        <v>943.26156363748589</v>
      </c>
      <c r="AF124" s="419">
        <v>19</v>
      </c>
      <c r="AG124" s="479">
        <v>19</v>
      </c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</row>
    <row r="125" spans="1:91" s="421" customFormat="1" ht="16.5">
      <c r="A125" s="401">
        <v>322</v>
      </c>
      <c r="B125" s="402" t="s">
        <v>151</v>
      </c>
      <c r="C125" s="404">
        <v>6462</v>
      </c>
      <c r="D125" s="476">
        <v>758.68440901770111</v>
      </c>
      <c r="E125" s="418">
        <v>274.81652350496239</v>
      </c>
      <c r="F125" s="404">
        <v>1033.5009325226638</v>
      </c>
      <c r="G125" s="404">
        <v>322.03923699068315</v>
      </c>
      <c r="H125" s="404">
        <v>1355.5401695133469</v>
      </c>
      <c r="I125" s="404">
        <v>152.46941650236354</v>
      </c>
      <c r="J125" s="404">
        <v>1508.0095860157105</v>
      </c>
      <c r="K125" s="444">
        <v>-74.102754565150107</v>
      </c>
      <c r="L125" s="488">
        <v>1433.9068314505603</v>
      </c>
      <c r="M125" s="404">
        <v>17.125569947384712</v>
      </c>
      <c r="N125" s="404">
        <v>1451.032401397945</v>
      </c>
      <c r="O125" s="419">
        <v>2</v>
      </c>
      <c r="P125" s="419">
        <v>2</v>
      </c>
      <c r="Q125" s="200"/>
      <c r="R125" s="443">
        <v>322</v>
      </c>
      <c r="S125" s="202" t="s">
        <v>151</v>
      </c>
      <c r="T125" s="404">
        <v>6549</v>
      </c>
      <c r="U125" s="417">
        <v>711.35039199409607</v>
      </c>
      <c r="V125" s="417">
        <v>274.36036965444231</v>
      </c>
      <c r="W125" s="470">
        <v>985.71076164853832</v>
      </c>
      <c r="X125" s="470">
        <v>315.50765395253183</v>
      </c>
      <c r="Y125" s="470">
        <v>1301.2184156010701</v>
      </c>
      <c r="Z125" s="470">
        <v>193.1208034252586</v>
      </c>
      <c r="AA125" s="470">
        <v>1494.3392190263287</v>
      </c>
      <c r="AB125" s="473">
        <v>-73.118338677660716</v>
      </c>
      <c r="AC125" s="491">
        <v>1421.2208803486681</v>
      </c>
      <c r="AD125" s="470">
        <v>16.898065811574288</v>
      </c>
      <c r="AE125" s="470">
        <v>1438.1189461602423</v>
      </c>
      <c r="AF125" s="419">
        <v>2</v>
      </c>
      <c r="AG125" s="479">
        <v>2</v>
      </c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</row>
    <row r="126" spans="1:91" s="421" customFormat="1" ht="16.5">
      <c r="A126" s="401">
        <v>398</v>
      </c>
      <c r="B126" s="402" t="s">
        <v>152</v>
      </c>
      <c r="C126" s="404">
        <v>120693</v>
      </c>
      <c r="D126" s="476">
        <v>263.93342896280751</v>
      </c>
      <c r="E126" s="418">
        <v>137.92307985938297</v>
      </c>
      <c r="F126" s="404">
        <v>401.85650882219039</v>
      </c>
      <c r="G126" s="404">
        <v>212.25913763594079</v>
      </c>
      <c r="H126" s="404">
        <v>614.11564645813121</v>
      </c>
      <c r="I126" s="404">
        <v>93.931600606241489</v>
      </c>
      <c r="J126" s="404">
        <v>708.04724706437275</v>
      </c>
      <c r="K126" s="444">
        <v>-20.064676493251472</v>
      </c>
      <c r="L126" s="488">
        <v>687.9825705711213</v>
      </c>
      <c r="M126" s="404">
        <v>-68.239297822574684</v>
      </c>
      <c r="N126" s="404">
        <v>619.74327274854647</v>
      </c>
      <c r="O126" s="419">
        <v>7</v>
      </c>
      <c r="P126" s="419">
        <v>7</v>
      </c>
      <c r="Q126" s="200"/>
      <c r="R126" s="443">
        <v>398</v>
      </c>
      <c r="S126" s="202" t="s">
        <v>152</v>
      </c>
      <c r="T126" s="404">
        <v>120175</v>
      </c>
      <c r="U126" s="417">
        <v>169.15083803675392</v>
      </c>
      <c r="V126" s="417">
        <v>141.91426609092395</v>
      </c>
      <c r="W126" s="470">
        <v>311.06510412767784</v>
      </c>
      <c r="X126" s="470">
        <v>192.90512538740219</v>
      </c>
      <c r="Y126" s="470">
        <v>503.97022951508006</v>
      </c>
      <c r="Z126" s="470">
        <v>151.64764195391825</v>
      </c>
      <c r="AA126" s="470">
        <v>655.61787146899837</v>
      </c>
      <c r="AB126" s="473">
        <v>-20.151162887455794</v>
      </c>
      <c r="AC126" s="491">
        <v>635.46670858154255</v>
      </c>
      <c r="AD126" s="470">
        <v>-68.533435174537189</v>
      </c>
      <c r="AE126" s="470">
        <v>566.93327340700534</v>
      </c>
      <c r="AF126" s="419">
        <v>7</v>
      </c>
      <c r="AG126" s="479">
        <v>7</v>
      </c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</row>
    <row r="127" spans="1:91" s="421" customFormat="1" ht="16.5">
      <c r="A127" s="401">
        <v>399</v>
      </c>
      <c r="B127" s="402" t="s">
        <v>153</v>
      </c>
      <c r="C127" s="404">
        <v>7682</v>
      </c>
      <c r="D127" s="476">
        <v>604.90805244891214</v>
      </c>
      <c r="E127" s="418">
        <v>-446.53559350368357</v>
      </c>
      <c r="F127" s="404">
        <v>158.37245894522852</v>
      </c>
      <c r="G127" s="404">
        <v>404.37732182476793</v>
      </c>
      <c r="H127" s="404">
        <v>562.74978076999651</v>
      </c>
      <c r="I127" s="404">
        <v>88.418169074459982</v>
      </c>
      <c r="J127" s="404">
        <v>651.16794984445653</v>
      </c>
      <c r="K127" s="444">
        <v>-52.634990887789641</v>
      </c>
      <c r="L127" s="488">
        <v>598.5329589566669</v>
      </c>
      <c r="M127" s="404">
        <v>8.0845763473053918</v>
      </c>
      <c r="N127" s="404">
        <v>606.61753530397232</v>
      </c>
      <c r="O127" s="419">
        <v>15</v>
      </c>
      <c r="P127" s="419">
        <v>15</v>
      </c>
      <c r="Q127" s="200"/>
      <c r="R127" s="443">
        <v>399</v>
      </c>
      <c r="S127" s="202" t="s">
        <v>153</v>
      </c>
      <c r="T127" s="404">
        <v>7817</v>
      </c>
      <c r="U127" s="417">
        <v>534.57682911832569</v>
      </c>
      <c r="V127" s="417">
        <v>-465.67502975628344</v>
      </c>
      <c r="W127" s="470">
        <v>68.901799362042254</v>
      </c>
      <c r="X127" s="470">
        <v>372.48050124294343</v>
      </c>
      <c r="Y127" s="470">
        <v>441.38230060498569</v>
      </c>
      <c r="Z127" s="470">
        <v>163.46265293260512</v>
      </c>
      <c r="AA127" s="470">
        <v>604.84495353759087</v>
      </c>
      <c r="AB127" s="473">
        <v>-51.725981834463347</v>
      </c>
      <c r="AC127" s="491">
        <v>553.1189717031275</v>
      </c>
      <c r="AD127" s="470">
        <v>7.9449552897531044</v>
      </c>
      <c r="AE127" s="470">
        <v>561.06392699288062</v>
      </c>
      <c r="AF127" s="419">
        <v>15</v>
      </c>
      <c r="AG127" s="479">
        <v>15</v>
      </c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</row>
    <row r="128" spans="1:91" s="421" customFormat="1" ht="16.5">
      <c r="A128" s="401">
        <v>400</v>
      </c>
      <c r="B128" s="402" t="s">
        <v>154</v>
      </c>
      <c r="C128" s="404">
        <v>8441</v>
      </c>
      <c r="D128" s="476">
        <v>600.97129654244497</v>
      </c>
      <c r="E128" s="418">
        <v>252.3495406973675</v>
      </c>
      <c r="F128" s="404">
        <v>853.32083723981236</v>
      </c>
      <c r="G128" s="404">
        <v>329.86098315569319</v>
      </c>
      <c r="H128" s="404">
        <v>1183.1818203955056</v>
      </c>
      <c r="I128" s="404">
        <v>135.57416044587271</v>
      </c>
      <c r="J128" s="404">
        <v>1318.7559808413782</v>
      </c>
      <c r="K128" s="444">
        <v>232.15566875962563</v>
      </c>
      <c r="L128" s="488">
        <v>1550.911649601004</v>
      </c>
      <c r="M128" s="404">
        <v>29.400455810922875</v>
      </c>
      <c r="N128" s="404">
        <v>1580.312105411927</v>
      </c>
      <c r="O128" s="419">
        <v>2</v>
      </c>
      <c r="P128" s="419">
        <v>2</v>
      </c>
      <c r="Q128" s="200"/>
      <c r="R128" s="443">
        <v>400</v>
      </c>
      <c r="S128" s="202" t="s">
        <v>154</v>
      </c>
      <c r="T128" s="404">
        <v>8366</v>
      </c>
      <c r="U128" s="417">
        <v>455.93976811224621</v>
      </c>
      <c r="V128" s="417">
        <v>258.06195244986014</v>
      </c>
      <c r="W128" s="470">
        <v>714.00172056210636</v>
      </c>
      <c r="X128" s="470">
        <v>337.54215038139108</v>
      </c>
      <c r="Y128" s="470">
        <v>1051.5438709434973</v>
      </c>
      <c r="Z128" s="470">
        <v>203.7489708922329</v>
      </c>
      <c r="AA128" s="470">
        <v>1255.2928418357303</v>
      </c>
      <c r="AB128" s="473">
        <v>234.23691130767392</v>
      </c>
      <c r="AC128" s="491">
        <v>1489.5297531434042</v>
      </c>
      <c r="AD128" s="470">
        <v>29.664026715276119</v>
      </c>
      <c r="AE128" s="470">
        <v>1519.1937798586803</v>
      </c>
      <c r="AF128" s="419">
        <v>2</v>
      </c>
      <c r="AG128" s="479">
        <v>2</v>
      </c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</row>
    <row r="129" spans="1:91" s="421" customFormat="1" ht="16.5">
      <c r="A129" s="401">
        <v>402</v>
      </c>
      <c r="B129" s="402" t="s">
        <v>155</v>
      </c>
      <c r="C129" s="404">
        <v>8975</v>
      </c>
      <c r="D129" s="476">
        <v>370.48996317905102</v>
      </c>
      <c r="E129" s="418">
        <v>-414.05365170982259</v>
      </c>
      <c r="F129" s="404">
        <v>-43.563688530771579</v>
      </c>
      <c r="G129" s="404">
        <v>579.79143901913665</v>
      </c>
      <c r="H129" s="404">
        <v>536.22775048836502</v>
      </c>
      <c r="I129" s="404">
        <v>137.79966465879119</v>
      </c>
      <c r="J129" s="404">
        <v>674.02741514715626</v>
      </c>
      <c r="K129" s="444">
        <v>-31.366796657381617</v>
      </c>
      <c r="L129" s="488">
        <v>642.66061848977461</v>
      </c>
      <c r="M129" s="404">
        <v>32.001221392757664</v>
      </c>
      <c r="N129" s="404">
        <v>674.66183988253226</v>
      </c>
      <c r="O129" s="419">
        <v>11</v>
      </c>
      <c r="P129" s="419">
        <v>11</v>
      </c>
      <c r="Q129" s="200"/>
      <c r="R129" s="443">
        <v>402</v>
      </c>
      <c r="S129" s="202" t="s">
        <v>155</v>
      </c>
      <c r="T129" s="404">
        <v>9099</v>
      </c>
      <c r="U129" s="417">
        <v>244.59208892189488</v>
      </c>
      <c r="V129" s="417">
        <v>-435.22028698368837</v>
      </c>
      <c r="W129" s="470">
        <v>-190.62819806179351</v>
      </c>
      <c r="X129" s="470">
        <v>551.87013371636181</v>
      </c>
      <c r="Y129" s="470">
        <v>361.24193565456824</v>
      </c>
      <c r="Z129" s="470">
        <v>208.26133196945125</v>
      </c>
      <c r="AA129" s="470">
        <v>569.50326762401949</v>
      </c>
      <c r="AB129" s="473">
        <v>-30.939333992746455</v>
      </c>
      <c r="AC129" s="491">
        <v>538.56393363127302</v>
      </c>
      <c r="AD129" s="470">
        <v>31.565112869546109</v>
      </c>
      <c r="AE129" s="470">
        <v>570.12904650081907</v>
      </c>
      <c r="AF129" s="419">
        <v>11</v>
      </c>
      <c r="AG129" s="479">
        <v>11</v>
      </c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</row>
    <row r="130" spans="1:91" s="421" customFormat="1" ht="16.5">
      <c r="A130" s="401">
        <v>403</v>
      </c>
      <c r="B130" s="402" t="s">
        <v>156</v>
      </c>
      <c r="C130" s="404">
        <v>2789</v>
      </c>
      <c r="D130" s="476">
        <v>317.23143540935484</v>
      </c>
      <c r="E130" s="418">
        <v>54.793551219170041</v>
      </c>
      <c r="F130" s="404">
        <v>372.0249866285248</v>
      </c>
      <c r="G130" s="404">
        <v>603.36530623932697</v>
      </c>
      <c r="H130" s="404">
        <v>975.39029286785183</v>
      </c>
      <c r="I130" s="404">
        <v>180.13397373144801</v>
      </c>
      <c r="J130" s="404">
        <v>1155.5242665992998</v>
      </c>
      <c r="K130" s="444">
        <v>24.483327357475797</v>
      </c>
      <c r="L130" s="488">
        <v>1180.0075939567757</v>
      </c>
      <c r="M130" s="404">
        <v>-13.907529580494803</v>
      </c>
      <c r="N130" s="404">
        <v>1166.1000643762809</v>
      </c>
      <c r="O130" s="419">
        <v>14</v>
      </c>
      <c r="P130" s="419">
        <v>14</v>
      </c>
      <c r="Q130" s="200"/>
      <c r="R130" s="443">
        <v>403</v>
      </c>
      <c r="S130" s="202" t="s">
        <v>156</v>
      </c>
      <c r="T130" s="404">
        <v>2820</v>
      </c>
      <c r="U130" s="417">
        <v>289.64687411192517</v>
      </c>
      <c r="V130" s="417">
        <v>40.136084451894668</v>
      </c>
      <c r="W130" s="470">
        <v>329.78295856381988</v>
      </c>
      <c r="X130" s="470">
        <v>541.93296216775832</v>
      </c>
      <c r="Y130" s="470">
        <v>871.71592073157819</v>
      </c>
      <c r="Z130" s="470">
        <v>236.94148647332898</v>
      </c>
      <c r="AA130" s="470">
        <v>1108.6574072049073</v>
      </c>
      <c r="AB130" s="473">
        <v>24.21418439716312</v>
      </c>
      <c r="AC130" s="491">
        <v>1132.8715916020703</v>
      </c>
      <c r="AD130" s="470">
        <v>-13.754645390070925</v>
      </c>
      <c r="AE130" s="470">
        <v>1119.1169462119994</v>
      </c>
      <c r="AF130" s="419">
        <v>14</v>
      </c>
      <c r="AG130" s="479">
        <v>14</v>
      </c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</row>
    <row r="131" spans="1:91" s="421" customFormat="1" ht="16.5">
      <c r="A131" s="401">
        <v>405</v>
      </c>
      <c r="B131" s="402" t="s">
        <v>157</v>
      </c>
      <c r="C131" s="404">
        <v>72988</v>
      </c>
      <c r="D131" s="476">
        <v>260.61161397264874</v>
      </c>
      <c r="E131" s="418">
        <v>-61.534356632455037</v>
      </c>
      <c r="F131" s="404">
        <v>199.07725734019371</v>
      </c>
      <c r="G131" s="404">
        <v>162.46190723054838</v>
      </c>
      <c r="H131" s="404">
        <v>361.53916457074212</v>
      </c>
      <c r="I131" s="404">
        <v>96.946017671306322</v>
      </c>
      <c r="J131" s="404">
        <v>458.48518224204844</v>
      </c>
      <c r="K131" s="444">
        <v>-78.928481394201782</v>
      </c>
      <c r="L131" s="488">
        <v>379.55670084784668</v>
      </c>
      <c r="M131" s="404">
        <v>-27.359242936510114</v>
      </c>
      <c r="N131" s="404">
        <v>352.19745791133653</v>
      </c>
      <c r="O131" s="419">
        <v>9</v>
      </c>
      <c r="P131" s="419">
        <v>9</v>
      </c>
      <c r="Q131" s="200"/>
      <c r="R131" s="443">
        <v>405</v>
      </c>
      <c r="S131" s="202" t="s">
        <v>157</v>
      </c>
      <c r="T131" s="404">
        <v>72650</v>
      </c>
      <c r="U131" s="417">
        <v>121.31527613182547</v>
      </c>
      <c r="V131" s="417">
        <v>-58.420028474903155</v>
      </c>
      <c r="W131" s="470">
        <v>62.895247656922308</v>
      </c>
      <c r="X131" s="470">
        <v>180.93322663037111</v>
      </c>
      <c r="Y131" s="470">
        <v>243.82847428729337</v>
      </c>
      <c r="Z131" s="470">
        <v>158.77528531028076</v>
      </c>
      <c r="AA131" s="470">
        <v>402.60375959757414</v>
      </c>
      <c r="AB131" s="473">
        <v>-79.295691672401929</v>
      </c>
      <c r="AC131" s="491">
        <v>323.30806792517222</v>
      </c>
      <c r="AD131" s="470">
        <v>-27.486530260839643</v>
      </c>
      <c r="AE131" s="470">
        <v>295.8215376643326</v>
      </c>
      <c r="AF131" s="419">
        <v>9</v>
      </c>
      <c r="AG131" s="479">
        <v>9</v>
      </c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</row>
    <row r="132" spans="1:91" s="421" customFormat="1" ht="16.5">
      <c r="A132" s="401">
        <v>407</v>
      </c>
      <c r="B132" s="402" t="s">
        <v>158</v>
      </c>
      <c r="C132" s="404">
        <v>2449</v>
      </c>
      <c r="D132" s="476">
        <v>406.19042075718636</v>
      </c>
      <c r="E132" s="418">
        <v>51.391458854029153</v>
      </c>
      <c r="F132" s="404">
        <v>457.58187961121547</v>
      </c>
      <c r="G132" s="404">
        <v>557.33868173858843</v>
      </c>
      <c r="H132" s="404">
        <v>1014.920561349804</v>
      </c>
      <c r="I132" s="404">
        <v>190.99234604308245</v>
      </c>
      <c r="J132" s="404">
        <v>1205.9129073928864</v>
      </c>
      <c r="K132" s="444">
        <v>-189.30379746835442</v>
      </c>
      <c r="L132" s="488">
        <v>1016.6091099245319</v>
      </c>
      <c r="M132" s="404">
        <v>-355.14436504695789</v>
      </c>
      <c r="N132" s="404">
        <v>661.46474487757405</v>
      </c>
      <c r="O132" s="419">
        <v>1</v>
      </c>
      <c r="P132" s="420">
        <v>34</v>
      </c>
      <c r="Q132" s="200"/>
      <c r="R132" s="443">
        <v>407</v>
      </c>
      <c r="S132" s="202" t="s">
        <v>158</v>
      </c>
      <c r="T132" s="404">
        <v>2518</v>
      </c>
      <c r="U132" s="417">
        <v>451.61345658043837</v>
      </c>
      <c r="V132" s="417">
        <v>53.015708467946126</v>
      </c>
      <c r="W132" s="470">
        <v>504.62916504838449</v>
      </c>
      <c r="X132" s="470">
        <v>479.35010916459788</v>
      </c>
      <c r="Y132" s="470">
        <v>983.97927421298232</v>
      </c>
      <c r="Z132" s="470">
        <v>250.75682736947877</v>
      </c>
      <c r="AA132" s="470">
        <v>1234.7361015824611</v>
      </c>
      <c r="AB132" s="473">
        <v>-184.11636219221603</v>
      </c>
      <c r="AC132" s="491">
        <v>1050.6197393902451</v>
      </c>
      <c r="AD132" s="470">
        <v>-345.41245035742651</v>
      </c>
      <c r="AE132" s="470">
        <v>705.20728903281861</v>
      </c>
      <c r="AF132" s="419">
        <v>1</v>
      </c>
      <c r="AG132" s="480">
        <v>34</v>
      </c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</row>
    <row r="133" spans="1:91" s="421" customFormat="1" ht="16.5">
      <c r="A133" s="401">
        <v>408</v>
      </c>
      <c r="B133" s="402" t="s">
        <v>159</v>
      </c>
      <c r="C133" s="404">
        <v>14024</v>
      </c>
      <c r="D133" s="476">
        <v>463.97624466409803</v>
      </c>
      <c r="E133" s="418">
        <v>-2.5793969698237436</v>
      </c>
      <c r="F133" s="404">
        <v>461.39684769427441</v>
      </c>
      <c r="G133" s="404">
        <v>430.24877472006693</v>
      </c>
      <c r="H133" s="404">
        <v>891.64562241434123</v>
      </c>
      <c r="I133" s="404">
        <v>110.7081803604561</v>
      </c>
      <c r="J133" s="404">
        <v>1002.3538027747974</v>
      </c>
      <c r="K133" s="444">
        <v>5.4736879634911579</v>
      </c>
      <c r="L133" s="488">
        <v>1007.8274907382885</v>
      </c>
      <c r="M133" s="404">
        <v>-1.3775996505989703</v>
      </c>
      <c r="N133" s="404">
        <v>1006.4498910876896</v>
      </c>
      <c r="O133" s="419">
        <v>14</v>
      </c>
      <c r="P133" s="419">
        <v>14</v>
      </c>
      <c r="Q133" s="200"/>
      <c r="R133" s="443">
        <v>408</v>
      </c>
      <c r="S133" s="202" t="s">
        <v>159</v>
      </c>
      <c r="T133" s="404">
        <v>14099</v>
      </c>
      <c r="U133" s="417">
        <v>386.63524617100205</v>
      </c>
      <c r="V133" s="417">
        <v>-24.649410939568707</v>
      </c>
      <c r="W133" s="470">
        <v>361.98583523143333</v>
      </c>
      <c r="X133" s="470">
        <v>429.90950849967999</v>
      </c>
      <c r="Y133" s="470">
        <v>791.89534373111326</v>
      </c>
      <c r="Z133" s="470">
        <v>180.8584401395384</v>
      </c>
      <c r="AA133" s="470">
        <v>972.75378387065166</v>
      </c>
      <c r="AB133" s="473">
        <v>5.4445705369175119</v>
      </c>
      <c r="AC133" s="491">
        <v>978.19835440756924</v>
      </c>
      <c r="AD133" s="470">
        <v>-1.3702714731541217</v>
      </c>
      <c r="AE133" s="470">
        <v>976.82808293441508</v>
      </c>
      <c r="AF133" s="419">
        <v>14</v>
      </c>
      <c r="AG133" s="479">
        <v>14</v>
      </c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</row>
    <row r="134" spans="1:91" s="421" customFormat="1" ht="16.5">
      <c r="A134" s="401">
        <v>410</v>
      </c>
      <c r="B134" s="402" t="s">
        <v>160</v>
      </c>
      <c r="C134" s="404">
        <v>18762</v>
      </c>
      <c r="D134" s="476">
        <v>860.11445515834168</v>
      </c>
      <c r="E134" s="418">
        <v>-378.11672929202143</v>
      </c>
      <c r="F134" s="404">
        <v>481.99772586632008</v>
      </c>
      <c r="G134" s="404">
        <v>436.18838014318379</v>
      </c>
      <c r="H134" s="404">
        <v>918.18610600950399</v>
      </c>
      <c r="I134" s="404">
        <v>62.511562814617783</v>
      </c>
      <c r="J134" s="404">
        <v>980.69766882412171</v>
      </c>
      <c r="K134" s="444">
        <v>-72.413655260633192</v>
      </c>
      <c r="L134" s="488">
        <v>908.28401356348854</v>
      </c>
      <c r="M134" s="404">
        <v>12.676431220019188</v>
      </c>
      <c r="N134" s="404">
        <v>920.9604447835078</v>
      </c>
      <c r="O134" s="419">
        <v>13</v>
      </c>
      <c r="P134" s="419">
        <v>13</v>
      </c>
      <c r="Q134" s="200"/>
      <c r="R134" s="443">
        <v>410</v>
      </c>
      <c r="S134" s="202" t="s">
        <v>160</v>
      </c>
      <c r="T134" s="404">
        <v>18775</v>
      </c>
      <c r="U134" s="417">
        <v>756.14438898507103</v>
      </c>
      <c r="V134" s="417">
        <v>-404.51568074752316</v>
      </c>
      <c r="W134" s="470">
        <v>351.62870823754787</v>
      </c>
      <c r="X134" s="470">
        <v>404.35920926265629</v>
      </c>
      <c r="Y134" s="470">
        <v>755.98791750020416</v>
      </c>
      <c r="Z134" s="470">
        <v>139.15999002957261</v>
      </c>
      <c r="AA134" s="470">
        <v>895.14790752977672</v>
      </c>
      <c r="AB134" s="473">
        <v>-72.363515312916107</v>
      </c>
      <c r="AC134" s="491">
        <v>822.78439221686062</v>
      </c>
      <c r="AD134" s="470">
        <v>12.667653930758988</v>
      </c>
      <c r="AE134" s="470">
        <v>835.45204614761951</v>
      </c>
      <c r="AF134" s="419">
        <v>13</v>
      </c>
      <c r="AG134" s="479">
        <v>13</v>
      </c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</row>
    <row r="135" spans="1:91" s="421" customFormat="1" ht="16.5">
      <c r="A135" s="401">
        <v>416</v>
      </c>
      <c r="B135" s="402" t="s">
        <v>161</v>
      </c>
      <c r="C135" s="404">
        <v>2862</v>
      </c>
      <c r="D135" s="476">
        <v>454.76731262763229</v>
      </c>
      <c r="E135" s="418">
        <v>-281.97686217417481</v>
      </c>
      <c r="F135" s="404">
        <v>172.79045045345745</v>
      </c>
      <c r="G135" s="404">
        <v>517.13199656149516</v>
      </c>
      <c r="H135" s="404">
        <v>689.92244701495258</v>
      </c>
      <c r="I135" s="404">
        <v>97.849122166814979</v>
      </c>
      <c r="J135" s="404">
        <v>787.77156918176763</v>
      </c>
      <c r="K135" s="444">
        <v>-246.82424877707896</v>
      </c>
      <c r="L135" s="488">
        <v>540.94732040468864</v>
      </c>
      <c r="M135" s="404">
        <v>9.1741998602375947</v>
      </c>
      <c r="N135" s="404">
        <v>550.12152026492629</v>
      </c>
      <c r="O135" s="419">
        <v>9</v>
      </c>
      <c r="P135" s="419">
        <v>9</v>
      </c>
      <c r="Q135" s="200"/>
      <c r="R135" s="443">
        <v>416</v>
      </c>
      <c r="S135" s="202" t="s">
        <v>161</v>
      </c>
      <c r="T135" s="404">
        <v>2886</v>
      </c>
      <c r="U135" s="417">
        <v>409.27646872490016</v>
      </c>
      <c r="V135" s="417">
        <v>-306.38024762661263</v>
      </c>
      <c r="W135" s="470">
        <v>102.89622109828748</v>
      </c>
      <c r="X135" s="470">
        <v>458.76032188442622</v>
      </c>
      <c r="Y135" s="470">
        <v>561.65654298271375</v>
      </c>
      <c r="Z135" s="470">
        <v>174.62045657194864</v>
      </c>
      <c r="AA135" s="470">
        <v>736.27699955466232</v>
      </c>
      <c r="AB135" s="473">
        <v>-244.77165627165627</v>
      </c>
      <c r="AC135" s="491">
        <v>491.50534328300608</v>
      </c>
      <c r="AD135" s="470">
        <v>9.0979071379071375</v>
      </c>
      <c r="AE135" s="470">
        <v>500.60325042091324</v>
      </c>
      <c r="AF135" s="419">
        <v>9</v>
      </c>
      <c r="AG135" s="479">
        <v>9</v>
      </c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</row>
    <row r="136" spans="1:91" s="421" customFormat="1" ht="16.5">
      <c r="A136" s="401">
        <v>418</v>
      </c>
      <c r="B136" s="402" t="s">
        <v>162</v>
      </c>
      <c r="C136" s="404">
        <v>24711</v>
      </c>
      <c r="D136" s="476">
        <v>770.8609035874731</v>
      </c>
      <c r="E136" s="418">
        <v>-40.031273436053425</v>
      </c>
      <c r="F136" s="404">
        <v>730.82963015141968</v>
      </c>
      <c r="G136" s="404">
        <v>61.028992111673837</v>
      </c>
      <c r="H136" s="404">
        <v>791.85862226309348</v>
      </c>
      <c r="I136" s="404">
        <v>51.783896845366939</v>
      </c>
      <c r="J136" s="404">
        <v>843.64251910846053</v>
      </c>
      <c r="K136" s="444">
        <v>-103.76334425964146</v>
      </c>
      <c r="L136" s="488">
        <v>739.87917484881905</v>
      </c>
      <c r="M136" s="404">
        <v>-21.153528628950671</v>
      </c>
      <c r="N136" s="404">
        <v>718.72564621986839</v>
      </c>
      <c r="O136" s="419">
        <v>6</v>
      </c>
      <c r="P136" s="419">
        <v>6</v>
      </c>
      <c r="Q136" s="200"/>
      <c r="R136" s="443">
        <v>418</v>
      </c>
      <c r="S136" s="202" t="s">
        <v>162</v>
      </c>
      <c r="T136" s="404">
        <v>24580</v>
      </c>
      <c r="U136" s="417">
        <v>753.22388873179716</v>
      </c>
      <c r="V136" s="417">
        <v>-51.836233036345867</v>
      </c>
      <c r="W136" s="470">
        <v>701.38765569545126</v>
      </c>
      <c r="X136" s="470">
        <v>72.256753403954207</v>
      </c>
      <c r="Y136" s="470">
        <v>773.64440909940549</v>
      </c>
      <c r="Z136" s="470">
        <v>113.85039890898946</v>
      </c>
      <c r="AA136" s="470">
        <v>887.4948080083949</v>
      </c>
      <c r="AB136" s="473">
        <v>-104.31635475996745</v>
      </c>
      <c r="AC136" s="491">
        <v>783.17845324842745</v>
      </c>
      <c r="AD136" s="470">
        <v>-21.266267125711959</v>
      </c>
      <c r="AE136" s="470">
        <v>761.91218612271553</v>
      </c>
      <c r="AF136" s="419">
        <v>6</v>
      </c>
      <c r="AG136" s="479">
        <v>6</v>
      </c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</row>
    <row r="137" spans="1:91" s="421" customFormat="1" ht="16.5">
      <c r="A137" s="401">
        <v>420</v>
      </c>
      <c r="B137" s="402" t="s">
        <v>163</v>
      </c>
      <c r="C137" s="404">
        <v>9049</v>
      </c>
      <c r="D137" s="476">
        <v>174.58495055917581</v>
      </c>
      <c r="E137" s="418">
        <v>63.971577358368108</v>
      </c>
      <c r="F137" s="404">
        <v>238.55652791754392</v>
      </c>
      <c r="G137" s="404">
        <v>322.73517460174156</v>
      </c>
      <c r="H137" s="404">
        <v>561.29170251928554</v>
      </c>
      <c r="I137" s="404">
        <v>123.63651203566253</v>
      </c>
      <c r="J137" s="404">
        <v>684.928214554948</v>
      </c>
      <c r="K137" s="444">
        <v>-122.59564592772682</v>
      </c>
      <c r="L137" s="488">
        <v>562.33256862722112</v>
      </c>
      <c r="M137" s="404">
        <v>-14.715717869377837</v>
      </c>
      <c r="N137" s="404">
        <v>547.61685075784328</v>
      </c>
      <c r="O137" s="419">
        <v>11</v>
      </c>
      <c r="P137" s="419">
        <v>11</v>
      </c>
      <c r="Q137" s="200"/>
      <c r="R137" s="443">
        <v>420</v>
      </c>
      <c r="S137" s="202" t="s">
        <v>163</v>
      </c>
      <c r="T137" s="404">
        <v>9177</v>
      </c>
      <c r="U137" s="417">
        <v>93.824580966726387</v>
      </c>
      <c r="V137" s="417">
        <v>66.266327099543389</v>
      </c>
      <c r="W137" s="470">
        <v>160.09090806626978</v>
      </c>
      <c r="X137" s="470">
        <v>284.89217546720715</v>
      </c>
      <c r="Y137" s="470">
        <v>444.98308353347699</v>
      </c>
      <c r="Z137" s="470">
        <v>181.14918238039917</v>
      </c>
      <c r="AA137" s="470">
        <v>626.13226591387615</v>
      </c>
      <c r="AB137" s="473">
        <v>-120.88569249209982</v>
      </c>
      <c r="AC137" s="491">
        <v>505.2465734217763</v>
      </c>
      <c r="AD137" s="470">
        <v>-14.510464312956309</v>
      </c>
      <c r="AE137" s="470">
        <v>490.73610910881996</v>
      </c>
      <c r="AF137" s="419">
        <v>11</v>
      </c>
      <c r="AG137" s="479">
        <v>11</v>
      </c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</row>
    <row r="138" spans="1:91" s="421" customFormat="1" ht="16.5">
      <c r="A138" s="401">
        <v>421</v>
      </c>
      <c r="B138" s="402" t="s">
        <v>164</v>
      </c>
      <c r="C138" s="404">
        <v>682</v>
      </c>
      <c r="D138" s="476">
        <v>1148.5759013711418</v>
      </c>
      <c r="E138" s="418">
        <v>617.94025240287294</v>
      </c>
      <c r="F138" s="404">
        <v>1766.5161537740146</v>
      </c>
      <c r="G138" s="404">
        <v>286.15419900873036</v>
      </c>
      <c r="H138" s="404">
        <v>2052.6703527827449</v>
      </c>
      <c r="I138" s="404">
        <v>188.57987775543518</v>
      </c>
      <c r="J138" s="404">
        <v>2241.2502305381799</v>
      </c>
      <c r="K138" s="444">
        <v>-209.29618768328444</v>
      </c>
      <c r="L138" s="488">
        <v>2031.9540428548958</v>
      </c>
      <c r="M138" s="404">
        <v>0</v>
      </c>
      <c r="N138" s="404">
        <v>2031.9540428548958</v>
      </c>
      <c r="O138" s="419">
        <v>16</v>
      </c>
      <c r="P138" s="419">
        <v>16</v>
      </c>
      <c r="Q138" s="200"/>
      <c r="R138" s="443">
        <v>421</v>
      </c>
      <c r="S138" s="202" t="s">
        <v>164</v>
      </c>
      <c r="T138" s="404">
        <v>695</v>
      </c>
      <c r="U138" s="417">
        <v>1024.9357341342998</v>
      </c>
      <c r="V138" s="417">
        <v>609.51405003184425</v>
      </c>
      <c r="W138" s="470">
        <v>1634.4497841661441</v>
      </c>
      <c r="X138" s="470">
        <v>282.80211205765079</v>
      </c>
      <c r="Y138" s="470">
        <v>1917.251896223795</v>
      </c>
      <c r="Z138" s="470">
        <v>246.28461109057412</v>
      </c>
      <c r="AA138" s="470">
        <v>2163.5365073143694</v>
      </c>
      <c r="AB138" s="473">
        <v>-205.38129496402877</v>
      </c>
      <c r="AC138" s="491">
        <v>1958.1552123503404</v>
      </c>
      <c r="AD138" s="470">
        <v>0</v>
      </c>
      <c r="AE138" s="470">
        <v>1958.1552123503404</v>
      </c>
      <c r="AF138" s="419">
        <v>16</v>
      </c>
      <c r="AG138" s="479">
        <v>16</v>
      </c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</row>
    <row r="139" spans="1:91" s="421" customFormat="1" ht="16.5">
      <c r="A139" s="401">
        <v>422</v>
      </c>
      <c r="B139" s="402" t="s">
        <v>165</v>
      </c>
      <c r="C139" s="404">
        <v>10228</v>
      </c>
      <c r="D139" s="476">
        <v>319.18084113985987</v>
      </c>
      <c r="E139" s="418">
        <v>-73.953076712879081</v>
      </c>
      <c r="F139" s="404">
        <v>245.2277644269808</v>
      </c>
      <c r="G139" s="404">
        <v>389.54009943870602</v>
      </c>
      <c r="H139" s="404">
        <v>634.76786386568676</v>
      </c>
      <c r="I139" s="404">
        <v>153.54307163682427</v>
      </c>
      <c r="J139" s="404">
        <v>788.31093550251114</v>
      </c>
      <c r="K139" s="444">
        <v>-25.599726241689481</v>
      </c>
      <c r="L139" s="488">
        <v>762.71120926082165</v>
      </c>
      <c r="M139" s="404">
        <v>13.435109845522094</v>
      </c>
      <c r="N139" s="404">
        <v>776.14631910634375</v>
      </c>
      <c r="O139" s="419">
        <v>12</v>
      </c>
      <c r="P139" s="419">
        <v>12</v>
      </c>
      <c r="Q139" s="200"/>
      <c r="R139" s="443">
        <v>422</v>
      </c>
      <c r="S139" s="202" t="s">
        <v>165</v>
      </c>
      <c r="T139" s="404">
        <v>10372</v>
      </c>
      <c r="U139" s="417">
        <v>152.5651181893212</v>
      </c>
      <c r="V139" s="417">
        <v>-84.738587706309573</v>
      </c>
      <c r="W139" s="470">
        <v>67.826530483011624</v>
      </c>
      <c r="X139" s="470">
        <v>332.75169488524926</v>
      </c>
      <c r="Y139" s="470">
        <v>400.57822536826092</v>
      </c>
      <c r="Z139" s="470">
        <v>200.89420503032508</v>
      </c>
      <c r="AA139" s="470">
        <v>601.47243039858597</v>
      </c>
      <c r="AB139" s="473">
        <v>-25.24431160817586</v>
      </c>
      <c r="AC139" s="491">
        <v>576.22811879041012</v>
      </c>
      <c r="AD139" s="470">
        <v>13.248583060161973</v>
      </c>
      <c r="AE139" s="470">
        <v>589.47670185057211</v>
      </c>
      <c r="AF139" s="419">
        <v>12</v>
      </c>
      <c r="AG139" s="479">
        <v>12</v>
      </c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</row>
    <row r="140" spans="1:91" s="421" customFormat="1" ht="16.5">
      <c r="A140" s="401">
        <v>423</v>
      </c>
      <c r="B140" s="402" t="s">
        <v>166</v>
      </c>
      <c r="C140" s="404">
        <v>20637</v>
      </c>
      <c r="D140" s="476">
        <v>614.78317064057239</v>
      </c>
      <c r="E140" s="418">
        <v>103.58995002091179</v>
      </c>
      <c r="F140" s="404">
        <v>718.37312066148411</v>
      </c>
      <c r="G140" s="404">
        <v>138.97196306454344</v>
      </c>
      <c r="H140" s="404">
        <v>857.34508372602761</v>
      </c>
      <c r="I140" s="404">
        <v>70.49005574834689</v>
      </c>
      <c r="J140" s="404">
        <v>927.8351394743745</v>
      </c>
      <c r="K140" s="444">
        <v>-113.87672626835295</v>
      </c>
      <c r="L140" s="488">
        <v>813.95841320602153</v>
      </c>
      <c r="M140" s="404">
        <v>-35.404057639191755</v>
      </c>
      <c r="N140" s="404">
        <v>778.55435556682983</v>
      </c>
      <c r="O140" s="419">
        <v>2</v>
      </c>
      <c r="P140" s="419">
        <v>2</v>
      </c>
      <c r="Q140" s="200"/>
      <c r="R140" s="443">
        <v>423</v>
      </c>
      <c r="S140" s="202" t="s">
        <v>166</v>
      </c>
      <c r="T140" s="404">
        <v>20497</v>
      </c>
      <c r="U140" s="417">
        <v>559.25297809689721</v>
      </c>
      <c r="V140" s="417">
        <v>107.7231190005494</v>
      </c>
      <c r="W140" s="470">
        <v>666.97609709744654</v>
      </c>
      <c r="X140" s="470">
        <v>102.655689372761</v>
      </c>
      <c r="Y140" s="470">
        <v>769.63178647020754</v>
      </c>
      <c r="Z140" s="470">
        <v>121.87417115978353</v>
      </c>
      <c r="AA140" s="470">
        <v>891.50595762999103</v>
      </c>
      <c r="AB140" s="473">
        <v>-114.65453480997219</v>
      </c>
      <c r="AC140" s="491">
        <v>776.85142282001891</v>
      </c>
      <c r="AD140" s="470">
        <v>-35.645876835634496</v>
      </c>
      <c r="AE140" s="470">
        <v>741.20554598438446</v>
      </c>
      <c r="AF140" s="419">
        <v>2</v>
      </c>
      <c r="AG140" s="479">
        <v>2</v>
      </c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</row>
    <row r="141" spans="1:91" s="421" customFormat="1" ht="16.5">
      <c r="A141" s="401">
        <v>425</v>
      </c>
      <c r="B141" s="402" t="s">
        <v>167</v>
      </c>
      <c r="C141" s="404">
        <v>10256</v>
      </c>
      <c r="D141" s="476">
        <v>1599.3672548650113</v>
      </c>
      <c r="E141" s="418">
        <v>-234.58319455081843</v>
      </c>
      <c r="F141" s="404">
        <v>1364.7840603141926</v>
      </c>
      <c r="G141" s="404">
        <v>547.98325640548114</v>
      </c>
      <c r="H141" s="404">
        <v>1912.767316719674</v>
      </c>
      <c r="I141" s="404">
        <v>46.776651409254427</v>
      </c>
      <c r="J141" s="404">
        <v>1959.5439681289286</v>
      </c>
      <c r="K141" s="444">
        <v>82.681844773790957</v>
      </c>
      <c r="L141" s="488">
        <v>2042.2258129027196</v>
      </c>
      <c r="M141" s="404">
        <v>-1.1836177310842417</v>
      </c>
      <c r="N141" s="404">
        <v>2041.0421951716353</v>
      </c>
      <c r="O141" s="419">
        <v>17</v>
      </c>
      <c r="P141" s="419">
        <v>17</v>
      </c>
      <c r="Q141" s="200"/>
      <c r="R141" s="443">
        <v>425</v>
      </c>
      <c r="S141" s="202" t="s">
        <v>167</v>
      </c>
      <c r="T141" s="404">
        <v>10258</v>
      </c>
      <c r="U141" s="417">
        <v>1600.9894213094174</v>
      </c>
      <c r="V141" s="417">
        <v>-261.19250896491752</v>
      </c>
      <c r="W141" s="470">
        <v>1339.7969123444998</v>
      </c>
      <c r="X141" s="470">
        <v>501.28264248655751</v>
      </c>
      <c r="Y141" s="470">
        <v>1841.0795548310575</v>
      </c>
      <c r="Z141" s="470">
        <v>112.36634063125614</v>
      </c>
      <c r="AA141" s="470">
        <v>1953.4458954623137</v>
      </c>
      <c r="AB141" s="473">
        <v>82.665724312731527</v>
      </c>
      <c r="AC141" s="491">
        <v>2036.1116197750453</v>
      </c>
      <c r="AD141" s="470">
        <v>-1.183386961395982</v>
      </c>
      <c r="AE141" s="470">
        <v>2034.9282328136494</v>
      </c>
      <c r="AF141" s="419">
        <v>17</v>
      </c>
      <c r="AG141" s="479">
        <v>17</v>
      </c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</row>
    <row r="142" spans="1:91" s="421" customFormat="1" ht="16.5">
      <c r="A142" s="401">
        <v>426</v>
      </c>
      <c r="B142" s="402" t="s">
        <v>168</v>
      </c>
      <c r="C142" s="404">
        <v>11969</v>
      </c>
      <c r="D142" s="476">
        <v>568.70396395675971</v>
      </c>
      <c r="E142" s="418">
        <v>-263.75631394373863</v>
      </c>
      <c r="F142" s="404">
        <v>304.94765001302113</v>
      </c>
      <c r="G142" s="404">
        <v>493.31143124611231</v>
      </c>
      <c r="H142" s="404">
        <v>798.2590812591335</v>
      </c>
      <c r="I142" s="404">
        <v>102.07947639481017</v>
      </c>
      <c r="J142" s="404">
        <v>900.33855765394367</v>
      </c>
      <c r="K142" s="444">
        <v>-182.98679923134765</v>
      </c>
      <c r="L142" s="488">
        <v>717.35175842259594</v>
      </c>
      <c r="M142" s="404">
        <v>-63.092703467290505</v>
      </c>
      <c r="N142" s="404">
        <v>654.25905495530549</v>
      </c>
      <c r="O142" s="419">
        <v>12</v>
      </c>
      <c r="P142" s="419">
        <v>12</v>
      </c>
      <c r="Q142" s="200"/>
      <c r="R142" s="443">
        <v>426</v>
      </c>
      <c r="S142" s="202" t="s">
        <v>168</v>
      </c>
      <c r="T142" s="404">
        <v>11962</v>
      </c>
      <c r="U142" s="417">
        <v>454.94019815422593</v>
      </c>
      <c r="V142" s="417">
        <v>-290.55675283664664</v>
      </c>
      <c r="W142" s="470">
        <v>164.38344531757926</v>
      </c>
      <c r="X142" s="470">
        <v>499.55693155522584</v>
      </c>
      <c r="Y142" s="470">
        <v>663.94037687280513</v>
      </c>
      <c r="Z142" s="470">
        <v>173.2740318361175</v>
      </c>
      <c r="AA142" s="470">
        <v>837.21440870892252</v>
      </c>
      <c r="AB142" s="473">
        <v>-183.09388062196956</v>
      </c>
      <c r="AC142" s="491">
        <v>654.12052808695296</v>
      </c>
      <c r="AD142" s="470">
        <v>-63.129624460792513</v>
      </c>
      <c r="AE142" s="470">
        <v>590.99090362616039</v>
      </c>
      <c r="AF142" s="419">
        <v>12</v>
      </c>
      <c r="AG142" s="479">
        <v>12</v>
      </c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</row>
    <row r="143" spans="1:91" s="421" customFormat="1" ht="16.5">
      <c r="A143" s="401">
        <v>430</v>
      </c>
      <c r="B143" s="402" t="s">
        <v>169</v>
      </c>
      <c r="C143" s="404">
        <v>15420</v>
      </c>
      <c r="D143" s="476">
        <v>213.59530056684727</v>
      </c>
      <c r="E143" s="418">
        <v>51.035714899675497</v>
      </c>
      <c r="F143" s="404">
        <v>264.6310154665228</v>
      </c>
      <c r="G143" s="404">
        <v>409.03547748043718</v>
      </c>
      <c r="H143" s="404">
        <v>673.66649294695992</v>
      </c>
      <c r="I143" s="404">
        <v>150.3076224587156</v>
      </c>
      <c r="J143" s="404">
        <v>823.97411540567555</v>
      </c>
      <c r="K143" s="444">
        <v>-128.91990920881972</v>
      </c>
      <c r="L143" s="488">
        <v>695.05420619685583</v>
      </c>
      <c r="M143" s="404">
        <v>3.0901225032425428</v>
      </c>
      <c r="N143" s="404">
        <v>698.1443287000983</v>
      </c>
      <c r="O143" s="419">
        <v>2</v>
      </c>
      <c r="P143" s="419">
        <v>2</v>
      </c>
      <c r="Q143" s="200"/>
      <c r="R143" s="443">
        <v>430</v>
      </c>
      <c r="S143" s="202" t="s">
        <v>169</v>
      </c>
      <c r="T143" s="404">
        <v>15392</v>
      </c>
      <c r="U143" s="417">
        <v>88.504061552924554</v>
      </c>
      <c r="V143" s="417">
        <v>54.49663276835026</v>
      </c>
      <c r="W143" s="470">
        <v>143.00069432127481</v>
      </c>
      <c r="X143" s="470">
        <v>396.05075286895811</v>
      </c>
      <c r="Y143" s="470">
        <v>539.05144719023292</v>
      </c>
      <c r="Z143" s="470">
        <v>211.92962883786359</v>
      </c>
      <c r="AA143" s="470">
        <v>750.98107602809648</v>
      </c>
      <c r="AB143" s="473">
        <v>-129.15443087318087</v>
      </c>
      <c r="AC143" s="491">
        <v>621.82664515491558</v>
      </c>
      <c r="AD143" s="470">
        <v>3.0957438279625786</v>
      </c>
      <c r="AE143" s="470">
        <v>624.92238898287815</v>
      </c>
      <c r="AF143" s="419">
        <v>2</v>
      </c>
      <c r="AG143" s="479">
        <v>2</v>
      </c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</row>
    <row r="144" spans="1:91" s="421" customFormat="1" ht="16.5">
      <c r="A144" s="401">
        <v>433</v>
      </c>
      <c r="B144" s="402" t="s">
        <v>170</v>
      </c>
      <c r="C144" s="404">
        <v>7692</v>
      </c>
      <c r="D144" s="476">
        <v>326.70991853618466</v>
      </c>
      <c r="E144" s="418">
        <v>-36.815092482610972</v>
      </c>
      <c r="F144" s="404">
        <v>289.89482605357375</v>
      </c>
      <c r="G144" s="404">
        <v>308.59698176715386</v>
      </c>
      <c r="H144" s="404">
        <v>598.49180782072756</v>
      </c>
      <c r="I144" s="404">
        <v>111.87274104602776</v>
      </c>
      <c r="J144" s="404">
        <v>710.36454886675517</v>
      </c>
      <c r="K144" s="444">
        <v>-111.48595943837753</v>
      </c>
      <c r="L144" s="488">
        <v>598.87858942837772</v>
      </c>
      <c r="M144" s="404">
        <v>0.97943870254810173</v>
      </c>
      <c r="N144" s="404">
        <v>599.85802813092585</v>
      </c>
      <c r="O144" s="419">
        <v>5</v>
      </c>
      <c r="P144" s="419">
        <v>5</v>
      </c>
      <c r="Q144" s="200"/>
      <c r="R144" s="443">
        <v>433</v>
      </c>
      <c r="S144" s="202" t="s">
        <v>170</v>
      </c>
      <c r="T144" s="404">
        <v>7749</v>
      </c>
      <c r="U144" s="417">
        <v>316.64634459641093</v>
      </c>
      <c r="V144" s="417">
        <v>-46.114006265888058</v>
      </c>
      <c r="W144" s="470">
        <v>270.53233833052292</v>
      </c>
      <c r="X144" s="470">
        <v>295.43335807730426</v>
      </c>
      <c r="Y144" s="470">
        <v>565.96569640782718</v>
      </c>
      <c r="Z144" s="470">
        <v>181.08028834756135</v>
      </c>
      <c r="AA144" s="470">
        <v>747.04598475538853</v>
      </c>
      <c r="AB144" s="473">
        <v>-110.66589237320945</v>
      </c>
      <c r="AC144" s="491">
        <v>636.3800923821791</v>
      </c>
      <c r="AD144" s="470">
        <v>0.97223415924635426</v>
      </c>
      <c r="AE144" s="470">
        <v>637.35232654142555</v>
      </c>
      <c r="AF144" s="419">
        <v>5</v>
      </c>
      <c r="AG144" s="479">
        <v>5</v>
      </c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</row>
    <row r="145" spans="1:91" s="421" customFormat="1" ht="16.5">
      <c r="A145" s="401">
        <v>434</v>
      </c>
      <c r="B145" s="402" t="s">
        <v>171</v>
      </c>
      <c r="C145" s="404">
        <v>14458</v>
      </c>
      <c r="D145" s="476">
        <v>318.0280451982668</v>
      </c>
      <c r="E145" s="418">
        <v>176.31948364172987</v>
      </c>
      <c r="F145" s="404">
        <v>494.34752883999658</v>
      </c>
      <c r="G145" s="404">
        <v>-3.488618455079822</v>
      </c>
      <c r="H145" s="404">
        <v>490.85891038491678</v>
      </c>
      <c r="I145" s="404">
        <v>124.20080319831305</v>
      </c>
      <c r="J145" s="404">
        <v>615.05971358322984</v>
      </c>
      <c r="K145" s="444">
        <v>-60.482016876469771</v>
      </c>
      <c r="L145" s="488">
        <v>554.57769670676009</v>
      </c>
      <c r="M145" s="404">
        <v>62.723119345690968</v>
      </c>
      <c r="N145" s="404">
        <v>617.30081605245107</v>
      </c>
      <c r="O145" s="419">
        <v>1</v>
      </c>
      <c r="P145" s="420">
        <v>34</v>
      </c>
      <c r="Q145" s="200"/>
      <c r="R145" s="443">
        <v>434</v>
      </c>
      <c r="S145" s="202" t="s">
        <v>171</v>
      </c>
      <c r="T145" s="404">
        <v>14568</v>
      </c>
      <c r="U145" s="417">
        <v>233.0104988098964</v>
      </c>
      <c r="V145" s="417">
        <v>178.24861092067204</v>
      </c>
      <c r="W145" s="470">
        <v>411.25910973056847</v>
      </c>
      <c r="X145" s="470">
        <v>60.706743112009576</v>
      </c>
      <c r="Y145" s="470">
        <v>471.96585284257799</v>
      </c>
      <c r="Z145" s="470">
        <v>177.2433269738988</v>
      </c>
      <c r="AA145" s="470">
        <v>649.20917981647688</v>
      </c>
      <c r="AB145" s="473">
        <v>-60.0253294892916</v>
      </c>
      <c r="AC145" s="491">
        <v>589.18385032718527</v>
      </c>
      <c r="AD145" s="470">
        <v>62.249509850356951</v>
      </c>
      <c r="AE145" s="470">
        <v>651.43336017754223</v>
      </c>
      <c r="AF145" s="419">
        <v>1</v>
      </c>
      <c r="AG145" s="480">
        <v>34</v>
      </c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</row>
    <row r="146" spans="1:91" s="421" customFormat="1" ht="16.5">
      <c r="A146" s="401">
        <v>435</v>
      </c>
      <c r="B146" s="402" t="s">
        <v>172</v>
      </c>
      <c r="C146" s="404">
        <v>702</v>
      </c>
      <c r="D146" s="476">
        <v>322.8774499195199</v>
      </c>
      <c r="E146" s="418">
        <v>1059.8732401047448</v>
      </c>
      <c r="F146" s="404">
        <v>1382.7506900242645</v>
      </c>
      <c r="G146" s="404">
        <v>140.51032558500563</v>
      </c>
      <c r="H146" s="404">
        <v>1523.2610156092703</v>
      </c>
      <c r="I146" s="404">
        <v>179.77176310359005</v>
      </c>
      <c r="J146" s="404">
        <v>1703.0327787128601</v>
      </c>
      <c r="K146" s="444">
        <v>-280.86039886039885</v>
      </c>
      <c r="L146" s="488">
        <v>1422.1723798524613</v>
      </c>
      <c r="M146" s="404">
        <v>-84.899440883190906</v>
      </c>
      <c r="N146" s="404">
        <v>1337.2729389692704</v>
      </c>
      <c r="O146" s="419">
        <v>13</v>
      </c>
      <c r="P146" s="419">
        <v>13</v>
      </c>
      <c r="Q146" s="200"/>
      <c r="R146" s="443">
        <v>435</v>
      </c>
      <c r="S146" s="202" t="s">
        <v>172</v>
      </c>
      <c r="T146" s="404">
        <v>692</v>
      </c>
      <c r="U146" s="417">
        <v>79.838040514939124</v>
      </c>
      <c r="V146" s="417">
        <v>1078.702458904105</v>
      </c>
      <c r="W146" s="470">
        <v>1158.5404994190442</v>
      </c>
      <c r="X146" s="470">
        <v>74.396030961193432</v>
      </c>
      <c r="Y146" s="470">
        <v>1232.9365303802376</v>
      </c>
      <c r="Z146" s="470">
        <v>216.43770659386868</v>
      </c>
      <c r="AA146" s="470">
        <v>1449.3742369741062</v>
      </c>
      <c r="AB146" s="473">
        <v>-284.91907514450867</v>
      </c>
      <c r="AC146" s="491">
        <v>1164.4551618295977</v>
      </c>
      <c r="AD146" s="470">
        <v>-86.12631141618499</v>
      </c>
      <c r="AE146" s="470">
        <v>1078.3288504134127</v>
      </c>
      <c r="AF146" s="419">
        <v>13</v>
      </c>
      <c r="AG146" s="479">
        <v>13</v>
      </c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</row>
    <row r="147" spans="1:91" s="421" customFormat="1" ht="16.5">
      <c r="A147" s="401">
        <v>436</v>
      </c>
      <c r="B147" s="402" t="s">
        <v>173</v>
      </c>
      <c r="C147" s="404">
        <v>2033</v>
      </c>
      <c r="D147" s="476">
        <v>1204.7431187664408</v>
      </c>
      <c r="E147" s="418">
        <v>-172.43443707532407</v>
      </c>
      <c r="F147" s="404">
        <v>1032.3086816911168</v>
      </c>
      <c r="G147" s="404">
        <v>728.24271366744847</v>
      </c>
      <c r="H147" s="404">
        <v>1760.5513953585653</v>
      </c>
      <c r="I147" s="404">
        <v>96.251231688101711</v>
      </c>
      <c r="J147" s="404">
        <v>1856.8026270466669</v>
      </c>
      <c r="K147" s="444">
        <v>-170.14412198721101</v>
      </c>
      <c r="L147" s="488">
        <v>1686.658505059456</v>
      </c>
      <c r="M147" s="404">
        <v>-5.2614680275454955</v>
      </c>
      <c r="N147" s="404">
        <v>1681.3970370319105</v>
      </c>
      <c r="O147" s="419">
        <v>17</v>
      </c>
      <c r="P147" s="419">
        <v>17</v>
      </c>
      <c r="Q147" s="200"/>
      <c r="R147" s="443">
        <v>436</v>
      </c>
      <c r="S147" s="202" t="s">
        <v>173</v>
      </c>
      <c r="T147" s="404">
        <v>1988</v>
      </c>
      <c r="U147" s="417">
        <v>1151.2167455517767</v>
      </c>
      <c r="V147" s="417">
        <v>-202.73050933377371</v>
      </c>
      <c r="W147" s="470">
        <v>948.48623621800311</v>
      </c>
      <c r="X147" s="470">
        <v>689.31485523799245</v>
      </c>
      <c r="Y147" s="470">
        <v>1637.8010914559954</v>
      </c>
      <c r="Z147" s="470">
        <v>162.35035593476601</v>
      </c>
      <c r="AA147" s="470">
        <v>1800.1514473907616</v>
      </c>
      <c r="AB147" s="473">
        <v>-173.99547283702213</v>
      </c>
      <c r="AC147" s="491">
        <v>1626.1559745537395</v>
      </c>
      <c r="AD147" s="470">
        <v>-5.3805656438631759</v>
      </c>
      <c r="AE147" s="470">
        <v>1620.7754089098762</v>
      </c>
      <c r="AF147" s="419">
        <v>17</v>
      </c>
      <c r="AG147" s="479">
        <v>17</v>
      </c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</row>
    <row r="148" spans="1:91" s="421" customFormat="1" ht="16.5">
      <c r="A148" s="401">
        <v>440</v>
      </c>
      <c r="B148" s="402" t="s">
        <v>174</v>
      </c>
      <c r="C148" s="404">
        <v>5843</v>
      </c>
      <c r="D148" s="476">
        <v>1853.4627132316223</v>
      </c>
      <c r="E148" s="418">
        <v>-414.01468782691188</v>
      </c>
      <c r="F148" s="404">
        <v>1439.4480254047105</v>
      </c>
      <c r="G148" s="404">
        <v>555.38350667716486</v>
      </c>
      <c r="H148" s="404">
        <v>1994.8315320818754</v>
      </c>
      <c r="I148" s="404">
        <v>68.36041464111247</v>
      </c>
      <c r="J148" s="404">
        <v>2063.1919467229877</v>
      </c>
      <c r="K148" s="444">
        <v>-267.35649495122368</v>
      </c>
      <c r="L148" s="488">
        <v>1795.8354517717642</v>
      </c>
      <c r="M148" s="404">
        <v>-10.97887215471504</v>
      </c>
      <c r="N148" s="404">
        <v>1784.856579617049</v>
      </c>
      <c r="O148" s="419">
        <v>15</v>
      </c>
      <c r="P148" s="419">
        <v>15</v>
      </c>
      <c r="Q148" s="200"/>
      <c r="R148" s="443">
        <v>440</v>
      </c>
      <c r="S148" s="202" t="s">
        <v>174</v>
      </c>
      <c r="T148" s="404">
        <v>5732</v>
      </c>
      <c r="U148" s="417">
        <v>1837.1792055960459</v>
      </c>
      <c r="V148" s="417">
        <v>-448.46250763045589</v>
      </c>
      <c r="W148" s="470">
        <v>1388.7166979655901</v>
      </c>
      <c r="X148" s="470">
        <v>542.55732231004083</v>
      </c>
      <c r="Y148" s="470">
        <v>1931.2740202756308</v>
      </c>
      <c r="Z148" s="470">
        <v>132.25945456137322</v>
      </c>
      <c r="AA148" s="470">
        <v>2063.5334748370042</v>
      </c>
      <c r="AB148" s="473">
        <v>-272.53384508025124</v>
      </c>
      <c r="AC148" s="491">
        <v>1790.9996297567529</v>
      </c>
      <c r="AD148" s="470">
        <v>-11.191477669225396</v>
      </c>
      <c r="AE148" s="470">
        <v>1779.8081520875273</v>
      </c>
      <c r="AF148" s="419">
        <v>15</v>
      </c>
      <c r="AG148" s="479">
        <v>15</v>
      </c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</row>
    <row r="149" spans="1:91" s="421" customFormat="1" ht="16.5">
      <c r="A149" s="401">
        <v>441</v>
      </c>
      <c r="B149" s="402" t="s">
        <v>175</v>
      </c>
      <c r="C149" s="404">
        <v>4396</v>
      </c>
      <c r="D149" s="476">
        <v>210.50813486773021</v>
      </c>
      <c r="E149" s="418">
        <v>-252.13009483414268</v>
      </c>
      <c r="F149" s="404">
        <v>-41.621959966412483</v>
      </c>
      <c r="G149" s="404">
        <v>248.03574698395488</v>
      </c>
      <c r="H149" s="404">
        <v>206.4137870175424</v>
      </c>
      <c r="I149" s="404">
        <v>140.50510516823744</v>
      </c>
      <c r="J149" s="404">
        <v>346.91889218577984</v>
      </c>
      <c r="K149" s="444">
        <v>-66.734531392174702</v>
      </c>
      <c r="L149" s="488">
        <v>280.18436079360509</v>
      </c>
      <c r="M149" s="404">
        <v>-21.20015229754322</v>
      </c>
      <c r="N149" s="404">
        <v>258.98420849606191</v>
      </c>
      <c r="O149" s="419">
        <v>9</v>
      </c>
      <c r="P149" s="419">
        <v>9</v>
      </c>
      <c r="Q149" s="200"/>
      <c r="R149" s="443">
        <v>441</v>
      </c>
      <c r="S149" s="202" t="s">
        <v>175</v>
      </c>
      <c r="T149" s="404">
        <v>4421</v>
      </c>
      <c r="U149" s="417">
        <v>90.412855757560763</v>
      </c>
      <c r="V149" s="417">
        <v>-277.42209046649009</v>
      </c>
      <c r="W149" s="470">
        <v>-187.00923470892934</v>
      </c>
      <c r="X149" s="470">
        <v>256.33085484801069</v>
      </c>
      <c r="Y149" s="470">
        <v>69.321620139081347</v>
      </c>
      <c r="Z149" s="470">
        <v>198.06953862505466</v>
      </c>
      <c r="AA149" s="470">
        <v>267.39115876413598</v>
      </c>
      <c r="AB149" s="473">
        <v>-66.357159013797784</v>
      </c>
      <c r="AC149" s="491">
        <v>201.03399975033818</v>
      </c>
      <c r="AD149" s="470">
        <v>-21.080269056774487</v>
      </c>
      <c r="AE149" s="470">
        <v>179.9537306935637</v>
      </c>
      <c r="AF149" s="419">
        <v>9</v>
      </c>
      <c r="AG149" s="479">
        <v>9</v>
      </c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</row>
    <row r="150" spans="1:91" s="421" customFormat="1" ht="16.5">
      <c r="A150" s="401">
        <v>444</v>
      </c>
      <c r="B150" s="402" t="s">
        <v>176</v>
      </c>
      <c r="C150" s="404">
        <v>45645</v>
      </c>
      <c r="D150" s="476">
        <v>352.6260282810797</v>
      </c>
      <c r="E150" s="418">
        <v>73.0769432104495</v>
      </c>
      <c r="F150" s="404">
        <v>425.70297149152924</v>
      </c>
      <c r="G150" s="404">
        <v>112.25803415963478</v>
      </c>
      <c r="H150" s="404">
        <v>537.96100565116399</v>
      </c>
      <c r="I150" s="404">
        <v>96.366497490944639</v>
      </c>
      <c r="J150" s="404">
        <v>634.32750314210864</v>
      </c>
      <c r="K150" s="444">
        <v>-20.042304743126302</v>
      </c>
      <c r="L150" s="488">
        <v>614.2851983989824</v>
      </c>
      <c r="M150" s="404">
        <v>52.558779205827577</v>
      </c>
      <c r="N150" s="404">
        <v>666.84397760480988</v>
      </c>
      <c r="O150" s="419">
        <v>1</v>
      </c>
      <c r="P150" s="420">
        <v>33</v>
      </c>
      <c r="Q150" s="200"/>
      <c r="R150" s="443">
        <v>444</v>
      </c>
      <c r="S150" s="202" t="s">
        <v>176</v>
      </c>
      <c r="T150" s="404">
        <v>45811</v>
      </c>
      <c r="U150" s="417">
        <v>276.95039097144138</v>
      </c>
      <c r="V150" s="417">
        <v>76.117719921248678</v>
      </c>
      <c r="W150" s="470">
        <v>353.06811089269007</v>
      </c>
      <c r="X150" s="470">
        <v>132.65639406959846</v>
      </c>
      <c r="Y150" s="470">
        <v>485.72450496228851</v>
      </c>
      <c r="Z150" s="470">
        <v>153.31296678642684</v>
      </c>
      <c r="AA150" s="470">
        <v>639.03747174871535</v>
      </c>
      <c r="AB150" s="473">
        <v>-19.969679771233984</v>
      </c>
      <c r="AC150" s="491">
        <v>619.06779197748142</v>
      </c>
      <c r="AD150" s="470">
        <v>52.368328062037499</v>
      </c>
      <c r="AE150" s="470">
        <v>671.43612003951887</v>
      </c>
      <c r="AF150" s="419">
        <v>1</v>
      </c>
      <c r="AG150" s="480">
        <v>33</v>
      </c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</row>
    <row r="151" spans="1:91" s="421" customFormat="1" ht="16.5">
      <c r="A151" s="401">
        <v>445</v>
      </c>
      <c r="B151" s="402" t="s">
        <v>177</v>
      </c>
      <c r="C151" s="404">
        <v>14999</v>
      </c>
      <c r="D151" s="476">
        <v>823.7740055015654</v>
      </c>
      <c r="E151" s="418">
        <v>-382.22360868986777</v>
      </c>
      <c r="F151" s="404">
        <v>441.55039681169762</v>
      </c>
      <c r="G151" s="404">
        <v>29.545525234791807</v>
      </c>
      <c r="H151" s="404">
        <v>471.09592204648942</v>
      </c>
      <c r="I151" s="404">
        <v>101.21407248387612</v>
      </c>
      <c r="J151" s="404">
        <v>572.30999453036554</v>
      </c>
      <c r="K151" s="444">
        <v>-3.3742249483298887</v>
      </c>
      <c r="L151" s="488">
        <v>568.93576958203562</v>
      </c>
      <c r="M151" s="404">
        <v>8.4175788719247908</v>
      </c>
      <c r="N151" s="404">
        <v>577.35334845396039</v>
      </c>
      <c r="O151" s="419">
        <v>2</v>
      </c>
      <c r="P151" s="419">
        <v>2</v>
      </c>
      <c r="Q151" s="200"/>
      <c r="R151" s="443">
        <v>445</v>
      </c>
      <c r="S151" s="202" t="s">
        <v>177</v>
      </c>
      <c r="T151" s="404">
        <v>14991</v>
      </c>
      <c r="U151" s="417">
        <v>780.75383268332268</v>
      </c>
      <c r="V151" s="417">
        <v>-409.07426771280035</v>
      </c>
      <c r="W151" s="470">
        <v>371.67956497052228</v>
      </c>
      <c r="X151" s="470">
        <v>19.679875381324621</v>
      </c>
      <c r="Y151" s="470">
        <v>391.35944035184696</v>
      </c>
      <c r="Z151" s="470">
        <v>157.33637711984446</v>
      </c>
      <c r="AA151" s="470">
        <v>548.69581747169138</v>
      </c>
      <c r="AB151" s="473">
        <v>-3.3760256153692216</v>
      </c>
      <c r="AC151" s="491">
        <v>545.31979185632224</v>
      </c>
      <c r="AD151" s="470">
        <v>8.4220709425655365</v>
      </c>
      <c r="AE151" s="470">
        <v>553.74186279888772</v>
      </c>
      <c r="AF151" s="419">
        <v>2</v>
      </c>
      <c r="AG151" s="479">
        <v>2</v>
      </c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</row>
    <row r="152" spans="1:91" s="421" customFormat="1" ht="16.5">
      <c r="A152" s="401">
        <v>475</v>
      </c>
      <c r="B152" s="402" t="s">
        <v>178</v>
      </c>
      <c r="C152" s="404">
        <v>5456</v>
      </c>
      <c r="D152" s="476">
        <v>1074.8208760394293</v>
      </c>
      <c r="E152" s="418">
        <v>-460.26872504089198</v>
      </c>
      <c r="F152" s="404">
        <v>614.5521509985374</v>
      </c>
      <c r="G152" s="404">
        <v>305.37285813928077</v>
      </c>
      <c r="H152" s="404">
        <v>919.92500913781817</v>
      </c>
      <c r="I152" s="404">
        <v>126.0957346533359</v>
      </c>
      <c r="J152" s="404">
        <v>1046.020743791154</v>
      </c>
      <c r="K152" s="444">
        <v>-38.567448680351909</v>
      </c>
      <c r="L152" s="488">
        <v>1007.4532951108022</v>
      </c>
      <c r="M152" s="404">
        <v>132.94581900659827</v>
      </c>
      <c r="N152" s="404">
        <v>1140.3991141174006</v>
      </c>
      <c r="O152" s="419">
        <v>15</v>
      </c>
      <c r="P152" s="419">
        <v>15</v>
      </c>
      <c r="Q152" s="200"/>
      <c r="R152" s="443">
        <v>475</v>
      </c>
      <c r="S152" s="202" t="s">
        <v>178</v>
      </c>
      <c r="T152" s="404">
        <v>5479</v>
      </c>
      <c r="U152" s="417">
        <v>1005.4236233900142</v>
      </c>
      <c r="V152" s="417">
        <v>-485.03760495292272</v>
      </c>
      <c r="W152" s="470">
        <v>520.38601843709148</v>
      </c>
      <c r="X152" s="470">
        <v>321.32165623981354</v>
      </c>
      <c r="Y152" s="470">
        <v>841.70767467690496</v>
      </c>
      <c r="Z152" s="470">
        <v>198.85904107058215</v>
      </c>
      <c r="AA152" s="470">
        <v>1040.5667157474873</v>
      </c>
      <c r="AB152" s="473">
        <v>-38.405548457747763</v>
      </c>
      <c r="AC152" s="491">
        <v>1002.1611672897394</v>
      </c>
      <c r="AD152" s="470">
        <v>132.38773288921337</v>
      </c>
      <c r="AE152" s="470">
        <v>1134.5489001789529</v>
      </c>
      <c r="AF152" s="419">
        <v>15</v>
      </c>
      <c r="AG152" s="479">
        <v>15</v>
      </c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</row>
    <row r="153" spans="1:91" s="421" customFormat="1" ht="16.5">
      <c r="A153" s="401">
        <v>480</v>
      </c>
      <c r="B153" s="402" t="s">
        <v>179</v>
      </c>
      <c r="C153" s="404">
        <v>1930</v>
      </c>
      <c r="D153" s="476">
        <v>407.73469338135595</v>
      </c>
      <c r="E153" s="418">
        <v>13.381155019655111</v>
      </c>
      <c r="F153" s="404">
        <v>421.11584840101096</v>
      </c>
      <c r="G153" s="404">
        <v>561.65880421263171</v>
      </c>
      <c r="H153" s="404">
        <v>982.77465261364273</v>
      </c>
      <c r="I153" s="404">
        <v>154.90848948005194</v>
      </c>
      <c r="J153" s="404">
        <v>1137.6831420936946</v>
      </c>
      <c r="K153" s="444">
        <v>-262.03316062176168</v>
      </c>
      <c r="L153" s="488">
        <v>875.64998147193307</v>
      </c>
      <c r="M153" s="404">
        <v>-410.45199481865296</v>
      </c>
      <c r="N153" s="404">
        <v>465.19798665328011</v>
      </c>
      <c r="O153" s="419">
        <v>2</v>
      </c>
      <c r="P153" s="419">
        <v>2</v>
      </c>
      <c r="Q153" s="200"/>
      <c r="R153" s="443">
        <v>480</v>
      </c>
      <c r="S153" s="202" t="s">
        <v>179</v>
      </c>
      <c r="T153" s="404">
        <v>1978</v>
      </c>
      <c r="U153" s="417">
        <v>353.43274335533977</v>
      </c>
      <c r="V153" s="417">
        <v>-1.2168611881293334</v>
      </c>
      <c r="W153" s="470">
        <v>352.21588216721045</v>
      </c>
      <c r="X153" s="470">
        <v>528.59126236330383</v>
      </c>
      <c r="Y153" s="470">
        <v>880.80714453051428</v>
      </c>
      <c r="Z153" s="470">
        <v>214.87800237889951</v>
      </c>
      <c r="AA153" s="470">
        <v>1095.6851469094138</v>
      </c>
      <c r="AB153" s="473">
        <v>-255.67441860465115</v>
      </c>
      <c r="AC153" s="491">
        <v>840.01072830476267</v>
      </c>
      <c r="AD153" s="470">
        <v>-400.49158240647131</v>
      </c>
      <c r="AE153" s="470">
        <v>439.51914589829136</v>
      </c>
      <c r="AF153" s="419">
        <v>2</v>
      </c>
      <c r="AG153" s="479">
        <v>2</v>
      </c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</row>
    <row r="154" spans="1:91" s="421" customFormat="1" ht="16.5">
      <c r="A154" s="401">
        <v>481</v>
      </c>
      <c r="B154" s="402" t="s">
        <v>180</v>
      </c>
      <c r="C154" s="404">
        <v>9619</v>
      </c>
      <c r="D154" s="476">
        <v>580.77610725937279</v>
      </c>
      <c r="E154" s="418">
        <v>-9.6707530397360149</v>
      </c>
      <c r="F154" s="404">
        <v>571.10535421963687</v>
      </c>
      <c r="G154" s="404">
        <v>91.561996347948579</v>
      </c>
      <c r="H154" s="404">
        <v>662.66735056758534</v>
      </c>
      <c r="I154" s="404">
        <v>60.077959359885924</v>
      </c>
      <c r="J154" s="404">
        <v>722.74530992747123</v>
      </c>
      <c r="K154" s="444">
        <v>-232.14013930762033</v>
      </c>
      <c r="L154" s="488">
        <v>490.60517061985092</v>
      </c>
      <c r="M154" s="404">
        <v>-23.805391048965589</v>
      </c>
      <c r="N154" s="404">
        <v>466.79977957088533</v>
      </c>
      <c r="O154" s="419">
        <v>2</v>
      </c>
      <c r="P154" s="419">
        <v>2</v>
      </c>
      <c r="Q154" s="200"/>
      <c r="R154" s="443">
        <v>481</v>
      </c>
      <c r="S154" s="202" t="s">
        <v>180</v>
      </c>
      <c r="T154" s="404">
        <v>9642</v>
      </c>
      <c r="U154" s="417">
        <v>561.01863281050043</v>
      </c>
      <c r="V154" s="417">
        <v>-21.327888839250289</v>
      </c>
      <c r="W154" s="470">
        <v>539.69074397125019</v>
      </c>
      <c r="X154" s="470">
        <v>99.0177324369632</v>
      </c>
      <c r="Y154" s="470">
        <v>638.70847640821341</v>
      </c>
      <c r="Z154" s="470">
        <v>125.47561703309695</v>
      </c>
      <c r="AA154" s="470">
        <v>764.18409344131032</v>
      </c>
      <c r="AB154" s="473">
        <v>-231.58639286455093</v>
      </c>
      <c r="AC154" s="491">
        <v>532.59770057675939</v>
      </c>
      <c r="AD154" s="470">
        <v>-23.748605735324624</v>
      </c>
      <c r="AE154" s="470">
        <v>508.84909484143481</v>
      </c>
      <c r="AF154" s="419">
        <v>2</v>
      </c>
      <c r="AG154" s="479">
        <v>2</v>
      </c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</row>
    <row r="155" spans="1:91" s="421" customFormat="1" ht="16.5">
      <c r="A155" s="401">
        <v>483</v>
      </c>
      <c r="B155" s="402" t="s">
        <v>181</v>
      </c>
      <c r="C155" s="404">
        <v>1055</v>
      </c>
      <c r="D155" s="476">
        <v>1271.7075532475685</v>
      </c>
      <c r="E155" s="418">
        <v>-491.59693587770698</v>
      </c>
      <c r="F155" s="404">
        <v>780.11061736986153</v>
      </c>
      <c r="G155" s="404">
        <v>921.24083275932151</v>
      </c>
      <c r="H155" s="404">
        <v>1701.3514501291831</v>
      </c>
      <c r="I155" s="404">
        <v>157.22852569123725</v>
      </c>
      <c r="J155" s="404">
        <v>1858.5799758204205</v>
      </c>
      <c r="K155" s="444">
        <v>-208.40189573459716</v>
      </c>
      <c r="L155" s="488">
        <v>1650.1780800858232</v>
      </c>
      <c r="M155" s="404">
        <v>55.219661137440752</v>
      </c>
      <c r="N155" s="404">
        <v>1705.3977412232639</v>
      </c>
      <c r="O155" s="419">
        <v>17</v>
      </c>
      <c r="P155" s="419">
        <v>17</v>
      </c>
      <c r="Q155" s="200"/>
      <c r="R155" s="443">
        <v>483</v>
      </c>
      <c r="S155" s="202" t="s">
        <v>181</v>
      </c>
      <c r="T155" s="404">
        <v>1067</v>
      </c>
      <c r="U155" s="417">
        <v>1055.9694728463101</v>
      </c>
      <c r="V155" s="417">
        <v>-512.85015701606301</v>
      </c>
      <c r="W155" s="470">
        <v>543.11931583024705</v>
      </c>
      <c r="X155" s="470">
        <v>894.4247179404033</v>
      </c>
      <c r="Y155" s="470">
        <v>1437.5440337706502</v>
      </c>
      <c r="Z155" s="470">
        <v>224.86923708017181</v>
      </c>
      <c r="AA155" s="470">
        <v>1662.4132708508221</v>
      </c>
      <c r="AB155" s="473">
        <v>-206.05810684161199</v>
      </c>
      <c r="AC155" s="491">
        <v>1456.3551640092101</v>
      </c>
      <c r="AD155" s="470">
        <v>54.598634020618547</v>
      </c>
      <c r="AE155" s="470">
        <v>1510.9537980298287</v>
      </c>
      <c r="AF155" s="419">
        <v>17</v>
      </c>
      <c r="AG155" s="479">
        <v>17</v>
      </c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</row>
    <row r="156" spans="1:91" s="421" customFormat="1" ht="16.5">
      <c r="A156" s="401">
        <v>484</v>
      </c>
      <c r="B156" s="402" t="s">
        <v>182</v>
      </c>
      <c r="C156" s="404">
        <v>2966</v>
      </c>
      <c r="D156" s="476">
        <v>402.13517985498481</v>
      </c>
      <c r="E156" s="418">
        <v>-161.30292110781048</v>
      </c>
      <c r="F156" s="404">
        <v>240.83225874717431</v>
      </c>
      <c r="G156" s="404">
        <v>250.30177308608265</v>
      </c>
      <c r="H156" s="404">
        <v>491.13403183325698</v>
      </c>
      <c r="I156" s="404">
        <v>153.39988457371217</v>
      </c>
      <c r="J156" s="404">
        <v>644.53391640696918</v>
      </c>
      <c r="K156" s="444">
        <v>95.996628455832777</v>
      </c>
      <c r="L156" s="488">
        <v>740.53054486280189</v>
      </c>
      <c r="M156" s="404">
        <v>43.306906608226562</v>
      </c>
      <c r="N156" s="404">
        <v>783.83745147102854</v>
      </c>
      <c r="O156" s="419">
        <v>4</v>
      </c>
      <c r="P156" s="419">
        <v>4</v>
      </c>
      <c r="Q156" s="200"/>
      <c r="R156" s="443">
        <v>484</v>
      </c>
      <c r="S156" s="202" t="s">
        <v>182</v>
      </c>
      <c r="T156" s="404">
        <v>2967</v>
      </c>
      <c r="U156" s="417">
        <v>255.4213203271629</v>
      </c>
      <c r="V156" s="417">
        <v>-157.90523793718685</v>
      </c>
      <c r="W156" s="470">
        <v>97.51608238997602</v>
      </c>
      <c r="X156" s="470">
        <v>361.64313254913742</v>
      </c>
      <c r="Y156" s="470">
        <v>459.15921493911344</v>
      </c>
      <c r="Z156" s="470">
        <v>203.44936837677923</v>
      </c>
      <c r="AA156" s="470">
        <v>662.6085833158927</v>
      </c>
      <c r="AB156" s="473">
        <v>95.964273677114932</v>
      </c>
      <c r="AC156" s="491">
        <v>758.57285699300769</v>
      </c>
      <c r="AD156" s="470">
        <v>43.292310414560156</v>
      </c>
      <c r="AE156" s="470">
        <v>801.86516740756792</v>
      </c>
      <c r="AF156" s="419">
        <v>4</v>
      </c>
      <c r="AG156" s="479">
        <v>4</v>
      </c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</row>
    <row r="157" spans="1:91" s="421" customFormat="1" ht="16.5">
      <c r="A157" s="401">
        <v>489</v>
      </c>
      <c r="B157" s="402" t="s">
        <v>183</v>
      </c>
      <c r="C157" s="404">
        <v>1752</v>
      </c>
      <c r="D157" s="476">
        <v>160.89334759452953</v>
      </c>
      <c r="E157" s="418">
        <v>489.60330198408656</v>
      </c>
      <c r="F157" s="404">
        <v>650.49664957861614</v>
      </c>
      <c r="G157" s="404">
        <v>458.15170178176891</v>
      </c>
      <c r="H157" s="404">
        <v>1108.648351360385</v>
      </c>
      <c r="I157" s="404">
        <v>187.18960454787475</v>
      </c>
      <c r="J157" s="404">
        <v>1295.8379559082598</v>
      </c>
      <c r="K157" s="444">
        <v>-301.77910958904107</v>
      </c>
      <c r="L157" s="488">
        <v>994.05884631921867</v>
      </c>
      <c r="M157" s="404">
        <v>-704.62664098173514</v>
      </c>
      <c r="N157" s="404">
        <v>289.43220533748354</v>
      </c>
      <c r="O157" s="419">
        <v>8</v>
      </c>
      <c r="P157" s="419">
        <v>8</v>
      </c>
      <c r="Q157" s="200"/>
      <c r="R157" s="443">
        <v>489</v>
      </c>
      <c r="S157" s="202" t="s">
        <v>183</v>
      </c>
      <c r="T157" s="404">
        <v>1791</v>
      </c>
      <c r="U157" s="417">
        <v>61.186396253072097</v>
      </c>
      <c r="V157" s="417">
        <v>482.03905625273558</v>
      </c>
      <c r="W157" s="470">
        <v>543.22545250580765</v>
      </c>
      <c r="X157" s="470">
        <v>478.90772036410846</v>
      </c>
      <c r="Y157" s="470">
        <v>1022.1331728699161</v>
      </c>
      <c r="Z157" s="470">
        <v>235.15704181611076</v>
      </c>
      <c r="AA157" s="470">
        <v>1257.290214686027</v>
      </c>
      <c r="AB157" s="473">
        <v>-295.20770519262982</v>
      </c>
      <c r="AC157" s="491">
        <v>962.08250949339708</v>
      </c>
      <c r="AD157" s="470">
        <v>-689.28301228364046</v>
      </c>
      <c r="AE157" s="470">
        <v>272.79949720975662</v>
      </c>
      <c r="AF157" s="419">
        <v>8</v>
      </c>
      <c r="AG157" s="479">
        <v>8</v>
      </c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</row>
    <row r="158" spans="1:91" s="421" customFormat="1" ht="16.5">
      <c r="A158" s="401">
        <v>491</v>
      </c>
      <c r="B158" s="402" t="s">
        <v>184</v>
      </c>
      <c r="C158" s="404">
        <v>51919</v>
      </c>
      <c r="D158" s="476">
        <v>239.42147812281044</v>
      </c>
      <c r="E158" s="418">
        <v>-359.71961763206286</v>
      </c>
      <c r="F158" s="404">
        <v>-120.29813950925245</v>
      </c>
      <c r="G158" s="404">
        <v>236.59608715645427</v>
      </c>
      <c r="H158" s="404">
        <v>116.29794764720181</v>
      </c>
      <c r="I158" s="404">
        <v>98.574357091782403</v>
      </c>
      <c r="J158" s="404">
        <v>214.87230473898421</v>
      </c>
      <c r="K158" s="444">
        <v>28.745834858144416</v>
      </c>
      <c r="L158" s="488">
        <v>243.61813959712862</v>
      </c>
      <c r="M158" s="404">
        <v>3.9271006664227022</v>
      </c>
      <c r="N158" s="404">
        <v>247.54524026355131</v>
      </c>
      <c r="O158" s="419">
        <v>10</v>
      </c>
      <c r="P158" s="419">
        <v>10</v>
      </c>
      <c r="Q158" s="200"/>
      <c r="R158" s="443">
        <v>491</v>
      </c>
      <c r="S158" s="202" t="s">
        <v>184</v>
      </c>
      <c r="T158" s="404">
        <v>51980</v>
      </c>
      <c r="U158" s="417">
        <v>96.324579262913531</v>
      </c>
      <c r="V158" s="417">
        <v>-385.96376461817704</v>
      </c>
      <c r="W158" s="470">
        <v>-289.63918535526352</v>
      </c>
      <c r="X158" s="470">
        <v>211.43753985739153</v>
      </c>
      <c r="Y158" s="470">
        <v>-78.201645497871993</v>
      </c>
      <c r="Z158" s="470">
        <v>171.05170414036479</v>
      </c>
      <c r="AA158" s="470">
        <v>92.850058642492812</v>
      </c>
      <c r="AB158" s="473">
        <v>28.712100808003079</v>
      </c>
      <c r="AC158" s="491">
        <v>121.56215945049588</v>
      </c>
      <c r="AD158" s="470">
        <v>3.9224921027318254</v>
      </c>
      <c r="AE158" s="470">
        <v>125.48465155322772</v>
      </c>
      <c r="AF158" s="419">
        <v>10</v>
      </c>
      <c r="AG158" s="479">
        <v>10</v>
      </c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</row>
    <row r="159" spans="1:91" s="421" customFormat="1" ht="16.5">
      <c r="A159" s="401">
        <v>494</v>
      </c>
      <c r="B159" s="402" t="s">
        <v>185</v>
      </c>
      <c r="C159" s="404">
        <v>8827</v>
      </c>
      <c r="D159" s="476">
        <v>949.89009547051307</v>
      </c>
      <c r="E159" s="418">
        <v>-439.88632920095978</v>
      </c>
      <c r="F159" s="404">
        <v>510.00376626955324</v>
      </c>
      <c r="G159" s="404">
        <v>529.83297734148289</v>
      </c>
      <c r="H159" s="404">
        <v>1039.8367436110361</v>
      </c>
      <c r="I159" s="404">
        <v>81.411100487423909</v>
      </c>
      <c r="J159" s="404">
        <v>1121.2478440984601</v>
      </c>
      <c r="K159" s="444">
        <v>-27.055851365129715</v>
      </c>
      <c r="L159" s="488">
        <v>1094.1919927333302</v>
      </c>
      <c r="M159" s="404">
        <v>10.438048714172428</v>
      </c>
      <c r="N159" s="404">
        <v>1104.6300414475027</v>
      </c>
      <c r="O159" s="419">
        <v>17</v>
      </c>
      <c r="P159" s="419">
        <v>17</v>
      </c>
      <c r="Q159" s="200"/>
      <c r="R159" s="443">
        <v>494</v>
      </c>
      <c r="S159" s="202" t="s">
        <v>185</v>
      </c>
      <c r="T159" s="404">
        <v>8882</v>
      </c>
      <c r="U159" s="417">
        <v>916.93647391411093</v>
      </c>
      <c r="V159" s="417">
        <v>-463.88634169941002</v>
      </c>
      <c r="W159" s="470">
        <v>453.05013221470091</v>
      </c>
      <c r="X159" s="470">
        <v>562.56645599748106</v>
      </c>
      <c r="Y159" s="470">
        <v>1015.6165882121819</v>
      </c>
      <c r="Z159" s="470">
        <v>150.57104040913359</v>
      </c>
      <c r="AA159" s="470">
        <v>1166.1876286213153</v>
      </c>
      <c r="AB159" s="473">
        <v>-26.88831344291826</v>
      </c>
      <c r="AC159" s="491">
        <v>1139.2993151783971</v>
      </c>
      <c r="AD159" s="470">
        <v>10.373413195226302</v>
      </c>
      <c r="AE159" s="470">
        <v>1149.6727283736234</v>
      </c>
      <c r="AF159" s="419">
        <v>17</v>
      </c>
      <c r="AG159" s="479">
        <v>17</v>
      </c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</row>
    <row r="160" spans="1:91" s="421" customFormat="1" ht="16.5">
      <c r="A160" s="401">
        <v>495</v>
      </c>
      <c r="B160" s="402" t="s">
        <v>186</v>
      </c>
      <c r="C160" s="404">
        <v>1430</v>
      </c>
      <c r="D160" s="476">
        <v>578.92650569871307</v>
      </c>
      <c r="E160" s="418">
        <v>-50.422012840682392</v>
      </c>
      <c r="F160" s="404">
        <v>528.50449285803074</v>
      </c>
      <c r="G160" s="404">
        <v>347.57716999180082</v>
      </c>
      <c r="H160" s="404">
        <v>876.08166284983156</v>
      </c>
      <c r="I160" s="404">
        <v>166.31696378246301</v>
      </c>
      <c r="J160" s="404">
        <v>1042.3986266322945</v>
      </c>
      <c r="K160" s="444">
        <v>-259.18251748251748</v>
      </c>
      <c r="L160" s="488">
        <v>783.21610914977703</v>
      </c>
      <c r="M160" s="404">
        <v>-45.537938811188823</v>
      </c>
      <c r="N160" s="404">
        <v>737.6781703385883</v>
      </c>
      <c r="O160" s="419">
        <v>13</v>
      </c>
      <c r="P160" s="419">
        <v>13</v>
      </c>
      <c r="Q160" s="200"/>
      <c r="R160" s="443">
        <v>495</v>
      </c>
      <c r="S160" s="202" t="s">
        <v>186</v>
      </c>
      <c r="T160" s="404">
        <v>1477</v>
      </c>
      <c r="U160" s="417">
        <v>438.97689173457144</v>
      </c>
      <c r="V160" s="417">
        <v>-60.042955575435116</v>
      </c>
      <c r="W160" s="470">
        <v>378.93393615913629</v>
      </c>
      <c r="X160" s="470">
        <v>187.80905945154583</v>
      </c>
      <c r="Y160" s="470">
        <v>566.7429956106821</v>
      </c>
      <c r="Z160" s="470">
        <v>222.26417386554004</v>
      </c>
      <c r="AA160" s="470">
        <v>789.0071694762222</v>
      </c>
      <c r="AB160" s="473">
        <v>-250.93500338524035</v>
      </c>
      <c r="AC160" s="491">
        <v>538.07216609098191</v>
      </c>
      <c r="AD160" s="470">
        <v>-44.088864251861892</v>
      </c>
      <c r="AE160" s="470">
        <v>493.98330183911992</v>
      </c>
      <c r="AF160" s="419">
        <v>13</v>
      </c>
      <c r="AG160" s="479">
        <v>13</v>
      </c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</row>
    <row r="161" spans="1:91" s="421" customFormat="1" ht="16.5">
      <c r="A161" s="401">
        <v>498</v>
      </c>
      <c r="B161" s="402" t="s">
        <v>187</v>
      </c>
      <c r="C161" s="404">
        <v>2325</v>
      </c>
      <c r="D161" s="476">
        <v>1381.1812438741711</v>
      </c>
      <c r="E161" s="418">
        <v>223.35850730823083</v>
      </c>
      <c r="F161" s="404">
        <v>1604.5397511824019</v>
      </c>
      <c r="G161" s="404">
        <v>89.210078992263732</v>
      </c>
      <c r="H161" s="404">
        <v>1693.7498301746657</v>
      </c>
      <c r="I161" s="404">
        <v>113.0123027056344</v>
      </c>
      <c r="J161" s="404">
        <v>1806.7621328803</v>
      </c>
      <c r="K161" s="444">
        <v>100.44860215053764</v>
      </c>
      <c r="L161" s="488">
        <v>1907.2107350308377</v>
      </c>
      <c r="M161" s="404">
        <v>11.832135053763432</v>
      </c>
      <c r="N161" s="404">
        <v>1919.042870084601</v>
      </c>
      <c r="O161" s="419">
        <v>19</v>
      </c>
      <c r="P161" s="419">
        <v>19</v>
      </c>
      <c r="Q161" s="200"/>
      <c r="R161" s="443">
        <v>498</v>
      </c>
      <c r="S161" s="202" t="s">
        <v>187</v>
      </c>
      <c r="T161" s="404">
        <v>2281</v>
      </c>
      <c r="U161" s="417">
        <v>1136.2656049635868</v>
      </c>
      <c r="V161" s="417">
        <v>231.23574320399061</v>
      </c>
      <c r="W161" s="470">
        <v>1367.5013481675774</v>
      </c>
      <c r="X161" s="470">
        <v>16.21659449685821</v>
      </c>
      <c r="Y161" s="470">
        <v>1383.7179426644357</v>
      </c>
      <c r="Z161" s="470">
        <v>192.71396773962354</v>
      </c>
      <c r="AA161" s="470">
        <v>1576.4319104040592</v>
      </c>
      <c r="AB161" s="473">
        <v>102.38623410784743</v>
      </c>
      <c r="AC161" s="491">
        <v>1678.8181445119067</v>
      </c>
      <c r="AD161" s="470">
        <v>12.060374397194204</v>
      </c>
      <c r="AE161" s="470">
        <v>1690.8785189091011</v>
      </c>
      <c r="AF161" s="419">
        <v>19</v>
      </c>
      <c r="AG161" s="479">
        <v>19</v>
      </c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</row>
    <row r="162" spans="1:91" s="421" customFormat="1" ht="16.5">
      <c r="A162" s="401">
        <v>499</v>
      </c>
      <c r="B162" s="402" t="s">
        <v>188</v>
      </c>
      <c r="C162" s="404">
        <v>19763</v>
      </c>
      <c r="D162" s="476">
        <v>816.65542175317466</v>
      </c>
      <c r="E162" s="418">
        <v>21.359400294732072</v>
      </c>
      <c r="F162" s="404">
        <v>838.01482204790682</v>
      </c>
      <c r="G162" s="404">
        <v>220.78993323572556</v>
      </c>
      <c r="H162" s="404">
        <v>1058.8047552836322</v>
      </c>
      <c r="I162" s="404">
        <v>75.26290841472067</v>
      </c>
      <c r="J162" s="404">
        <v>1134.0676636983528</v>
      </c>
      <c r="K162" s="444">
        <v>-76.471841319637704</v>
      </c>
      <c r="L162" s="488">
        <v>1057.5958223787152</v>
      </c>
      <c r="M162" s="404">
        <v>20.022403964479093</v>
      </c>
      <c r="N162" s="404">
        <v>1077.6182263431942</v>
      </c>
      <c r="O162" s="419">
        <v>15</v>
      </c>
      <c r="P162" s="419">
        <v>15</v>
      </c>
      <c r="Q162" s="200"/>
      <c r="R162" s="443">
        <v>499</v>
      </c>
      <c r="S162" s="202" t="s">
        <v>188</v>
      </c>
      <c r="T162" s="404">
        <v>19662</v>
      </c>
      <c r="U162" s="417">
        <v>789.93386382186213</v>
      </c>
      <c r="V162" s="417">
        <v>9.8752949333086537</v>
      </c>
      <c r="W162" s="470">
        <v>799.80915875517076</v>
      </c>
      <c r="X162" s="470">
        <v>207.99957530571143</v>
      </c>
      <c r="Y162" s="470">
        <v>1007.8087340608821</v>
      </c>
      <c r="Z162" s="470">
        <v>143.6325909807976</v>
      </c>
      <c r="AA162" s="470">
        <v>1151.4413250416796</v>
      </c>
      <c r="AB162" s="473">
        <v>-76.864662801342689</v>
      </c>
      <c r="AC162" s="491">
        <v>1074.5766622403369</v>
      </c>
      <c r="AD162" s="470">
        <v>20.125255291933694</v>
      </c>
      <c r="AE162" s="470">
        <v>1094.7019175322705</v>
      </c>
      <c r="AF162" s="419">
        <v>15</v>
      </c>
      <c r="AG162" s="479">
        <v>15</v>
      </c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</row>
    <row r="163" spans="1:91" s="421" customFormat="1" ht="16.5">
      <c r="A163" s="401">
        <v>500</v>
      </c>
      <c r="B163" s="402" t="s">
        <v>189</v>
      </c>
      <c r="C163" s="404">
        <v>10551</v>
      </c>
      <c r="D163" s="476">
        <v>779.50483606270768</v>
      </c>
      <c r="E163" s="418">
        <v>319.30070009612734</v>
      </c>
      <c r="F163" s="404">
        <v>1098.8055361588349</v>
      </c>
      <c r="G163" s="404">
        <v>93.097491587144745</v>
      </c>
      <c r="H163" s="404">
        <v>1191.9030277459797</v>
      </c>
      <c r="I163" s="404">
        <v>47.783012201831639</v>
      </c>
      <c r="J163" s="404">
        <v>1239.6860399478114</v>
      </c>
      <c r="K163" s="444">
        <v>-78.735854421381859</v>
      </c>
      <c r="L163" s="488">
        <v>1160.9501855264296</v>
      </c>
      <c r="M163" s="404">
        <v>-21.13560212302151</v>
      </c>
      <c r="N163" s="404">
        <v>1139.8145834034081</v>
      </c>
      <c r="O163" s="419">
        <v>13</v>
      </c>
      <c r="P163" s="419">
        <v>13</v>
      </c>
      <c r="Q163" s="200"/>
      <c r="R163" s="443">
        <v>500</v>
      </c>
      <c r="S163" s="202" t="s">
        <v>189</v>
      </c>
      <c r="T163" s="404">
        <v>10486</v>
      </c>
      <c r="U163" s="417">
        <v>711.08411408249083</v>
      </c>
      <c r="V163" s="417">
        <v>324.69833235803856</v>
      </c>
      <c r="W163" s="470">
        <v>1035.7824464405294</v>
      </c>
      <c r="X163" s="470">
        <v>126.42058433581697</v>
      </c>
      <c r="Y163" s="470">
        <v>1162.2030307763464</v>
      </c>
      <c r="Z163" s="470">
        <v>98.490803050768136</v>
      </c>
      <c r="AA163" s="470">
        <v>1260.6938338271145</v>
      </c>
      <c r="AB163" s="473">
        <v>-79.22391760442494</v>
      </c>
      <c r="AC163" s="491">
        <v>1181.4699162226896</v>
      </c>
      <c r="AD163" s="470">
        <v>-21.26661625023841</v>
      </c>
      <c r="AE163" s="470">
        <v>1160.2032999724511</v>
      </c>
      <c r="AF163" s="419">
        <v>13</v>
      </c>
      <c r="AG163" s="479">
        <v>13</v>
      </c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</row>
    <row r="164" spans="1:91" s="421" customFormat="1" ht="16.5">
      <c r="A164" s="401">
        <v>503</v>
      </c>
      <c r="B164" s="402" t="s">
        <v>190</v>
      </c>
      <c r="C164" s="404">
        <v>7515</v>
      </c>
      <c r="D164" s="476">
        <v>300.62833285230812</v>
      </c>
      <c r="E164" s="418">
        <v>-213.80817436525578</v>
      </c>
      <c r="F164" s="404">
        <v>86.820158487052296</v>
      </c>
      <c r="G164" s="404">
        <v>408.95350696355882</v>
      </c>
      <c r="H164" s="404">
        <v>495.77366545061113</v>
      </c>
      <c r="I164" s="404">
        <v>109.50783124814261</v>
      </c>
      <c r="J164" s="404">
        <v>605.2814966987537</v>
      </c>
      <c r="K164" s="444">
        <v>-42.19680638722555</v>
      </c>
      <c r="L164" s="488">
        <v>563.08469031152822</v>
      </c>
      <c r="M164" s="404">
        <v>18.984113838988691</v>
      </c>
      <c r="N164" s="404">
        <v>582.06880415051694</v>
      </c>
      <c r="O164" s="419">
        <v>2</v>
      </c>
      <c r="P164" s="419">
        <v>2</v>
      </c>
      <c r="Q164" s="200"/>
      <c r="R164" s="443">
        <v>503</v>
      </c>
      <c r="S164" s="202" t="s">
        <v>190</v>
      </c>
      <c r="T164" s="404">
        <v>7539</v>
      </c>
      <c r="U164" s="417">
        <v>217.95589255536385</v>
      </c>
      <c r="V164" s="417">
        <v>-239.81689619335549</v>
      </c>
      <c r="W164" s="470">
        <v>-21.861003637991644</v>
      </c>
      <c r="X164" s="470">
        <v>389.38943528010213</v>
      </c>
      <c r="Y164" s="470">
        <v>367.52843164211049</v>
      </c>
      <c r="Z164" s="470">
        <v>184.15017094927839</v>
      </c>
      <c r="AA164" s="470">
        <v>551.67860259138888</v>
      </c>
      <c r="AB164" s="473">
        <v>-42.062475129327495</v>
      </c>
      <c r="AC164" s="491">
        <v>509.6161274620614</v>
      </c>
      <c r="AD164" s="470">
        <v>18.923678936198435</v>
      </c>
      <c r="AE164" s="470">
        <v>528.53980639825977</v>
      </c>
      <c r="AF164" s="419">
        <v>2</v>
      </c>
      <c r="AG164" s="479">
        <v>2</v>
      </c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</row>
    <row r="165" spans="1:91" s="421" customFormat="1" ht="16.5">
      <c r="A165" s="401">
        <v>504</v>
      </c>
      <c r="B165" s="402" t="s">
        <v>191</v>
      </c>
      <c r="C165" s="404">
        <v>1715</v>
      </c>
      <c r="D165" s="476">
        <v>331.58732437391888</v>
      </c>
      <c r="E165" s="418">
        <v>-411.96176225488392</v>
      </c>
      <c r="F165" s="404">
        <v>-80.374437880965019</v>
      </c>
      <c r="G165" s="404">
        <v>521.61154308128209</v>
      </c>
      <c r="H165" s="404">
        <v>441.2371052003171</v>
      </c>
      <c r="I165" s="404">
        <v>140.04787575319386</v>
      </c>
      <c r="J165" s="404">
        <v>581.28498095351097</v>
      </c>
      <c r="K165" s="444">
        <v>-246.80932944606414</v>
      </c>
      <c r="L165" s="488">
        <v>334.47565150744686</v>
      </c>
      <c r="M165" s="404">
        <v>-493.98067609329456</v>
      </c>
      <c r="N165" s="404">
        <v>-159.50502458584771</v>
      </c>
      <c r="O165" s="419">
        <v>1</v>
      </c>
      <c r="P165" s="420">
        <v>34</v>
      </c>
      <c r="Q165" s="200"/>
      <c r="R165" s="443">
        <v>504</v>
      </c>
      <c r="S165" s="202" t="s">
        <v>191</v>
      </c>
      <c r="T165" s="404">
        <v>1764</v>
      </c>
      <c r="U165" s="417">
        <v>280.95846190080817</v>
      </c>
      <c r="V165" s="417">
        <v>-427.49017272288148</v>
      </c>
      <c r="W165" s="470">
        <v>-146.53171082207331</v>
      </c>
      <c r="X165" s="470">
        <v>424.94078397951449</v>
      </c>
      <c r="Y165" s="470">
        <v>278.40907315744118</v>
      </c>
      <c r="Z165" s="470">
        <v>216.52681751102912</v>
      </c>
      <c r="AA165" s="470">
        <v>494.93589066847028</v>
      </c>
      <c r="AB165" s="473">
        <v>-239.95351473922904</v>
      </c>
      <c r="AC165" s="491">
        <v>254.98237592924127</v>
      </c>
      <c r="AD165" s="470">
        <v>-480.25899064625855</v>
      </c>
      <c r="AE165" s="470">
        <v>-225.27661471701731</v>
      </c>
      <c r="AF165" s="419">
        <v>1</v>
      </c>
      <c r="AG165" s="480">
        <v>34</v>
      </c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</row>
    <row r="166" spans="1:91" s="421" customFormat="1" ht="16.5">
      <c r="A166" s="401">
        <v>505</v>
      </c>
      <c r="B166" s="402" t="s">
        <v>192</v>
      </c>
      <c r="C166" s="404">
        <v>20957</v>
      </c>
      <c r="D166" s="476">
        <v>591.73468676256823</v>
      </c>
      <c r="E166" s="418">
        <v>-76.457859568211845</v>
      </c>
      <c r="F166" s="404">
        <v>515.27682719435643</v>
      </c>
      <c r="G166" s="404">
        <v>178.73338690831409</v>
      </c>
      <c r="H166" s="404">
        <v>694.01021410267049</v>
      </c>
      <c r="I166" s="404">
        <v>82.28724839096553</v>
      </c>
      <c r="J166" s="404">
        <v>776.29746249363598</v>
      </c>
      <c r="K166" s="444">
        <v>-114.11929188338026</v>
      </c>
      <c r="L166" s="488">
        <v>662.17817061025573</v>
      </c>
      <c r="M166" s="404">
        <v>-86.440737533998188</v>
      </c>
      <c r="N166" s="404">
        <v>575.73743307625762</v>
      </c>
      <c r="O166" s="419">
        <v>1</v>
      </c>
      <c r="P166" s="420">
        <v>35</v>
      </c>
      <c r="Q166" s="200"/>
      <c r="R166" s="443">
        <v>505</v>
      </c>
      <c r="S166" s="202" t="s">
        <v>192</v>
      </c>
      <c r="T166" s="404">
        <v>20912</v>
      </c>
      <c r="U166" s="417">
        <v>557.00208402473868</v>
      </c>
      <c r="V166" s="417">
        <v>-89.08447910892599</v>
      </c>
      <c r="W166" s="470">
        <v>467.91760491581266</v>
      </c>
      <c r="X166" s="470">
        <v>184.06484440598945</v>
      </c>
      <c r="Y166" s="470">
        <v>651.98244932180216</v>
      </c>
      <c r="Z166" s="470">
        <v>147.1458957510676</v>
      </c>
      <c r="AA166" s="470">
        <v>799.12834507286971</v>
      </c>
      <c r="AB166" s="473">
        <v>-114.36486228003061</v>
      </c>
      <c r="AC166" s="491">
        <v>684.76348279283911</v>
      </c>
      <c r="AD166" s="470">
        <v>-86.626747154743683</v>
      </c>
      <c r="AE166" s="470">
        <v>598.13673563809539</v>
      </c>
      <c r="AF166" s="419">
        <v>1</v>
      </c>
      <c r="AG166" s="480">
        <v>35</v>
      </c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</row>
    <row r="167" spans="1:91" s="421" customFormat="1" ht="16.5">
      <c r="A167" s="401">
        <v>507</v>
      </c>
      <c r="B167" s="402" t="s">
        <v>193</v>
      </c>
      <c r="C167" s="404">
        <v>5522</v>
      </c>
      <c r="D167" s="476">
        <v>143.51029219264987</v>
      </c>
      <c r="E167" s="418">
        <v>-184.92189318334874</v>
      </c>
      <c r="F167" s="404">
        <v>-41.411600990698879</v>
      </c>
      <c r="G167" s="404">
        <v>224.79157319924687</v>
      </c>
      <c r="H167" s="404">
        <v>183.379972208548</v>
      </c>
      <c r="I167" s="404">
        <v>148.76546568814916</v>
      </c>
      <c r="J167" s="404">
        <v>332.14543789669716</v>
      </c>
      <c r="K167" s="444">
        <v>3.6508511408909814</v>
      </c>
      <c r="L167" s="488">
        <v>335.79628903758811</v>
      </c>
      <c r="M167" s="404">
        <v>7.9131268562115205</v>
      </c>
      <c r="N167" s="404">
        <v>343.70941589379964</v>
      </c>
      <c r="O167" s="419">
        <v>10</v>
      </c>
      <c r="P167" s="419">
        <v>10</v>
      </c>
      <c r="Q167" s="200"/>
      <c r="R167" s="443">
        <v>507</v>
      </c>
      <c r="S167" s="202" t="s">
        <v>193</v>
      </c>
      <c r="T167" s="404">
        <v>5564</v>
      </c>
      <c r="U167" s="417">
        <v>-2.380905773524395</v>
      </c>
      <c r="V167" s="417">
        <v>-209.4484373096779</v>
      </c>
      <c r="W167" s="470">
        <v>-211.82934308320228</v>
      </c>
      <c r="X167" s="470">
        <v>174.70101159532314</v>
      </c>
      <c r="Y167" s="470">
        <v>-37.128331487879144</v>
      </c>
      <c r="Z167" s="470">
        <v>198.87561569076536</v>
      </c>
      <c r="AA167" s="470">
        <v>161.74728420288622</v>
      </c>
      <c r="AB167" s="473">
        <v>3.623292595255212</v>
      </c>
      <c r="AC167" s="491">
        <v>165.37057679814143</v>
      </c>
      <c r="AD167" s="470">
        <v>7.8533944104960494</v>
      </c>
      <c r="AE167" s="470">
        <v>173.22397120863747</v>
      </c>
      <c r="AF167" s="419">
        <v>10</v>
      </c>
      <c r="AG167" s="479">
        <v>10</v>
      </c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</row>
    <row r="168" spans="1:91" s="421" customFormat="1" ht="16.5">
      <c r="A168" s="401">
        <v>508</v>
      </c>
      <c r="B168" s="402" t="s">
        <v>194</v>
      </c>
      <c r="C168" s="404">
        <v>9271</v>
      </c>
      <c r="D168" s="476">
        <v>46.072400275748279</v>
      </c>
      <c r="E168" s="418">
        <v>-172.85616382919176</v>
      </c>
      <c r="F168" s="404">
        <v>-126.78376355344348</v>
      </c>
      <c r="G168" s="404">
        <v>212.84808951876201</v>
      </c>
      <c r="H168" s="404">
        <v>86.064325965318531</v>
      </c>
      <c r="I168" s="404">
        <v>110.91736243122608</v>
      </c>
      <c r="J168" s="404">
        <v>196.9816883965446</v>
      </c>
      <c r="K168" s="444">
        <v>-79.690108941861723</v>
      </c>
      <c r="L168" s="488">
        <v>117.29157945468289</v>
      </c>
      <c r="M168" s="404">
        <v>12.046153705101927</v>
      </c>
      <c r="N168" s="404">
        <v>129.33773315978482</v>
      </c>
      <c r="O168" s="419">
        <v>6</v>
      </c>
      <c r="P168" s="419">
        <v>6</v>
      </c>
      <c r="Q168" s="200"/>
      <c r="R168" s="443">
        <v>508</v>
      </c>
      <c r="S168" s="202" t="s">
        <v>194</v>
      </c>
      <c r="T168" s="404">
        <v>9360</v>
      </c>
      <c r="U168" s="417">
        <v>-80.933288623476059</v>
      </c>
      <c r="V168" s="417">
        <v>-197.97455453445804</v>
      </c>
      <c r="W168" s="470">
        <v>-278.90784315793411</v>
      </c>
      <c r="X168" s="470">
        <v>251.59166194094766</v>
      </c>
      <c r="Y168" s="470">
        <v>-27.31618121698644</v>
      </c>
      <c r="Z168" s="470">
        <v>177.60214771951081</v>
      </c>
      <c r="AA168" s="470">
        <v>150.28596650252439</v>
      </c>
      <c r="AB168" s="473">
        <v>-78.932371794871798</v>
      </c>
      <c r="AC168" s="491">
        <v>71.353594707652576</v>
      </c>
      <c r="AD168" s="470">
        <v>11.931612286324784</v>
      </c>
      <c r="AE168" s="470">
        <v>83.285206993977368</v>
      </c>
      <c r="AF168" s="419">
        <v>6</v>
      </c>
      <c r="AG168" s="479">
        <v>6</v>
      </c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</row>
    <row r="169" spans="1:91" s="421" customFormat="1" ht="16.5">
      <c r="A169" s="401">
        <v>529</v>
      </c>
      <c r="B169" s="402" t="s">
        <v>195</v>
      </c>
      <c r="C169" s="404">
        <v>19999</v>
      </c>
      <c r="D169" s="476">
        <v>328.10153689845913</v>
      </c>
      <c r="E169" s="418">
        <v>205.20855995131214</v>
      </c>
      <c r="F169" s="404">
        <v>533.3100968497713</v>
      </c>
      <c r="G169" s="404">
        <v>-28.198926736537828</v>
      </c>
      <c r="H169" s="404">
        <v>505.11117011323347</v>
      </c>
      <c r="I169" s="404">
        <v>72.56333730814319</v>
      </c>
      <c r="J169" s="404">
        <v>577.67450742137669</v>
      </c>
      <c r="K169" s="444">
        <v>-53.651932596629834</v>
      </c>
      <c r="L169" s="488">
        <v>524.02257482474681</v>
      </c>
      <c r="M169" s="404">
        <v>-10.044904517725882</v>
      </c>
      <c r="N169" s="404">
        <v>513.97767030702096</v>
      </c>
      <c r="O169" s="419">
        <v>2</v>
      </c>
      <c r="P169" s="419">
        <v>2</v>
      </c>
      <c r="Q169" s="200"/>
      <c r="R169" s="443">
        <v>529</v>
      </c>
      <c r="S169" s="202" t="s">
        <v>195</v>
      </c>
      <c r="T169" s="404">
        <v>19850</v>
      </c>
      <c r="U169" s="417">
        <v>237.54573904685188</v>
      </c>
      <c r="V169" s="417">
        <v>210.18230132069093</v>
      </c>
      <c r="W169" s="470">
        <v>447.7280403675428</v>
      </c>
      <c r="X169" s="470">
        <v>-31.966088789916263</v>
      </c>
      <c r="Y169" s="470">
        <v>415.76195157762652</v>
      </c>
      <c r="Z169" s="470">
        <v>115.95178222099007</v>
      </c>
      <c r="AA169" s="470">
        <v>531.71373379861654</v>
      </c>
      <c r="AB169" s="473">
        <v>-54.054659949622163</v>
      </c>
      <c r="AC169" s="491">
        <v>477.65907384899441</v>
      </c>
      <c r="AD169" s="470">
        <v>-10.120304556675059</v>
      </c>
      <c r="AE169" s="470">
        <v>467.53876929231933</v>
      </c>
      <c r="AF169" s="419">
        <v>2</v>
      </c>
      <c r="AG169" s="479">
        <v>2</v>
      </c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</row>
    <row r="170" spans="1:91" s="421" customFormat="1" ht="16.5">
      <c r="A170" s="401">
        <v>531</v>
      </c>
      <c r="B170" s="402" t="s">
        <v>196</v>
      </c>
      <c r="C170" s="404">
        <v>4966</v>
      </c>
      <c r="D170" s="476">
        <v>226.29605015107495</v>
      </c>
      <c r="E170" s="418">
        <v>-457.25827255722243</v>
      </c>
      <c r="F170" s="404">
        <v>-230.96222240614748</v>
      </c>
      <c r="G170" s="404">
        <v>398.36544109538613</v>
      </c>
      <c r="H170" s="404">
        <v>167.40321868923866</v>
      </c>
      <c r="I170" s="404">
        <v>107.26988110467532</v>
      </c>
      <c r="J170" s="404">
        <v>274.67309979391399</v>
      </c>
      <c r="K170" s="444">
        <v>-60.31413612565445</v>
      </c>
      <c r="L170" s="488">
        <v>214.35896366825952</v>
      </c>
      <c r="M170" s="404">
        <v>7.3429902436568701</v>
      </c>
      <c r="N170" s="404">
        <v>221.70195391191641</v>
      </c>
      <c r="O170" s="419">
        <v>4</v>
      </c>
      <c r="P170" s="419">
        <v>4</v>
      </c>
      <c r="Q170" s="200"/>
      <c r="R170" s="443">
        <v>531</v>
      </c>
      <c r="S170" s="202" t="s">
        <v>196</v>
      </c>
      <c r="T170" s="404">
        <v>5072</v>
      </c>
      <c r="U170" s="417">
        <v>84.150956839617578</v>
      </c>
      <c r="V170" s="417">
        <v>-474.59480968568568</v>
      </c>
      <c r="W170" s="470">
        <v>-390.44385284606807</v>
      </c>
      <c r="X170" s="470">
        <v>433.25894749306082</v>
      </c>
      <c r="Y170" s="470">
        <v>42.815094646992698</v>
      </c>
      <c r="Z170" s="470">
        <v>173.32981083052803</v>
      </c>
      <c r="AA170" s="470">
        <v>216.14490547752075</v>
      </c>
      <c r="AB170" s="473">
        <v>-59.053627760252368</v>
      </c>
      <c r="AC170" s="491">
        <v>157.09127771726838</v>
      </c>
      <c r="AD170" s="470">
        <v>7.1895286967665646</v>
      </c>
      <c r="AE170" s="470">
        <v>164.28080641403494</v>
      </c>
      <c r="AF170" s="419">
        <v>4</v>
      </c>
      <c r="AG170" s="479">
        <v>4</v>
      </c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</row>
    <row r="171" spans="1:91" s="421" customFormat="1" ht="16.5">
      <c r="A171" s="401">
        <v>535</v>
      </c>
      <c r="B171" s="402" t="s">
        <v>197</v>
      </c>
      <c r="C171" s="404">
        <v>10454</v>
      </c>
      <c r="D171" s="476">
        <v>862.95346260137012</v>
      </c>
      <c r="E171" s="418">
        <v>-22.46321005964554</v>
      </c>
      <c r="F171" s="404">
        <v>840.49025254172454</v>
      </c>
      <c r="G171" s="404">
        <v>629.61010188667728</v>
      </c>
      <c r="H171" s="404">
        <v>1470.1003544284019</v>
      </c>
      <c r="I171" s="404">
        <v>113.93501217618532</v>
      </c>
      <c r="J171" s="404">
        <v>1584.0353666045871</v>
      </c>
      <c r="K171" s="444">
        <v>-71.060837956762967</v>
      </c>
      <c r="L171" s="488">
        <v>1512.9745286478242</v>
      </c>
      <c r="M171" s="404">
        <v>-5.9294401664434719</v>
      </c>
      <c r="N171" s="404">
        <v>1507.0450884813808</v>
      </c>
      <c r="O171" s="419">
        <v>17</v>
      </c>
      <c r="P171" s="419">
        <v>17</v>
      </c>
      <c r="Q171" s="200"/>
      <c r="R171" s="443">
        <v>535</v>
      </c>
      <c r="S171" s="202" t="s">
        <v>197</v>
      </c>
      <c r="T171" s="404">
        <v>10419</v>
      </c>
      <c r="U171" s="417">
        <v>802.56619055677857</v>
      </c>
      <c r="V171" s="417">
        <v>-49.152906440848199</v>
      </c>
      <c r="W171" s="470">
        <v>753.41328411593042</v>
      </c>
      <c r="X171" s="470">
        <v>619.30225942868958</v>
      </c>
      <c r="Y171" s="470">
        <v>1372.71554354462</v>
      </c>
      <c r="Z171" s="470">
        <v>191.65889739423778</v>
      </c>
      <c r="AA171" s="470">
        <v>1564.3744409388578</v>
      </c>
      <c r="AB171" s="473">
        <v>-71.299548901046165</v>
      </c>
      <c r="AC171" s="491">
        <v>1493.0748920378117</v>
      </c>
      <c r="AD171" s="470">
        <v>-5.9493586236683029</v>
      </c>
      <c r="AE171" s="470">
        <v>1487.1255334141433</v>
      </c>
      <c r="AF171" s="419">
        <v>17</v>
      </c>
      <c r="AG171" s="479">
        <v>17</v>
      </c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</row>
    <row r="172" spans="1:91" s="421" customFormat="1" ht="16.5">
      <c r="A172" s="401">
        <v>536</v>
      </c>
      <c r="B172" s="402" t="s">
        <v>198</v>
      </c>
      <c r="C172" s="404">
        <v>35647</v>
      </c>
      <c r="D172" s="476">
        <v>493.25128190616186</v>
      </c>
      <c r="E172" s="418">
        <v>-94.54314458030737</v>
      </c>
      <c r="F172" s="404">
        <v>398.70813732585447</v>
      </c>
      <c r="G172" s="404">
        <v>173.70613529200784</v>
      </c>
      <c r="H172" s="404">
        <v>572.41427261786237</v>
      </c>
      <c r="I172" s="404">
        <v>55.672453032143444</v>
      </c>
      <c r="J172" s="404">
        <v>628.08672565000586</v>
      </c>
      <c r="K172" s="444">
        <v>-61.7279714983028</v>
      </c>
      <c r="L172" s="488">
        <v>566.35875415170301</v>
      </c>
      <c r="M172" s="404">
        <v>-0.38870880579008749</v>
      </c>
      <c r="N172" s="404">
        <v>565.97004534591292</v>
      </c>
      <c r="O172" s="419">
        <v>6</v>
      </c>
      <c r="P172" s="419">
        <v>6</v>
      </c>
      <c r="Q172" s="200"/>
      <c r="R172" s="443">
        <v>536</v>
      </c>
      <c r="S172" s="202" t="s">
        <v>198</v>
      </c>
      <c r="T172" s="404">
        <v>35346</v>
      </c>
      <c r="U172" s="417">
        <v>432.28774595114493</v>
      </c>
      <c r="V172" s="417">
        <v>-121.90327899464297</v>
      </c>
      <c r="W172" s="470">
        <v>310.38446695650191</v>
      </c>
      <c r="X172" s="470">
        <v>158.58812617159091</v>
      </c>
      <c r="Y172" s="470">
        <v>468.9725931280928</v>
      </c>
      <c r="Z172" s="470">
        <v>120.06433477282978</v>
      </c>
      <c r="AA172" s="470">
        <v>589.03692790092259</v>
      </c>
      <c r="AB172" s="473">
        <v>-62.25363548916426</v>
      </c>
      <c r="AC172" s="491">
        <v>526.78329241175834</v>
      </c>
      <c r="AD172" s="470">
        <v>-0.39201897810216851</v>
      </c>
      <c r="AE172" s="470">
        <v>526.39127343365612</v>
      </c>
      <c r="AF172" s="419">
        <v>6</v>
      </c>
      <c r="AG172" s="479">
        <v>6</v>
      </c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</row>
    <row r="173" spans="1:91" s="421" customFormat="1" ht="16.5">
      <c r="A173" s="401">
        <v>538</v>
      </c>
      <c r="B173" s="402" t="s">
        <v>199</v>
      </c>
      <c r="C173" s="404">
        <v>4695</v>
      </c>
      <c r="D173" s="476">
        <v>580.77402369882589</v>
      </c>
      <c r="E173" s="418">
        <v>-72.063046452747756</v>
      </c>
      <c r="F173" s="404">
        <v>508.71097724607813</v>
      </c>
      <c r="G173" s="404">
        <v>411.64254143945072</v>
      </c>
      <c r="H173" s="404">
        <v>920.35351868552891</v>
      </c>
      <c r="I173" s="404">
        <v>90.494999222415842</v>
      </c>
      <c r="J173" s="404">
        <v>1010.8485179079447</v>
      </c>
      <c r="K173" s="444">
        <v>225.56230031948883</v>
      </c>
      <c r="L173" s="488">
        <v>1236.4108182274335</v>
      </c>
      <c r="M173" s="404">
        <v>-16.825017571884988</v>
      </c>
      <c r="N173" s="404">
        <v>1219.5858006555484</v>
      </c>
      <c r="O173" s="419">
        <v>2</v>
      </c>
      <c r="P173" s="419">
        <v>2</v>
      </c>
      <c r="Q173" s="200"/>
      <c r="R173" s="443">
        <v>538</v>
      </c>
      <c r="S173" s="202" t="s">
        <v>199</v>
      </c>
      <c r="T173" s="404">
        <v>4644</v>
      </c>
      <c r="U173" s="417">
        <v>546.88610430843335</v>
      </c>
      <c r="V173" s="417">
        <v>-99.381140038823006</v>
      </c>
      <c r="W173" s="470">
        <v>447.5049642696103</v>
      </c>
      <c r="X173" s="470">
        <v>407.53889086496491</v>
      </c>
      <c r="Y173" s="470">
        <v>855.04385513457521</v>
      </c>
      <c r="Z173" s="470">
        <v>167.63324786211635</v>
      </c>
      <c r="AA173" s="470">
        <v>1022.6771029966916</v>
      </c>
      <c r="AB173" s="473">
        <v>228.03940568475451</v>
      </c>
      <c r="AC173" s="491">
        <v>1250.7165086814462</v>
      </c>
      <c r="AD173" s="470">
        <v>-17.00978843669251</v>
      </c>
      <c r="AE173" s="470">
        <v>1233.7067202447536</v>
      </c>
      <c r="AF173" s="419">
        <v>2</v>
      </c>
      <c r="AG173" s="479">
        <v>2</v>
      </c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</row>
    <row r="174" spans="1:91" s="421" customFormat="1" ht="16.5">
      <c r="A174" s="401">
        <v>541</v>
      </c>
      <c r="B174" s="402" t="s">
        <v>200</v>
      </c>
      <c r="C174" s="404">
        <v>9130</v>
      </c>
      <c r="D174" s="476">
        <v>305.88302845852917</v>
      </c>
      <c r="E174" s="418">
        <v>390.51216785085654</v>
      </c>
      <c r="F174" s="404">
        <v>696.39519630938582</v>
      </c>
      <c r="G174" s="404">
        <v>459.7444933632612</v>
      </c>
      <c r="H174" s="404">
        <v>1156.1396896726469</v>
      </c>
      <c r="I174" s="404">
        <v>160.13393410495854</v>
      </c>
      <c r="J174" s="404">
        <v>1316.2736237776055</v>
      </c>
      <c r="K174" s="444">
        <v>-64.818948521358166</v>
      </c>
      <c r="L174" s="488">
        <v>1251.4546752562474</v>
      </c>
      <c r="M174" s="404">
        <v>-1.0730535542168695</v>
      </c>
      <c r="N174" s="404">
        <v>1250.3816217020305</v>
      </c>
      <c r="O174" s="419">
        <v>12</v>
      </c>
      <c r="P174" s="419">
        <v>12</v>
      </c>
      <c r="Q174" s="200"/>
      <c r="R174" s="443">
        <v>541</v>
      </c>
      <c r="S174" s="202" t="s">
        <v>200</v>
      </c>
      <c r="T174" s="404">
        <v>9243</v>
      </c>
      <c r="U174" s="417">
        <v>173.98821702138349</v>
      </c>
      <c r="V174" s="417">
        <v>388.94477298257652</v>
      </c>
      <c r="W174" s="470">
        <v>562.93299000395996</v>
      </c>
      <c r="X174" s="470">
        <v>494.19497541049236</v>
      </c>
      <c r="Y174" s="470">
        <v>1057.1279654144523</v>
      </c>
      <c r="Z174" s="470">
        <v>219.69251219456095</v>
      </c>
      <c r="AA174" s="470">
        <v>1276.8204776090133</v>
      </c>
      <c r="AB174" s="473">
        <v>-64.026506545493888</v>
      </c>
      <c r="AC174" s="491">
        <v>1212.7939710635194</v>
      </c>
      <c r="AD174" s="470">
        <v>-1.0599349724115568</v>
      </c>
      <c r="AE174" s="470">
        <v>1211.734036091108</v>
      </c>
      <c r="AF174" s="419">
        <v>12</v>
      </c>
      <c r="AG174" s="479">
        <v>12</v>
      </c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</row>
    <row r="175" spans="1:91" s="421" customFormat="1" ht="16.5">
      <c r="A175" s="401">
        <v>543</v>
      </c>
      <c r="B175" s="402" t="s">
        <v>201</v>
      </c>
      <c r="C175" s="404">
        <v>44785</v>
      </c>
      <c r="D175" s="476">
        <v>693.79784275624888</v>
      </c>
      <c r="E175" s="418">
        <v>124.75790945107363</v>
      </c>
      <c r="F175" s="404">
        <v>818.55575220732248</v>
      </c>
      <c r="G175" s="404">
        <v>-5.5379377975113746</v>
      </c>
      <c r="H175" s="404">
        <v>813.01781440981119</v>
      </c>
      <c r="I175" s="404">
        <v>59.321930133656188</v>
      </c>
      <c r="J175" s="404">
        <v>872.33974454346742</v>
      </c>
      <c r="K175" s="444">
        <v>-183.97360723456515</v>
      </c>
      <c r="L175" s="488">
        <v>688.36613730890224</v>
      </c>
      <c r="M175" s="404">
        <v>-5.9438821681366525</v>
      </c>
      <c r="N175" s="404">
        <v>682.42225514076563</v>
      </c>
      <c r="O175" s="419">
        <v>1</v>
      </c>
      <c r="P175" s="420">
        <v>35</v>
      </c>
      <c r="Q175" s="200"/>
      <c r="R175" s="443">
        <v>543</v>
      </c>
      <c r="S175" s="202" t="s">
        <v>201</v>
      </c>
      <c r="T175" s="404">
        <v>44458</v>
      </c>
      <c r="U175" s="417">
        <v>638.56049562653084</v>
      </c>
      <c r="V175" s="417">
        <v>129.10718637362666</v>
      </c>
      <c r="W175" s="470">
        <v>767.66768200015747</v>
      </c>
      <c r="X175" s="470">
        <v>-4.4723701176613142</v>
      </c>
      <c r="Y175" s="470">
        <v>763.19531188249618</v>
      </c>
      <c r="Z175" s="470">
        <v>115.70970920548424</v>
      </c>
      <c r="AA175" s="470">
        <v>878.90502108798057</v>
      </c>
      <c r="AB175" s="473">
        <v>-185.32678033199875</v>
      </c>
      <c r="AC175" s="491">
        <v>693.57824075598182</v>
      </c>
      <c r="AD175" s="470">
        <v>-5.9876009469611766</v>
      </c>
      <c r="AE175" s="470">
        <v>687.59063980902067</v>
      </c>
      <c r="AF175" s="419">
        <v>1</v>
      </c>
      <c r="AG175" s="480">
        <v>35</v>
      </c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</row>
    <row r="176" spans="1:91" s="421" customFormat="1" ht="16.5">
      <c r="A176" s="401">
        <v>545</v>
      </c>
      <c r="B176" s="402" t="s">
        <v>202</v>
      </c>
      <c r="C176" s="404">
        <v>9621</v>
      </c>
      <c r="D176" s="476">
        <v>977.9460407158316</v>
      </c>
      <c r="E176" s="418">
        <v>280.74174294794898</v>
      </c>
      <c r="F176" s="404">
        <v>1258.6877836637805</v>
      </c>
      <c r="G176" s="404">
        <v>315.62637097077743</v>
      </c>
      <c r="H176" s="404">
        <v>1574.3141546345578</v>
      </c>
      <c r="I176" s="404">
        <v>157.12335292146119</v>
      </c>
      <c r="J176" s="404">
        <v>1731.437507556019</v>
      </c>
      <c r="K176" s="444">
        <v>32.770502026816338</v>
      </c>
      <c r="L176" s="488">
        <v>1764.2080095828353</v>
      </c>
      <c r="M176" s="404">
        <v>1.4110627793368664</v>
      </c>
      <c r="N176" s="404">
        <v>1765.6190723621723</v>
      </c>
      <c r="O176" s="419">
        <v>15</v>
      </c>
      <c r="P176" s="419">
        <v>15</v>
      </c>
      <c r="Q176" s="200"/>
      <c r="R176" s="443">
        <v>545</v>
      </c>
      <c r="S176" s="202" t="s">
        <v>202</v>
      </c>
      <c r="T176" s="404">
        <v>9584</v>
      </c>
      <c r="U176" s="417">
        <v>880.37705200691846</v>
      </c>
      <c r="V176" s="417">
        <v>285.21709509683018</v>
      </c>
      <c r="W176" s="470">
        <v>1165.5941471037486</v>
      </c>
      <c r="X176" s="470">
        <v>325.53577702199061</v>
      </c>
      <c r="Y176" s="470">
        <v>1491.1299241257393</v>
      </c>
      <c r="Z176" s="470">
        <v>226.77278726372086</v>
      </c>
      <c r="AA176" s="470">
        <v>1717.9027113894601</v>
      </c>
      <c r="AB176" s="473">
        <v>32.897015859766277</v>
      </c>
      <c r="AC176" s="491">
        <v>1750.7997272492266</v>
      </c>
      <c r="AD176" s="470">
        <v>1.4165103297161927</v>
      </c>
      <c r="AE176" s="470">
        <v>1752.216237578943</v>
      </c>
      <c r="AF176" s="419">
        <v>15</v>
      </c>
      <c r="AG176" s="479">
        <v>15</v>
      </c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</row>
    <row r="177" spans="1:91" s="421" customFormat="1" ht="16.5">
      <c r="A177" s="401">
        <v>560</v>
      </c>
      <c r="B177" s="402" t="s">
        <v>203</v>
      </c>
      <c r="C177" s="404">
        <v>15669</v>
      </c>
      <c r="D177" s="476">
        <v>401.51887912048824</v>
      </c>
      <c r="E177" s="418">
        <v>-34.773658090958818</v>
      </c>
      <c r="F177" s="404">
        <v>366.74522102952943</v>
      </c>
      <c r="G177" s="404">
        <v>415.56361047929244</v>
      </c>
      <c r="H177" s="404">
        <v>782.30883150882187</v>
      </c>
      <c r="I177" s="404">
        <v>110.10734904817971</v>
      </c>
      <c r="J177" s="404">
        <v>892.41618055700155</v>
      </c>
      <c r="K177" s="444">
        <v>-114.64847788627226</v>
      </c>
      <c r="L177" s="488">
        <v>777.76770267072925</v>
      </c>
      <c r="M177" s="404">
        <v>30.283821880783741</v>
      </c>
      <c r="N177" s="404">
        <v>808.05152455151301</v>
      </c>
      <c r="O177" s="419">
        <v>7</v>
      </c>
      <c r="P177" s="419">
        <v>7</v>
      </c>
      <c r="Q177" s="200"/>
      <c r="R177" s="443">
        <v>560</v>
      </c>
      <c r="S177" s="202" t="s">
        <v>203</v>
      </c>
      <c r="T177" s="404">
        <v>15735</v>
      </c>
      <c r="U177" s="417">
        <v>322.92417293553626</v>
      </c>
      <c r="V177" s="417">
        <v>-46.328779519165174</v>
      </c>
      <c r="W177" s="470">
        <v>276.59539341637111</v>
      </c>
      <c r="X177" s="470">
        <v>388.88818289676158</v>
      </c>
      <c r="Y177" s="470">
        <v>665.48357631313263</v>
      </c>
      <c r="Z177" s="470">
        <v>174.92796877380923</v>
      </c>
      <c r="AA177" s="470">
        <v>840.41154508694183</v>
      </c>
      <c r="AB177" s="473">
        <v>-114.1675881792183</v>
      </c>
      <c r="AC177" s="491">
        <v>726.24395690772349</v>
      </c>
      <c r="AD177" s="470">
        <v>30.156797270416298</v>
      </c>
      <c r="AE177" s="470">
        <v>756.40075417813989</v>
      </c>
      <c r="AF177" s="419">
        <v>7</v>
      </c>
      <c r="AG177" s="479">
        <v>7</v>
      </c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</row>
    <row r="178" spans="1:91" s="421" customFormat="1" ht="16.5">
      <c r="A178" s="401">
        <v>561</v>
      </c>
      <c r="B178" s="402" t="s">
        <v>204</v>
      </c>
      <c r="C178" s="404">
        <v>1315</v>
      </c>
      <c r="D178" s="476">
        <v>660.31852329503033</v>
      </c>
      <c r="E178" s="418">
        <v>483.62002398057774</v>
      </c>
      <c r="F178" s="404">
        <v>1143.938547275608</v>
      </c>
      <c r="G178" s="404">
        <v>333.88401728446195</v>
      </c>
      <c r="H178" s="404">
        <v>1477.8225645600701</v>
      </c>
      <c r="I178" s="404">
        <v>194.75595146964119</v>
      </c>
      <c r="J178" s="404">
        <v>1672.5785160297114</v>
      </c>
      <c r="K178" s="444">
        <v>-211.80456273764258</v>
      </c>
      <c r="L178" s="488">
        <v>1460.7739532920689</v>
      </c>
      <c r="M178" s="404">
        <v>-451.52570342205325</v>
      </c>
      <c r="N178" s="404">
        <v>1009.2482498700155</v>
      </c>
      <c r="O178" s="419">
        <v>2</v>
      </c>
      <c r="P178" s="419">
        <v>2</v>
      </c>
      <c r="Q178" s="200"/>
      <c r="R178" s="443">
        <v>561</v>
      </c>
      <c r="S178" s="202" t="s">
        <v>204</v>
      </c>
      <c r="T178" s="404">
        <v>1317</v>
      </c>
      <c r="U178" s="417">
        <v>501.94093988432962</v>
      </c>
      <c r="V178" s="417">
        <v>486.21534649064625</v>
      </c>
      <c r="W178" s="470">
        <v>988.15628637497593</v>
      </c>
      <c r="X178" s="470">
        <v>331.64341912816104</v>
      </c>
      <c r="Y178" s="470">
        <v>1319.7997055031369</v>
      </c>
      <c r="Z178" s="470">
        <v>258.22638326044347</v>
      </c>
      <c r="AA178" s="470">
        <v>1578.0260887635802</v>
      </c>
      <c r="AB178" s="473">
        <v>-211.48291571753987</v>
      </c>
      <c r="AC178" s="491">
        <v>1366.5431730460405</v>
      </c>
      <c r="AD178" s="470">
        <v>-450.84001518602889</v>
      </c>
      <c r="AE178" s="470">
        <v>915.70315786001152</v>
      </c>
      <c r="AF178" s="419">
        <v>2</v>
      </c>
      <c r="AG178" s="479">
        <v>2</v>
      </c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</row>
    <row r="179" spans="1:91" s="421" customFormat="1" ht="16.5">
      <c r="A179" s="401">
        <v>562</v>
      </c>
      <c r="B179" s="402" t="s">
        <v>205</v>
      </c>
      <c r="C179" s="404">
        <v>8839</v>
      </c>
      <c r="D179" s="476">
        <v>216.9761559565552</v>
      </c>
      <c r="E179" s="418">
        <v>-45.787715739852793</v>
      </c>
      <c r="F179" s="404">
        <v>171.18844021670247</v>
      </c>
      <c r="G179" s="404">
        <v>394.36503354075359</v>
      </c>
      <c r="H179" s="404">
        <v>565.553473757456</v>
      </c>
      <c r="I179" s="404">
        <v>119.93011235342807</v>
      </c>
      <c r="J179" s="404">
        <v>685.48358611088406</v>
      </c>
      <c r="K179" s="444">
        <v>-45.687521212806878</v>
      </c>
      <c r="L179" s="488">
        <v>639.79606489807725</v>
      </c>
      <c r="M179" s="404">
        <v>-13.71745863785495</v>
      </c>
      <c r="N179" s="404">
        <v>626.07860626022227</v>
      </c>
      <c r="O179" s="419">
        <v>6</v>
      </c>
      <c r="P179" s="419">
        <v>6</v>
      </c>
      <c r="Q179" s="200"/>
      <c r="R179" s="443">
        <v>562</v>
      </c>
      <c r="S179" s="202" t="s">
        <v>205</v>
      </c>
      <c r="T179" s="404">
        <v>8935</v>
      </c>
      <c r="U179" s="417">
        <v>161.63948971520475</v>
      </c>
      <c r="V179" s="417">
        <v>-58.093791968656419</v>
      </c>
      <c r="W179" s="470">
        <v>103.54569774654834</v>
      </c>
      <c r="X179" s="470">
        <v>367.14278542994839</v>
      </c>
      <c r="Y179" s="470">
        <v>470.68848317649673</v>
      </c>
      <c r="Z179" s="470">
        <v>185.64360276195379</v>
      </c>
      <c r="AA179" s="470">
        <v>656.33208593845052</v>
      </c>
      <c r="AB179" s="473">
        <v>-45.196642417459429</v>
      </c>
      <c r="AC179" s="491">
        <v>611.13544352099109</v>
      </c>
      <c r="AD179" s="470">
        <v>-13.570074639059866</v>
      </c>
      <c r="AE179" s="470">
        <v>597.56536888193114</v>
      </c>
      <c r="AF179" s="419">
        <v>6</v>
      </c>
      <c r="AG179" s="479">
        <v>6</v>
      </c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</row>
    <row r="180" spans="1:91" s="421" customFormat="1" ht="16.5">
      <c r="A180" s="401">
        <v>563</v>
      </c>
      <c r="B180" s="402" t="s">
        <v>206</v>
      </c>
      <c r="C180" s="404">
        <v>6978</v>
      </c>
      <c r="D180" s="476">
        <v>487.18822612653861</v>
      </c>
      <c r="E180" s="418">
        <v>-270.76926296384215</v>
      </c>
      <c r="F180" s="404">
        <v>216.41896316269646</v>
      </c>
      <c r="G180" s="404">
        <v>469.86538088117209</v>
      </c>
      <c r="H180" s="404">
        <v>686.2843440438686</v>
      </c>
      <c r="I180" s="404">
        <v>108.71368929408587</v>
      </c>
      <c r="J180" s="404">
        <v>794.99803333795433</v>
      </c>
      <c r="K180" s="444">
        <v>-47.409716251074805</v>
      </c>
      <c r="L180" s="488">
        <v>747.58831708687956</v>
      </c>
      <c r="M180" s="404">
        <v>1.693243336199487</v>
      </c>
      <c r="N180" s="404">
        <v>749.28156042307899</v>
      </c>
      <c r="O180" s="419">
        <v>17</v>
      </c>
      <c r="P180" s="419">
        <v>17</v>
      </c>
      <c r="Q180" s="200"/>
      <c r="R180" s="443">
        <v>563</v>
      </c>
      <c r="S180" s="202" t="s">
        <v>206</v>
      </c>
      <c r="T180" s="404">
        <v>7025</v>
      </c>
      <c r="U180" s="417">
        <v>447.31254789022779</v>
      </c>
      <c r="V180" s="417">
        <v>-295.68735053396995</v>
      </c>
      <c r="W180" s="470">
        <v>151.6251973562579</v>
      </c>
      <c r="X180" s="470">
        <v>496.5231185121886</v>
      </c>
      <c r="Y180" s="470">
        <v>648.1483158684465</v>
      </c>
      <c r="Z180" s="470">
        <v>184.65105172479997</v>
      </c>
      <c r="AA180" s="470">
        <v>832.79936759324642</v>
      </c>
      <c r="AB180" s="473">
        <v>-47.092526690391459</v>
      </c>
      <c r="AC180" s="491">
        <v>785.70684090285499</v>
      </c>
      <c r="AD180" s="470">
        <v>1.6819148754448425</v>
      </c>
      <c r="AE180" s="470">
        <v>787.38875577829981</v>
      </c>
      <c r="AF180" s="419">
        <v>17</v>
      </c>
      <c r="AG180" s="479">
        <v>17</v>
      </c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</row>
    <row r="181" spans="1:91" s="421" customFormat="1" ht="16.5">
      <c r="A181" s="401">
        <v>564</v>
      </c>
      <c r="B181" s="402" t="s">
        <v>207</v>
      </c>
      <c r="C181" s="404">
        <v>214633</v>
      </c>
      <c r="D181" s="476">
        <v>479.13935698673663</v>
      </c>
      <c r="E181" s="418">
        <v>-126.2034613372753</v>
      </c>
      <c r="F181" s="404">
        <v>352.93589564946132</v>
      </c>
      <c r="G181" s="404">
        <v>171.13070126381101</v>
      </c>
      <c r="H181" s="404">
        <v>524.06659691327229</v>
      </c>
      <c r="I181" s="404">
        <v>79.745861325041503</v>
      </c>
      <c r="J181" s="404">
        <v>603.81245823831387</v>
      </c>
      <c r="K181" s="444">
        <v>-1.3068260705483314</v>
      </c>
      <c r="L181" s="488">
        <v>602.5056321677655</v>
      </c>
      <c r="M181" s="404">
        <v>-60.482971341545827</v>
      </c>
      <c r="N181" s="404">
        <v>542.02266082621975</v>
      </c>
      <c r="O181" s="419">
        <v>17</v>
      </c>
      <c r="P181" s="419">
        <v>17</v>
      </c>
      <c r="Q181" s="200"/>
      <c r="R181" s="443">
        <v>564</v>
      </c>
      <c r="S181" s="202" t="s">
        <v>207</v>
      </c>
      <c r="T181" s="404">
        <v>211848</v>
      </c>
      <c r="U181" s="417">
        <v>384.68448920837159</v>
      </c>
      <c r="V181" s="417">
        <v>-154.36440972133786</v>
      </c>
      <c r="W181" s="470">
        <v>230.32007948703372</v>
      </c>
      <c r="X181" s="470">
        <v>166.48237194693073</v>
      </c>
      <c r="Y181" s="470">
        <v>396.80245143396445</v>
      </c>
      <c r="Z181" s="470">
        <v>138.77539180176834</v>
      </c>
      <c r="AA181" s="470">
        <v>535.57784323573287</v>
      </c>
      <c r="AB181" s="473">
        <v>-1.3240058910162003</v>
      </c>
      <c r="AC181" s="491">
        <v>534.25383734471666</v>
      </c>
      <c r="AD181" s="470">
        <v>-61.278093670697885</v>
      </c>
      <c r="AE181" s="470">
        <v>472.97574367401876</v>
      </c>
      <c r="AF181" s="419">
        <v>17</v>
      </c>
      <c r="AG181" s="479">
        <v>17</v>
      </c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</row>
    <row r="182" spans="1:91" s="421" customFormat="1" ht="16.5">
      <c r="A182" s="401">
        <v>576</v>
      </c>
      <c r="B182" s="402" t="s">
        <v>208</v>
      </c>
      <c r="C182" s="404">
        <v>2726</v>
      </c>
      <c r="D182" s="476">
        <v>46.955295186910725</v>
      </c>
      <c r="E182" s="418">
        <v>206.94946683356682</v>
      </c>
      <c r="F182" s="404">
        <v>253.90476202047753</v>
      </c>
      <c r="G182" s="404">
        <v>354.26461794946204</v>
      </c>
      <c r="H182" s="404">
        <v>608.16937996993954</v>
      </c>
      <c r="I182" s="404">
        <v>177.96864233008557</v>
      </c>
      <c r="J182" s="404">
        <v>786.13802230002511</v>
      </c>
      <c r="K182" s="444">
        <v>-89.123257520176082</v>
      </c>
      <c r="L182" s="488">
        <v>697.01476477984897</v>
      </c>
      <c r="M182" s="404">
        <v>-15.296114269992664</v>
      </c>
      <c r="N182" s="404">
        <v>681.71865050985627</v>
      </c>
      <c r="O182" s="419">
        <v>7</v>
      </c>
      <c r="P182" s="419">
        <v>7</v>
      </c>
      <c r="Q182" s="200"/>
      <c r="R182" s="443">
        <v>576</v>
      </c>
      <c r="S182" s="202" t="s">
        <v>208</v>
      </c>
      <c r="T182" s="404">
        <v>2750</v>
      </c>
      <c r="U182" s="417">
        <v>-49.983498415063032</v>
      </c>
      <c r="V182" s="417">
        <v>208.39033233924789</v>
      </c>
      <c r="W182" s="470">
        <v>158.40683392418487</v>
      </c>
      <c r="X182" s="470">
        <v>285.83256763219606</v>
      </c>
      <c r="Y182" s="470">
        <v>444.23940155638093</v>
      </c>
      <c r="Z182" s="470">
        <v>223.92459876517998</v>
      </c>
      <c r="AA182" s="470">
        <v>668.16400032156093</v>
      </c>
      <c r="AB182" s="473">
        <v>-88.345454545454544</v>
      </c>
      <c r="AC182" s="491">
        <v>579.81854577610636</v>
      </c>
      <c r="AD182" s="470">
        <v>-15.162620909090911</v>
      </c>
      <c r="AE182" s="470">
        <v>564.65592486701553</v>
      </c>
      <c r="AF182" s="419">
        <v>7</v>
      </c>
      <c r="AG182" s="479">
        <v>7</v>
      </c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</row>
    <row r="183" spans="1:91" s="421" customFormat="1" ht="16.5">
      <c r="A183" s="401">
        <v>577</v>
      </c>
      <c r="B183" s="402" t="s">
        <v>209</v>
      </c>
      <c r="C183" s="404">
        <v>11236</v>
      </c>
      <c r="D183" s="476">
        <v>590.90983173848178</v>
      </c>
      <c r="E183" s="418">
        <v>-14.986672022513964</v>
      </c>
      <c r="F183" s="404">
        <v>575.92315971596781</v>
      </c>
      <c r="G183" s="404">
        <v>201.09703757693913</v>
      </c>
      <c r="H183" s="404">
        <v>777.02019729290703</v>
      </c>
      <c r="I183" s="404">
        <v>74.752963937094179</v>
      </c>
      <c r="J183" s="404">
        <v>851.77316123000128</v>
      </c>
      <c r="K183" s="444">
        <v>39.696333214667142</v>
      </c>
      <c r="L183" s="488">
        <v>891.46949444466838</v>
      </c>
      <c r="M183" s="404">
        <v>-2.0513601370594534</v>
      </c>
      <c r="N183" s="404">
        <v>889.41813430760897</v>
      </c>
      <c r="O183" s="419">
        <v>2</v>
      </c>
      <c r="P183" s="419">
        <v>2</v>
      </c>
      <c r="Q183" s="200"/>
      <c r="R183" s="443">
        <v>577</v>
      </c>
      <c r="S183" s="202" t="s">
        <v>209</v>
      </c>
      <c r="T183" s="404">
        <v>11138</v>
      </c>
      <c r="U183" s="417">
        <v>508.50365031576752</v>
      </c>
      <c r="V183" s="417">
        <v>-33.838237992056165</v>
      </c>
      <c r="W183" s="470">
        <v>474.66541232371134</v>
      </c>
      <c r="X183" s="470">
        <v>213.24456030589783</v>
      </c>
      <c r="Y183" s="470">
        <v>687.90997262960923</v>
      </c>
      <c r="Z183" s="470">
        <v>141.29479549833314</v>
      </c>
      <c r="AA183" s="470">
        <v>829.20476812794243</v>
      </c>
      <c r="AB183" s="473">
        <v>40.045609624708206</v>
      </c>
      <c r="AC183" s="491">
        <v>869.25037775265059</v>
      </c>
      <c r="AD183" s="470">
        <v>-2.0694094541210286</v>
      </c>
      <c r="AE183" s="470">
        <v>867.18096829852959</v>
      </c>
      <c r="AF183" s="419">
        <v>2</v>
      </c>
      <c r="AG183" s="479">
        <v>2</v>
      </c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</row>
    <row r="184" spans="1:91" s="421" customFormat="1" ht="16.5">
      <c r="A184" s="401">
        <v>578</v>
      </c>
      <c r="B184" s="402" t="s">
        <v>210</v>
      </c>
      <c r="C184" s="404">
        <v>3037</v>
      </c>
      <c r="D184" s="476">
        <v>300.90597275618467</v>
      </c>
      <c r="E184" s="418">
        <v>-224.75907284415817</v>
      </c>
      <c r="F184" s="404">
        <v>76.146899912026498</v>
      </c>
      <c r="G184" s="404">
        <v>625.26531559682257</v>
      </c>
      <c r="H184" s="404">
        <v>701.41221550884904</v>
      </c>
      <c r="I184" s="404">
        <v>152.82468345586955</v>
      </c>
      <c r="J184" s="404">
        <v>854.23689896471865</v>
      </c>
      <c r="K184" s="444">
        <v>-7.3216990451103063</v>
      </c>
      <c r="L184" s="488">
        <v>846.91519991960831</v>
      </c>
      <c r="M184" s="404">
        <v>117.57467813631874</v>
      </c>
      <c r="N184" s="404">
        <v>964.48987805592708</v>
      </c>
      <c r="O184" s="419">
        <v>18</v>
      </c>
      <c r="P184" s="419">
        <v>18</v>
      </c>
      <c r="Q184" s="200"/>
      <c r="R184" s="443">
        <v>578</v>
      </c>
      <c r="S184" s="202" t="s">
        <v>210</v>
      </c>
      <c r="T184" s="404">
        <v>3100</v>
      </c>
      <c r="U184" s="417">
        <v>145.21387964480903</v>
      </c>
      <c r="V184" s="417">
        <v>-247.0775709357641</v>
      </c>
      <c r="W184" s="470">
        <v>-101.86369129095509</v>
      </c>
      <c r="X184" s="470">
        <v>542.4943069212718</v>
      </c>
      <c r="Y184" s="470">
        <v>440.63061563031675</v>
      </c>
      <c r="Z184" s="470">
        <v>214.25674454072112</v>
      </c>
      <c r="AA184" s="470">
        <v>654.88736017103793</v>
      </c>
      <c r="AB184" s="473">
        <v>-7.1729032258064516</v>
      </c>
      <c r="AC184" s="491">
        <v>647.7144569452314</v>
      </c>
      <c r="AD184" s="470">
        <v>115.18525725806451</v>
      </c>
      <c r="AE184" s="470">
        <v>762.89971420329584</v>
      </c>
      <c r="AF184" s="419">
        <v>18</v>
      </c>
      <c r="AG184" s="479">
        <v>18</v>
      </c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</row>
    <row r="185" spans="1:91" s="421" customFormat="1" ht="16.5">
      <c r="A185" s="401">
        <v>580</v>
      </c>
      <c r="B185" s="402" t="s">
        <v>211</v>
      </c>
      <c r="C185" s="404">
        <v>4366</v>
      </c>
      <c r="D185" s="476">
        <v>30.190656103444457</v>
      </c>
      <c r="E185" s="418">
        <v>-122.75406490814942</v>
      </c>
      <c r="F185" s="404">
        <v>-92.563408804704935</v>
      </c>
      <c r="G185" s="404">
        <v>394.00269921105047</v>
      </c>
      <c r="H185" s="404">
        <v>301.43929040634549</v>
      </c>
      <c r="I185" s="404">
        <v>174.51539844494116</v>
      </c>
      <c r="J185" s="404">
        <v>475.95468885128662</v>
      </c>
      <c r="K185" s="444">
        <v>-82.830737517178193</v>
      </c>
      <c r="L185" s="488">
        <v>393.12395133410843</v>
      </c>
      <c r="M185" s="404">
        <v>15.051761910215301</v>
      </c>
      <c r="N185" s="404">
        <v>408.17571324432373</v>
      </c>
      <c r="O185" s="419">
        <v>9</v>
      </c>
      <c r="P185" s="419">
        <v>9</v>
      </c>
      <c r="Q185" s="200"/>
      <c r="R185" s="443">
        <v>580</v>
      </c>
      <c r="S185" s="202" t="s">
        <v>211</v>
      </c>
      <c r="T185" s="404">
        <v>4438</v>
      </c>
      <c r="U185" s="417">
        <v>-81.645787408552806</v>
      </c>
      <c r="V185" s="417">
        <v>-132.60167314899576</v>
      </c>
      <c r="W185" s="470">
        <v>-214.24746055754858</v>
      </c>
      <c r="X185" s="470">
        <v>454.91721455266594</v>
      </c>
      <c r="Y185" s="470">
        <v>240.66975399511739</v>
      </c>
      <c r="Z185" s="470">
        <v>231.06487718677977</v>
      </c>
      <c r="AA185" s="470">
        <v>471.73463118189716</v>
      </c>
      <c r="AB185" s="473">
        <v>-81.486931050022534</v>
      </c>
      <c r="AC185" s="491">
        <v>390.24770013187464</v>
      </c>
      <c r="AD185" s="470">
        <v>14.807569287967555</v>
      </c>
      <c r="AE185" s="470">
        <v>405.0552694198422</v>
      </c>
      <c r="AF185" s="419">
        <v>9</v>
      </c>
      <c r="AG185" s="479">
        <v>9</v>
      </c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</row>
    <row r="186" spans="1:91" s="421" customFormat="1" ht="16.5">
      <c r="A186" s="401">
        <v>581</v>
      </c>
      <c r="B186" s="402" t="s">
        <v>212</v>
      </c>
      <c r="C186" s="404">
        <v>6123</v>
      </c>
      <c r="D186" s="476">
        <v>329.93682057417777</v>
      </c>
      <c r="E186" s="418">
        <v>-206.61807010778514</v>
      </c>
      <c r="F186" s="404">
        <v>123.31875046639264</v>
      </c>
      <c r="G186" s="404">
        <v>372.10879185179624</v>
      </c>
      <c r="H186" s="404">
        <v>495.4275423181889</v>
      </c>
      <c r="I186" s="404">
        <v>131.51176622670459</v>
      </c>
      <c r="J186" s="404">
        <v>626.93930854489349</v>
      </c>
      <c r="K186" s="444">
        <v>-77.195982361587454</v>
      </c>
      <c r="L186" s="488">
        <v>549.74332618330595</v>
      </c>
      <c r="M186" s="404">
        <v>16.641083619140939</v>
      </c>
      <c r="N186" s="404">
        <v>566.38440980244695</v>
      </c>
      <c r="O186" s="419">
        <v>6</v>
      </c>
      <c r="P186" s="419">
        <v>6</v>
      </c>
      <c r="Q186" s="200"/>
      <c r="R186" s="443">
        <v>581</v>
      </c>
      <c r="S186" s="202" t="s">
        <v>212</v>
      </c>
      <c r="T186" s="404">
        <v>6240</v>
      </c>
      <c r="U186" s="417">
        <v>201.71745619129618</v>
      </c>
      <c r="V186" s="417">
        <v>-229.61210535053692</v>
      </c>
      <c r="W186" s="470">
        <v>-27.894649159240736</v>
      </c>
      <c r="X186" s="470">
        <v>351.24109676086243</v>
      </c>
      <c r="Y186" s="470">
        <v>323.34644760162166</v>
      </c>
      <c r="Z186" s="470">
        <v>196.23036762951654</v>
      </c>
      <c r="AA186" s="470">
        <v>519.5768152311382</v>
      </c>
      <c r="AB186" s="473">
        <v>-75.748557692307699</v>
      </c>
      <c r="AC186" s="491">
        <v>443.82825753883054</v>
      </c>
      <c r="AD186" s="470">
        <v>16.329063301282044</v>
      </c>
      <c r="AE186" s="470">
        <v>460.15732084011262</v>
      </c>
      <c r="AF186" s="419">
        <v>6</v>
      </c>
      <c r="AG186" s="479">
        <v>6</v>
      </c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</row>
    <row r="187" spans="1:91" s="421" customFormat="1" ht="16.5">
      <c r="A187" s="401">
        <v>583</v>
      </c>
      <c r="B187" s="402" t="s">
        <v>213</v>
      </c>
      <c r="C187" s="404">
        <v>912</v>
      </c>
      <c r="D187" s="476">
        <v>834.39262704013152</v>
      </c>
      <c r="E187" s="418">
        <v>-253.00968096024675</v>
      </c>
      <c r="F187" s="404">
        <v>581.38294607988485</v>
      </c>
      <c r="G187" s="404">
        <v>138.21906568706643</v>
      </c>
      <c r="H187" s="404">
        <v>719.60201176695125</v>
      </c>
      <c r="I187" s="404">
        <v>143.4431163273893</v>
      </c>
      <c r="J187" s="404">
        <v>863.0451280943405</v>
      </c>
      <c r="K187" s="444">
        <v>-257.95723684210526</v>
      </c>
      <c r="L187" s="488">
        <v>605.08789125223529</v>
      </c>
      <c r="M187" s="404">
        <v>155.31925164473685</v>
      </c>
      <c r="N187" s="404">
        <v>760.40714289697212</v>
      </c>
      <c r="O187" s="419">
        <v>19</v>
      </c>
      <c r="P187" s="419">
        <v>19</v>
      </c>
      <c r="Q187" s="200"/>
      <c r="R187" s="443">
        <v>583</v>
      </c>
      <c r="S187" s="202" t="s">
        <v>213</v>
      </c>
      <c r="T187" s="404">
        <v>947</v>
      </c>
      <c r="U187" s="417">
        <v>906.01657717784497</v>
      </c>
      <c r="V187" s="417">
        <v>-240.73596378147866</v>
      </c>
      <c r="W187" s="470">
        <v>665.28061339636633</v>
      </c>
      <c r="X187" s="470">
        <v>39.642636889654533</v>
      </c>
      <c r="Y187" s="470">
        <v>704.92325028602079</v>
      </c>
      <c r="Z187" s="470">
        <v>202.23662840615853</v>
      </c>
      <c r="AA187" s="470">
        <v>907.1598786921794</v>
      </c>
      <c r="AB187" s="473">
        <v>-248.42344244984162</v>
      </c>
      <c r="AC187" s="491">
        <v>658.73643624233773</v>
      </c>
      <c r="AD187" s="470">
        <v>149.5788357972545</v>
      </c>
      <c r="AE187" s="470">
        <v>808.31527203959217</v>
      </c>
      <c r="AF187" s="419">
        <v>19</v>
      </c>
      <c r="AG187" s="479">
        <v>19</v>
      </c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</row>
    <row r="188" spans="1:91" s="421" customFormat="1" ht="16.5">
      <c r="A188" s="401">
        <v>584</v>
      </c>
      <c r="B188" s="402" t="s">
        <v>214</v>
      </c>
      <c r="C188" s="404">
        <v>2578</v>
      </c>
      <c r="D188" s="476">
        <v>1444.5605598090826</v>
      </c>
      <c r="E188" s="418">
        <v>-350.69130847420763</v>
      </c>
      <c r="F188" s="404">
        <v>1093.8692513348749</v>
      </c>
      <c r="G188" s="404">
        <v>740.82105874721708</v>
      </c>
      <c r="H188" s="404">
        <v>1834.6903100820921</v>
      </c>
      <c r="I188" s="404">
        <v>149.26324902839133</v>
      </c>
      <c r="J188" s="404">
        <v>1983.9535591104834</v>
      </c>
      <c r="K188" s="444">
        <v>78.975174553917768</v>
      </c>
      <c r="L188" s="488">
        <v>2062.9287336644011</v>
      </c>
      <c r="M188" s="404">
        <v>4.6294802172226532</v>
      </c>
      <c r="N188" s="404">
        <v>2067.5582138816239</v>
      </c>
      <c r="O188" s="419">
        <v>16</v>
      </c>
      <c r="P188" s="419">
        <v>16</v>
      </c>
      <c r="Q188" s="200"/>
      <c r="R188" s="443">
        <v>584</v>
      </c>
      <c r="S188" s="202" t="s">
        <v>214</v>
      </c>
      <c r="T188" s="404">
        <v>2653</v>
      </c>
      <c r="U188" s="417">
        <v>1426.4226295721205</v>
      </c>
      <c r="V188" s="417">
        <v>-367.75474990882657</v>
      </c>
      <c r="W188" s="470">
        <v>1058.6678796632941</v>
      </c>
      <c r="X188" s="470">
        <v>686.38121155158922</v>
      </c>
      <c r="Y188" s="470">
        <v>1745.0490912148834</v>
      </c>
      <c r="Z188" s="470">
        <v>206.42540631743077</v>
      </c>
      <c r="AA188" s="470">
        <v>1951.4744975323144</v>
      </c>
      <c r="AB188" s="473">
        <v>76.742555597436862</v>
      </c>
      <c r="AC188" s="491">
        <v>2028.2170531297513</v>
      </c>
      <c r="AD188" s="470">
        <v>4.49860535243121</v>
      </c>
      <c r="AE188" s="470">
        <v>2032.7156584821823</v>
      </c>
      <c r="AF188" s="419">
        <v>16</v>
      </c>
      <c r="AG188" s="479">
        <v>16</v>
      </c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</row>
    <row r="189" spans="1:91" s="421" customFormat="1" ht="16.5">
      <c r="A189" s="401">
        <v>588</v>
      </c>
      <c r="B189" s="402" t="s">
        <v>215</v>
      </c>
      <c r="C189" s="404">
        <v>1577</v>
      </c>
      <c r="D189" s="476">
        <v>96.108708419384314</v>
      </c>
      <c r="E189" s="418">
        <v>-652.26196283554748</v>
      </c>
      <c r="F189" s="404">
        <v>-556.15325441616312</v>
      </c>
      <c r="G189" s="404">
        <v>338.30902584820501</v>
      </c>
      <c r="H189" s="404">
        <v>-217.84422856795817</v>
      </c>
      <c r="I189" s="404">
        <v>186.97449170489733</v>
      </c>
      <c r="J189" s="404">
        <v>-30.86973686306084</v>
      </c>
      <c r="K189" s="444">
        <v>-246.63792010145846</v>
      </c>
      <c r="L189" s="488">
        <v>-277.5076569645193</v>
      </c>
      <c r="M189" s="404">
        <v>-6.3760741915028554</v>
      </c>
      <c r="N189" s="404">
        <v>-283.88373115602218</v>
      </c>
      <c r="O189" s="419">
        <v>10</v>
      </c>
      <c r="P189" s="419">
        <v>10</v>
      </c>
      <c r="Q189" s="200"/>
      <c r="R189" s="443">
        <v>588</v>
      </c>
      <c r="S189" s="202" t="s">
        <v>215</v>
      </c>
      <c r="T189" s="404">
        <v>1600</v>
      </c>
      <c r="U189" s="417">
        <v>50.638306513555435</v>
      </c>
      <c r="V189" s="417">
        <v>-669.70358173227692</v>
      </c>
      <c r="W189" s="470">
        <v>-619.06527521872147</v>
      </c>
      <c r="X189" s="470">
        <v>276.18880334937467</v>
      </c>
      <c r="Y189" s="470">
        <v>-342.87647186934686</v>
      </c>
      <c r="Z189" s="470">
        <v>237.58654655456377</v>
      </c>
      <c r="AA189" s="470">
        <v>-105.2899253147831</v>
      </c>
      <c r="AB189" s="473">
        <v>-243.0925</v>
      </c>
      <c r="AC189" s="491">
        <v>-348.38242531478312</v>
      </c>
      <c r="AD189" s="470">
        <v>-6.284418125000002</v>
      </c>
      <c r="AE189" s="470">
        <v>-354.66684343978312</v>
      </c>
      <c r="AF189" s="419">
        <v>10</v>
      </c>
      <c r="AG189" s="479">
        <v>10</v>
      </c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</row>
    <row r="190" spans="1:91" s="421" customFormat="1" ht="16.5">
      <c r="A190" s="401">
        <v>592</v>
      </c>
      <c r="B190" s="402" t="s">
        <v>216</v>
      </c>
      <c r="C190" s="404">
        <v>3596</v>
      </c>
      <c r="D190" s="476">
        <v>622.10767293403092</v>
      </c>
      <c r="E190" s="418">
        <v>-232.33715039226198</v>
      </c>
      <c r="F190" s="404">
        <v>389.7705225417688</v>
      </c>
      <c r="G190" s="404">
        <v>512.6230294274518</v>
      </c>
      <c r="H190" s="404">
        <v>902.39355196922065</v>
      </c>
      <c r="I190" s="404">
        <v>109.85335571632037</v>
      </c>
      <c r="J190" s="404">
        <v>1012.2469076855409</v>
      </c>
      <c r="K190" s="444">
        <v>-18.613459399332591</v>
      </c>
      <c r="L190" s="488">
        <v>993.63344828620836</v>
      </c>
      <c r="M190" s="404">
        <v>35.408619994438268</v>
      </c>
      <c r="N190" s="404">
        <v>1029.0420682806466</v>
      </c>
      <c r="O190" s="419">
        <v>13</v>
      </c>
      <c r="P190" s="419">
        <v>13</v>
      </c>
      <c r="Q190" s="200"/>
      <c r="R190" s="443">
        <v>592</v>
      </c>
      <c r="S190" s="202" t="s">
        <v>216</v>
      </c>
      <c r="T190" s="404">
        <v>3651</v>
      </c>
      <c r="U190" s="417">
        <v>565.08971121982904</v>
      </c>
      <c r="V190" s="417">
        <v>-255.66293934967229</v>
      </c>
      <c r="W190" s="470">
        <v>309.42677187015676</v>
      </c>
      <c r="X190" s="470">
        <v>390.35996211848368</v>
      </c>
      <c r="Y190" s="470">
        <v>699.78673398864044</v>
      </c>
      <c r="Z190" s="470">
        <v>184.53995897058445</v>
      </c>
      <c r="AA190" s="470">
        <v>884.32669295922494</v>
      </c>
      <c r="AB190" s="473">
        <v>-18.333059435771023</v>
      </c>
      <c r="AC190" s="491">
        <v>865.99363352345392</v>
      </c>
      <c r="AD190" s="470">
        <v>34.875211585866886</v>
      </c>
      <c r="AE190" s="470">
        <v>900.86884510932089</v>
      </c>
      <c r="AF190" s="419">
        <v>13</v>
      </c>
      <c r="AG190" s="479">
        <v>13</v>
      </c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</row>
    <row r="191" spans="1:91" s="421" customFormat="1" ht="16.5">
      <c r="A191" s="401">
        <v>593</v>
      </c>
      <c r="B191" s="402" t="s">
        <v>217</v>
      </c>
      <c r="C191" s="404">
        <v>17050</v>
      </c>
      <c r="D191" s="476">
        <v>50.425540631876906</v>
      </c>
      <c r="E191" s="418">
        <v>-203.65768684037823</v>
      </c>
      <c r="F191" s="404">
        <v>-153.23214620850135</v>
      </c>
      <c r="G191" s="404">
        <v>405.34095973491395</v>
      </c>
      <c r="H191" s="404">
        <v>252.10881352641263</v>
      </c>
      <c r="I191" s="404">
        <v>127.19917972736314</v>
      </c>
      <c r="J191" s="404">
        <v>379.30799325377581</v>
      </c>
      <c r="K191" s="444">
        <v>-108.97214076246334</v>
      </c>
      <c r="L191" s="488">
        <v>270.33585249131244</v>
      </c>
      <c r="M191" s="404">
        <v>-14.475757419354832</v>
      </c>
      <c r="N191" s="404">
        <v>255.86009507195763</v>
      </c>
      <c r="O191" s="419">
        <v>10</v>
      </c>
      <c r="P191" s="419">
        <v>10</v>
      </c>
      <c r="Q191" s="200"/>
      <c r="R191" s="443">
        <v>593</v>
      </c>
      <c r="S191" s="202" t="s">
        <v>217</v>
      </c>
      <c r="T191" s="404">
        <v>17077</v>
      </c>
      <c r="U191" s="417">
        <v>-86.625192967768655</v>
      </c>
      <c r="V191" s="417">
        <v>-230.00665707542825</v>
      </c>
      <c r="W191" s="470">
        <v>-316.63185004319689</v>
      </c>
      <c r="X191" s="470">
        <v>367.06939769193082</v>
      </c>
      <c r="Y191" s="470">
        <v>50.437547648733876</v>
      </c>
      <c r="Z191" s="470">
        <v>194.54139744639599</v>
      </c>
      <c r="AA191" s="470">
        <v>244.97894509512989</v>
      </c>
      <c r="AB191" s="473">
        <v>-108.79984774843356</v>
      </c>
      <c r="AC191" s="491">
        <v>136.17909734669632</v>
      </c>
      <c r="AD191" s="470">
        <v>-14.452870176260459</v>
      </c>
      <c r="AE191" s="470">
        <v>121.72622717043585</v>
      </c>
      <c r="AF191" s="419">
        <v>10</v>
      </c>
      <c r="AG191" s="479">
        <v>10</v>
      </c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</row>
    <row r="192" spans="1:91" s="421" customFormat="1" ht="16.5">
      <c r="A192" s="401">
        <v>595</v>
      </c>
      <c r="B192" s="402" t="s">
        <v>218</v>
      </c>
      <c r="C192" s="404">
        <v>4073</v>
      </c>
      <c r="D192" s="476">
        <v>329.16753140050298</v>
      </c>
      <c r="E192" s="418">
        <v>250.7419203811358</v>
      </c>
      <c r="F192" s="404">
        <v>579.90945178163872</v>
      </c>
      <c r="G192" s="404">
        <v>635.6053102165813</v>
      </c>
      <c r="H192" s="404">
        <v>1215.5147619982201</v>
      </c>
      <c r="I192" s="404">
        <v>182.10318169226102</v>
      </c>
      <c r="J192" s="404">
        <v>1397.6179436904811</v>
      </c>
      <c r="K192" s="444">
        <v>1.7657746133071446</v>
      </c>
      <c r="L192" s="488">
        <v>1399.3837183037881</v>
      </c>
      <c r="M192" s="404">
        <v>31.939435305671495</v>
      </c>
      <c r="N192" s="404">
        <v>1431.3231536094597</v>
      </c>
      <c r="O192" s="419">
        <v>11</v>
      </c>
      <c r="P192" s="419">
        <v>11</v>
      </c>
      <c r="Q192" s="200"/>
      <c r="R192" s="443">
        <v>595</v>
      </c>
      <c r="S192" s="202" t="s">
        <v>218</v>
      </c>
      <c r="T192" s="404">
        <v>4140</v>
      </c>
      <c r="U192" s="417">
        <v>313.08497784534023</v>
      </c>
      <c r="V192" s="417">
        <v>249.84536671387505</v>
      </c>
      <c r="W192" s="470">
        <v>562.9303445592152</v>
      </c>
      <c r="X192" s="470">
        <v>550.89057646780952</v>
      </c>
      <c r="Y192" s="470">
        <v>1113.8209210270247</v>
      </c>
      <c r="Z192" s="470">
        <v>233.21311446242763</v>
      </c>
      <c r="AA192" s="470">
        <v>1347.0340354894522</v>
      </c>
      <c r="AB192" s="473">
        <v>1.7371980676328502</v>
      </c>
      <c r="AC192" s="491">
        <v>1348.771233557085</v>
      </c>
      <c r="AD192" s="470">
        <v>31.42254106280193</v>
      </c>
      <c r="AE192" s="470">
        <v>1380.1937746198871</v>
      </c>
      <c r="AF192" s="419">
        <v>11</v>
      </c>
      <c r="AG192" s="479">
        <v>11</v>
      </c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</row>
    <row r="193" spans="1:91" s="421" customFormat="1" ht="16.5">
      <c r="A193" s="401">
        <v>598</v>
      </c>
      <c r="B193" s="402" t="s">
        <v>219</v>
      </c>
      <c r="C193" s="404">
        <v>19475</v>
      </c>
      <c r="D193" s="476">
        <v>692.16804081731254</v>
      </c>
      <c r="E193" s="418">
        <v>-580.64468356794237</v>
      </c>
      <c r="F193" s="404">
        <v>111.52335724937011</v>
      </c>
      <c r="G193" s="404">
        <v>59.570562484567922</v>
      </c>
      <c r="H193" s="404">
        <v>171.09391973393804</v>
      </c>
      <c r="I193" s="404">
        <v>88.866988717694014</v>
      </c>
      <c r="J193" s="404">
        <v>259.96090845163206</v>
      </c>
      <c r="K193" s="444">
        <v>148.30700898587932</v>
      </c>
      <c r="L193" s="488">
        <v>408.26791743751136</v>
      </c>
      <c r="M193" s="404">
        <v>39.837565725288833</v>
      </c>
      <c r="N193" s="404">
        <v>448.10548316280023</v>
      </c>
      <c r="O193" s="419">
        <v>15</v>
      </c>
      <c r="P193" s="419">
        <v>15</v>
      </c>
      <c r="Q193" s="200"/>
      <c r="R193" s="443">
        <v>598</v>
      </c>
      <c r="S193" s="202" t="s">
        <v>219</v>
      </c>
      <c r="T193" s="404">
        <v>19207</v>
      </c>
      <c r="U193" s="417">
        <v>501.34132155648564</v>
      </c>
      <c r="V193" s="417">
        <v>-615.23914461524669</v>
      </c>
      <c r="W193" s="470">
        <v>-113.89782305876108</v>
      </c>
      <c r="X193" s="470">
        <v>78.607631862006428</v>
      </c>
      <c r="Y193" s="470">
        <v>-35.290191196754648</v>
      </c>
      <c r="Z193" s="470">
        <v>160.17259607045622</v>
      </c>
      <c r="AA193" s="470">
        <v>124.88240487370159</v>
      </c>
      <c r="AB193" s="473">
        <v>150.37637319727182</v>
      </c>
      <c r="AC193" s="491">
        <v>275.25877807097339</v>
      </c>
      <c r="AD193" s="470">
        <v>40.393429088353209</v>
      </c>
      <c r="AE193" s="470">
        <v>315.65220715932662</v>
      </c>
      <c r="AF193" s="419">
        <v>15</v>
      </c>
      <c r="AG193" s="479">
        <v>15</v>
      </c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</row>
    <row r="194" spans="1:91" s="421" customFormat="1" ht="16.5">
      <c r="A194" s="401">
        <v>599</v>
      </c>
      <c r="B194" s="402" t="s">
        <v>220</v>
      </c>
      <c r="C194" s="404">
        <v>11225</v>
      </c>
      <c r="D194" s="476">
        <v>1247.5035838097187</v>
      </c>
      <c r="E194" s="418">
        <v>-363.37246920940396</v>
      </c>
      <c r="F194" s="404">
        <v>884.13111460031473</v>
      </c>
      <c r="G194" s="404">
        <v>439.16489446932422</v>
      </c>
      <c r="H194" s="404">
        <v>1323.296009069639</v>
      </c>
      <c r="I194" s="404">
        <v>105.09375578587543</v>
      </c>
      <c r="J194" s="404">
        <v>1428.3897648555144</v>
      </c>
      <c r="K194" s="444">
        <v>-97.006681514476611</v>
      </c>
      <c r="L194" s="488">
        <v>1331.3830833410379</v>
      </c>
      <c r="M194" s="404">
        <v>-41.738573942093545</v>
      </c>
      <c r="N194" s="404">
        <v>1289.6445093989444</v>
      </c>
      <c r="O194" s="419">
        <v>15</v>
      </c>
      <c r="P194" s="419">
        <v>15</v>
      </c>
      <c r="Q194" s="200"/>
      <c r="R194" s="443">
        <v>599</v>
      </c>
      <c r="S194" s="202" t="s">
        <v>220</v>
      </c>
      <c r="T194" s="404">
        <v>11206</v>
      </c>
      <c r="U194" s="417">
        <v>1239.4251034046893</v>
      </c>
      <c r="V194" s="417">
        <v>-390.62191657225969</v>
      </c>
      <c r="W194" s="470">
        <v>848.80318683242956</v>
      </c>
      <c r="X194" s="470">
        <v>427.76812938274577</v>
      </c>
      <c r="Y194" s="470">
        <v>1276.5713162151753</v>
      </c>
      <c r="Z194" s="470">
        <v>182.09850418152985</v>
      </c>
      <c r="AA194" s="470">
        <v>1458.6698203967051</v>
      </c>
      <c r="AB194" s="473">
        <v>-97.171158308049257</v>
      </c>
      <c r="AC194" s="491">
        <v>1361.4986620886557</v>
      </c>
      <c r="AD194" s="470">
        <v>-41.809342539710876</v>
      </c>
      <c r="AE194" s="470">
        <v>1319.6893195489449</v>
      </c>
      <c r="AF194" s="419">
        <v>15</v>
      </c>
      <c r="AG194" s="479">
        <v>15</v>
      </c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</row>
    <row r="195" spans="1:91" s="421" customFormat="1" ht="16.5">
      <c r="A195" s="401">
        <v>601</v>
      </c>
      <c r="B195" s="402" t="s">
        <v>221</v>
      </c>
      <c r="C195" s="404">
        <v>3739</v>
      </c>
      <c r="D195" s="476">
        <v>570.63494784207057</v>
      </c>
      <c r="E195" s="418">
        <v>250.6652259727494</v>
      </c>
      <c r="F195" s="404">
        <v>821.3001738148198</v>
      </c>
      <c r="G195" s="404">
        <v>407.64851929927653</v>
      </c>
      <c r="H195" s="404">
        <v>1228.9486931140964</v>
      </c>
      <c r="I195" s="404">
        <v>171.87944563805152</v>
      </c>
      <c r="J195" s="404">
        <v>1400.8281387521481</v>
      </c>
      <c r="K195" s="444">
        <v>68.186680930730148</v>
      </c>
      <c r="L195" s="488">
        <v>1469.0148196828782</v>
      </c>
      <c r="M195" s="404">
        <v>-13.793328296335922</v>
      </c>
      <c r="N195" s="404">
        <v>1455.2214913865423</v>
      </c>
      <c r="O195" s="419">
        <v>13</v>
      </c>
      <c r="P195" s="419">
        <v>13</v>
      </c>
      <c r="Q195" s="200"/>
      <c r="R195" s="443">
        <v>601</v>
      </c>
      <c r="S195" s="202" t="s">
        <v>221</v>
      </c>
      <c r="T195" s="404">
        <v>3786</v>
      </c>
      <c r="U195" s="417">
        <v>428.14193926794735</v>
      </c>
      <c r="V195" s="417">
        <v>250.75806073163062</v>
      </c>
      <c r="W195" s="470">
        <v>678.89999999957797</v>
      </c>
      <c r="X195" s="470">
        <v>406.7285656719389</v>
      </c>
      <c r="Y195" s="470">
        <v>1085.628565671517</v>
      </c>
      <c r="Z195" s="470">
        <v>226.58596079655103</v>
      </c>
      <c r="AA195" s="470">
        <v>1312.214526468068</v>
      </c>
      <c r="AB195" s="473">
        <v>67.340200739566825</v>
      </c>
      <c r="AC195" s="491">
        <v>1379.5547272076349</v>
      </c>
      <c r="AD195" s="470">
        <v>-13.622095747490759</v>
      </c>
      <c r="AE195" s="470">
        <v>1365.9326314601442</v>
      </c>
      <c r="AF195" s="419">
        <v>13</v>
      </c>
      <c r="AG195" s="479">
        <v>13</v>
      </c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</row>
    <row r="196" spans="1:91" s="421" customFormat="1" ht="16.5">
      <c r="A196" s="401">
        <v>604</v>
      </c>
      <c r="B196" s="402" t="s">
        <v>222</v>
      </c>
      <c r="C196" s="404">
        <v>20763</v>
      </c>
      <c r="D196" s="476">
        <v>628.04789287413178</v>
      </c>
      <c r="E196" s="418">
        <v>220.25146596081206</v>
      </c>
      <c r="F196" s="404">
        <v>848.29935883494386</v>
      </c>
      <c r="G196" s="404">
        <v>-24.049626057266426</v>
      </c>
      <c r="H196" s="404">
        <v>824.24973277767742</v>
      </c>
      <c r="I196" s="404">
        <v>44.963905252652921</v>
      </c>
      <c r="J196" s="404">
        <v>869.21363803033046</v>
      </c>
      <c r="K196" s="444">
        <v>-130.70148822424505</v>
      </c>
      <c r="L196" s="488">
        <v>738.5121498060854</v>
      </c>
      <c r="M196" s="404">
        <v>-33.556314328372586</v>
      </c>
      <c r="N196" s="404">
        <v>704.95583547771275</v>
      </c>
      <c r="O196" s="419">
        <v>6</v>
      </c>
      <c r="P196" s="419">
        <v>6</v>
      </c>
      <c r="Q196" s="200"/>
      <c r="R196" s="443">
        <v>604</v>
      </c>
      <c r="S196" s="202" t="s">
        <v>222</v>
      </c>
      <c r="T196" s="404">
        <v>20405</v>
      </c>
      <c r="U196" s="417">
        <v>576.74580160358585</v>
      </c>
      <c r="V196" s="417">
        <v>227.66437529026285</v>
      </c>
      <c r="W196" s="470">
        <v>804.41017689384876</v>
      </c>
      <c r="X196" s="470">
        <v>-19.783903063058819</v>
      </c>
      <c r="Y196" s="470">
        <v>784.62627383078996</v>
      </c>
      <c r="Z196" s="470">
        <v>103.87946800255338</v>
      </c>
      <c r="AA196" s="470">
        <v>888.50574183334334</v>
      </c>
      <c r="AB196" s="473">
        <v>-132.9946091644205</v>
      </c>
      <c r="AC196" s="491">
        <v>755.51113266892287</v>
      </c>
      <c r="AD196" s="470">
        <v>-34.145050448419504</v>
      </c>
      <c r="AE196" s="470">
        <v>721.36608222050336</v>
      </c>
      <c r="AF196" s="419">
        <v>6</v>
      </c>
      <c r="AG196" s="479">
        <v>6</v>
      </c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</row>
    <row r="197" spans="1:91" s="421" customFormat="1" ht="16.5">
      <c r="A197" s="401">
        <v>607</v>
      </c>
      <c r="B197" s="402" t="s">
        <v>223</v>
      </c>
      <c r="C197" s="404">
        <v>4064</v>
      </c>
      <c r="D197" s="476">
        <v>293.47330015742369</v>
      </c>
      <c r="E197" s="418">
        <v>-197.17929638953672</v>
      </c>
      <c r="F197" s="404">
        <v>96.294003767886991</v>
      </c>
      <c r="G197" s="404">
        <v>629.13391045171647</v>
      </c>
      <c r="H197" s="404">
        <v>725.42791421960351</v>
      </c>
      <c r="I197" s="404">
        <v>175.1170495034404</v>
      </c>
      <c r="J197" s="404">
        <v>900.54496372304391</v>
      </c>
      <c r="K197" s="444">
        <v>-161.82357283464566</v>
      </c>
      <c r="L197" s="488">
        <v>738.72139088839822</v>
      </c>
      <c r="M197" s="404">
        <v>-11.379761318897639</v>
      </c>
      <c r="N197" s="404">
        <v>727.34162956950058</v>
      </c>
      <c r="O197" s="419">
        <v>12</v>
      </c>
      <c r="P197" s="419">
        <v>12</v>
      </c>
      <c r="Q197" s="200"/>
      <c r="R197" s="443">
        <v>607</v>
      </c>
      <c r="S197" s="202" t="s">
        <v>223</v>
      </c>
      <c r="T197" s="404">
        <v>4084</v>
      </c>
      <c r="U197" s="417">
        <v>184.82966052982667</v>
      </c>
      <c r="V197" s="417">
        <v>-222.92272560854744</v>
      </c>
      <c r="W197" s="470">
        <v>-38.093065078720777</v>
      </c>
      <c r="X197" s="470">
        <v>620.5377980850285</v>
      </c>
      <c r="Y197" s="470">
        <v>582.44473300630773</v>
      </c>
      <c r="Z197" s="470">
        <v>228.42394124632006</v>
      </c>
      <c r="AA197" s="470">
        <v>810.86867425262778</v>
      </c>
      <c r="AB197" s="473">
        <v>-161.03109696376103</v>
      </c>
      <c r="AC197" s="491">
        <v>649.83757728886678</v>
      </c>
      <c r="AD197" s="470">
        <v>-11.324032810969639</v>
      </c>
      <c r="AE197" s="470">
        <v>638.5135444778972</v>
      </c>
      <c r="AF197" s="419">
        <v>12</v>
      </c>
      <c r="AG197" s="479">
        <v>12</v>
      </c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</row>
    <row r="198" spans="1:91" s="421" customFormat="1" ht="16.5">
      <c r="A198" s="401">
        <v>608</v>
      </c>
      <c r="B198" s="402" t="s">
        <v>224</v>
      </c>
      <c r="C198" s="404">
        <v>1943</v>
      </c>
      <c r="D198" s="476">
        <v>226.48613317245642</v>
      </c>
      <c r="E198" s="418">
        <v>-201.53293244545662</v>
      </c>
      <c r="F198" s="404">
        <v>24.953200726999761</v>
      </c>
      <c r="G198" s="404">
        <v>552.1794473005225</v>
      </c>
      <c r="H198" s="404">
        <v>577.13264802752235</v>
      </c>
      <c r="I198" s="404">
        <v>141.69007592602756</v>
      </c>
      <c r="J198" s="404">
        <v>718.82272395354994</v>
      </c>
      <c r="K198" s="444">
        <v>225.39783839423572</v>
      </c>
      <c r="L198" s="488">
        <v>944.22056234778563</v>
      </c>
      <c r="M198" s="404">
        <v>-1.5356150283067407</v>
      </c>
      <c r="N198" s="404">
        <v>942.68494731947897</v>
      </c>
      <c r="O198" s="419">
        <v>4</v>
      </c>
      <c r="P198" s="419">
        <v>4</v>
      </c>
      <c r="Q198" s="200"/>
      <c r="R198" s="443">
        <v>608</v>
      </c>
      <c r="S198" s="202" t="s">
        <v>224</v>
      </c>
      <c r="T198" s="404">
        <v>1980</v>
      </c>
      <c r="U198" s="417">
        <v>180.91307285329722</v>
      </c>
      <c r="V198" s="417">
        <v>-224.6343121021284</v>
      </c>
      <c r="W198" s="470">
        <v>-43.721239248831168</v>
      </c>
      <c r="X198" s="470">
        <v>456.24532858139247</v>
      </c>
      <c r="Y198" s="470">
        <v>412.52408933256135</v>
      </c>
      <c r="Z198" s="470">
        <v>208.72952411670019</v>
      </c>
      <c r="AA198" s="470">
        <v>621.25361344926148</v>
      </c>
      <c r="AB198" s="473">
        <v>221.1858585858586</v>
      </c>
      <c r="AC198" s="491">
        <v>842.43947203512016</v>
      </c>
      <c r="AD198" s="470">
        <v>-1.5069191919191904</v>
      </c>
      <c r="AE198" s="470">
        <v>840.93255284320094</v>
      </c>
      <c r="AF198" s="419">
        <v>4</v>
      </c>
      <c r="AG198" s="479">
        <v>4</v>
      </c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</row>
    <row r="199" spans="1:91" s="421" customFormat="1" ht="16.5">
      <c r="A199" s="401">
        <v>609</v>
      </c>
      <c r="B199" s="402" t="s">
        <v>225</v>
      </c>
      <c r="C199" s="404">
        <v>83106</v>
      </c>
      <c r="D199" s="476">
        <v>223.78639420687514</v>
      </c>
      <c r="E199" s="418">
        <v>-270.18080412414656</v>
      </c>
      <c r="F199" s="404">
        <v>-46.394409917271403</v>
      </c>
      <c r="G199" s="404">
        <v>269.35143201009157</v>
      </c>
      <c r="H199" s="404">
        <v>222.95702209282018</v>
      </c>
      <c r="I199" s="404">
        <v>99.907089719131719</v>
      </c>
      <c r="J199" s="404">
        <v>322.86411181195189</v>
      </c>
      <c r="K199" s="444">
        <v>-61.951459581738987</v>
      </c>
      <c r="L199" s="488">
        <v>260.91265223021293</v>
      </c>
      <c r="M199" s="404">
        <v>-33.236718383149217</v>
      </c>
      <c r="N199" s="404">
        <v>227.67593384706373</v>
      </c>
      <c r="O199" s="419">
        <v>4</v>
      </c>
      <c r="P199" s="419">
        <v>4</v>
      </c>
      <c r="Q199" s="200"/>
      <c r="R199" s="443">
        <v>609</v>
      </c>
      <c r="S199" s="202" t="s">
        <v>225</v>
      </c>
      <c r="T199" s="404">
        <v>83205</v>
      </c>
      <c r="U199" s="417">
        <v>86.270753227071836</v>
      </c>
      <c r="V199" s="417">
        <v>-296.52580962003822</v>
      </c>
      <c r="W199" s="470">
        <v>-210.25505639296634</v>
      </c>
      <c r="X199" s="470">
        <v>272.6588690999742</v>
      </c>
      <c r="Y199" s="470">
        <v>62.403812707007852</v>
      </c>
      <c r="Z199" s="470">
        <v>162.75899099494083</v>
      </c>
      <c r="AA199" s="470">
        <v>225.16280370194869</v>
      </c>
      <c r="AB199" s="473">
        <v>-61.877747731506517</v>
      </c>
      <c r="AC199" s="491">
        <v>163.28505597044216</v>
      </c>
      <c r="AD199" s="470">
        <v>-33.197172260681434</v>
      </c>
      <c r="AE199" s="470">
        <v>130.08788370976075</v>
      </c>
      <c r="AF199" s="419">
        <v>4</v>
      </c>
      <c r="AG199" s="479">
        <v>4</v>
      </c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</row>
    <row r="200" spans="1:91" s="421" customFormat="1" ht="16.5">
      <c r="A200" s="401">
        <v>611</v>
      </c>
      <c r="B200" s="402" t="s">
        <v>226</v>
      </c>
      <c r="C200" s="404">
        <v>4973</v>
      </c>
      <c r="D200" s="476">
        <v>544.44331399225734</v>
      </c>
      <c r="E200" s="418">
        <v>74.433491781450613</v>
      </c>
      <c r="F200" s="404">
        <v>618.87680577370782</v>
      </c>
      <c r="G200" s="404">
        <v>237.09013442760238</v>
      </c>
      <c r="H200" s="404">
        <v>855.96694020131031</v>
      </c>
      <c r="I200" s="404">
        <v>80.239233083802858</v>
      </c>
      <c r="J200" s="404">
        <v>936.2061732851131</v>
      </c>
      <c r="K200" s="444">
        <v>-271.51618741202492</v>
      </c>
      <c r="L200" s="488">
        <v>664.68998587308818</v>
      </c>
      <c r="M200" s="404">
        <v>22.853234063945298</v>
      </c>
      <c r="N200" s="404">
        <v>687.54321993703343</v>
      </c>
      <c r="O200" s="419">
        <v>1</v>
      </c>
      <c r="P200" s="420">
        <v>35</v>
      </c>
      <c r="Q200" s="200"/>
      <c r="R200" s="443">
        <v>611</v>
      </c>
      <c r="S200" s="202" t="s">
        <v>226</v>
      </c>
      <c r="T200" s="404">
        <v>5011</v>
      </c>
      <c r="U200" s="417">
        <v>555.470760877717</v>
      </c>
      <c r="V200" s="417">
        <v>77.129145375559034</v>
      </c>
      <c r="W200" s="470">
        <v>632.599906253276</v>
      </c>
      <c r="X200" s="470">
        <v>225.02082495541086</v>
      </c>
      <c r="Y200" s="470">
        <v>857.62073120868683</v>
      </c>
      <c r="Z200" s="470">
        <v>143.61234083168904</v>
      </c>
      <c r="AA200" s="470">
        <v>1001.2330720403759</v>
      </c>
      <c r="AB200" s="473">
        <v>-269.45719417281981</v>
      </c>
      <c r="AC200" s="491">
        <v>731.77587786755601</v>
      </c>
      <c r="AD200" s="470">
        <v>22.679930752344834</v>
      </c>
      <c r="AE200" s="470">
        <v>754.45580861990084</v>
      </c>
      <c r="AF200" s="419">
        <v>1</v>
      </c>
      <c r="AG200" s="480">
        <v>35</v>
      </c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</row>
    <row r="201" spans="1:91" s="421" customFormat="1" ht="16.5">
      <c r="A201" s="401">
        <v>614</v>
      </c>
      <c r="B201" s="402" t="s">
        <v>227</v>
      </c>
      <c r="C201" s="404">
        <v>2923</v>
      </c>
      <c r="D201" s="476">
        <v>882.43236954549025</v>
      </c>
      <c r="E201" s="418">
        <v>-403.88001442268825</v>
      </c>
      <c r="F201" s="404">
        <v>478.55235512280206</v>
      </c>
      <c r="G201" s="404">
        <v>524.59185487687137</v>
      </c>
      <c r="H201" s="404">
        <v>1003.1442099996733</v>
      </c>
      <c r="I201" s="404">
        <v>206.63838012042737</v>
      </c>
      <c r="J201" s="404">
        <v>1209.7825901201008</v>
      </c>
      <c r="K201" s="444">
        <v>26.998631542935339</v>
      </c>
      <c r="L201" s="488">
        <v>1236.7812216630361</v>
      </c>
      <c r="M201" s="404">
        <v>-4.0830653438248374</v>
      </c>
      <c r="N201" s="404">
        <v>1232.6981563192114</v>
      </c>
      <c r="O201" s="419">
        <v>19</v>
      </c>
      <c r="P201" s="419">
        <v>19</v>
      </c>
      <c r="Q201" s="200"/>
      <c r="R201" s="443">
        <v>614</v>
      </c>
      <c r="S201" s="202" t="s">
        <v>227</v>
      </c>
      <c r="T201" s="404">
        <v>2999</v>
      </c>
      <c r="U201" s="417">
        <v>703.9114681588602</v>
      </c>
      <c r="V201" s="417">
        <v>-420.58879517341103</v>
      </c>
      <c r="W201" s="470">
        <v>283.32267298544912</v>
      </c>
      <c r="X201" s="470">
        <v>505.71520482543002</v>
      </c>
      <c r="Y201" s="470">
        <v>789.03787781087919</v>
      </c>
      <c r="Z201" s="470">
        <v>256.41911766940007</v>
      </c>
      <c r="AA201" s="470">
        <v>1045.4569954802794</v>
      </c>
      <c r="AB201" s="473">
        <v>26.314438146048683</v>
      </c>
      <c r="AC201" s="491">
        <v>1071.771433626328</v>
      </c>
      <c r="AD201" s="470">
        <v>-3.9795931977325778</v>
      </c>
      <c r="AE201" s="470">
        <v>1067.7918404285954</v>
      </c>
      <c r="AF201" s="419">
        <v>19</v>
      </c>
      <c r="AG201" s="479">
        <v>19</v>
      </c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</row>
    <row r="202" spans="1:91" s="421" customFormat="1" ht="16.5">
      <c r="A202" s="401">
        <v>615</v>
      </c>
      <c r="B202" s="402" t="s">
        <v>228</v>
      </c>
      <c r="C202" s="404">
        <v>7479</v>
      </c>
      <c r="D202" s="476">
        <v>1208.8535857576933</v>
      </c>
      <c r="E202" s="418">
        <v>260.14169284571722</v>
      </c>
      <c r="F202" s="404">
        <v>1468.9952786034105</v>
      </c>
      <c r="G202" s="404">
        <v>535.90426503956564</v>
      </c>
      <c r="H202" s="404">
        <v>2004.8995436429761</v>
      </c>
      <c r="I202" s="404">
        <v>148.76631564042509</v>
      </c>
      <c r="J202" s="404">
        <v>2153.665859283401</v>
      </c>
      <c r="K202" s="444">
        <v>16.411819762000267</v>
      </c>
      <c r="L202" s="488">
        <v>2170.0776790454015</v>
      </c>
      <c r="M202" s="404">
        <v>1.2985617729643031</v>
      </c>
      <c r="N202" s="404">
        <v>2171.3762408183657</v>
      </c>
      <c r="O202" s="419">
        <v>17</v>
      </c>
      <c r="P202" s="419">
        <v>17</v>
      </c>
      <c r="Q202" s="200"/>
      <c r="R202" s="443">
        <v>615</v>
      </c>
      <c r="S202" s="202" t="s">
        <v>228</v>
      </c>
      <c r="T202" s="404">
        <v>7603</v>
      </c>
      <c r="U202" s="417">
        <v>1057.8930282940005</v>
      </c>
      <c r="V202" s="417">
        <v>259.05885316351271</v>
      </c>
      <c r="W202" s="470">
        <v>1316.9518814575131</v>
      </c>
      <c r="X202" s="470">
        <v>482.06749169647372</v>
      </c>
      <c r="Y202" s="470">
        <v>1799.0193731539869</v>
      </c>
      <c r="Z202" s="470">
        <v>204.79639965011313</v>
      </c>
      <c r="AA202" s="470">
        <v>2003.8157728041001</v>
      </c>
      <c r="AB202" s="473">
        <v>16.144153623569643</v>
      </c>
      <c r="AC202" s="491">
        <v>2019.9599264276696</v>
      </c>
      <c r="AD202" s="470">
        <v>1.2773830724713959</v>
      </c>
      <c r="AE202" s="470">
        <v>2021.237309500141</v>
      </c>
      <c r="AF202" s="419">
        <v>17</v>
      </c>
      <c r="AG202" s="479">
        <v>17</v>
      </c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</row>
    <row r="203" spans="1:91" s="421" customFormat="1" ht="16.5">
      <c r="A203" s="401">
        <v>616</v>
      </c>
      <c r="B203" s="402" t="s">
        <v>229</v>
      </c>
      <c r="C203" s="404">
        <v>1781</v>
      </c>
      <c r="D203" s="476">
        <v>250.7772110220553</v>
      </c>
      <c r="E203" s="418">
        <v>-232.67018513776884</v>
      </c>
      <c r="F203" s="404">
        <v>18.107025884286415</v>
      </c>
      <c r="G203" s="404">
        <v>413.64773209600202</v>
      </c>
      <c r="H203" s="404">
        <v>431.75475798028845</v>
      </c>
      <c r="I203" s="404">
        <v>142.387957369937</v>
      </c>
      <c r="J203" s="404">
        <v>574.14271535022544</v>
      </c>
      <c r="K203" s="444">
        <v>-279.06344750140369</v>
      </c>
      <c r="L203" s="488">
        <v>295.0792678488217</v>
      </c>
      <c r="M203" s="404">
        <v>-369.31873385738351</v>
      </c>
      <c r="N203" s="404">
        <v>-74.239466008561791</v>
      </c>
      <c r="O203" s="419">
        <v>1</v>
      </c>
      <c r="P203" s="420">
        <v>34</v>
      </c>
      <c r="Q203" s="200"/>
      <c r="R203" s="443">
        <v>616</v>
      </c>
      <c r="S203" s="202" t="s">
        <v>229</v>
      </c>
      <c r="T203" s="404">
        <v>1807</v>
      </c>
      <c r="U203" s="417">
        <v>204.39467494806934</v>
      </c>
      <c r="V203" s="417">
        <v>-256.14045220288574</v>
      </c>
      <c r="W203" s="470">
        <v>-51.745777254816431</v>
      </c>
      <c r="X203" s="470">
        <v>431.49578024087316</v>
      </c>
      <c r="Y203" s="470">
        <v>379.75000298605676</v>
      </c>
      <c r="Z203" s="470">
        <v>210.37560248604558</v>
      </c>
      <c r="AA203" s="470">
        <v>590.12560547210239</v>
      </c>
      <c r="AB203" s="473">
        <v>-275.04814609850581</v>
      </c>
      <c r="AC203" s="491">
        <v>315.07745937359653</v>
      </c>
      <c r="AD203" s="470">
        <v>-364.00479524073052</v>
      </c>
      <c r="AE203" s="470">
        <v>-48.927335867133969</v>
      </c>
      <c r="AF203" s="419">
        <v>1</v>
      </c>
      <c r="AG203" s="480">
        <v>34</v>
      </c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</row>
    <row r="204" spans="1:91" s="421" customFormat="1" ht="16.5">
      <c r="A204" s="401">
        <v>619</v>
      </c>
      <c r="B204" s="402" t="s">
        <v>230</v>
      </c>
      <c r="C204" s="404">
        <v>2650</v>
      </c>
      <c r="D204" s="476">
        <v>109.22133248655587</v>
      </c>
      <c r="E204" s="418">
        <v>377.79712176963199</v>
      </c>
      <c r="F204" s="404">
        <v>487.01845425618779</v>
      </c>
      <c r="G204" s="404">
        <v>626.18887120665443</v>
      </c>
      <c r="H204" s="404">
        <v>1113.2073254628424</v>
      </c>
      <c r="I204" s="404">
        <v>203.15193577633568</v>
      </c>
      <c r="J204" s="404">
        <v>1316.3592612391781</v>
      </c>
      <c r="K204" s="444">
        <v>24.495471698113207</v>
      </c>
      <c r="L204" s="488">
        <v>1340.8547329372914</v>
      </c>
      <c r="M204" s="404">
        <v>78.308050943396239</v>
      </c>
      <c r="N204" s="404">
        <v>1419.1627838806876</v>
      </c>
      <c r="O204" s="419">
        <v>6</v>
      </c>
      <c r="P204" s="419">
        <v>6</v>
      </c>
      <c r="Q204" s="200"/>
      <c r="R204" s="443">
        <v>619</v>
      </c>
      <c r="S204" s="202" t="s">
        <v>230</v>
      </c>
      <c r="T204" s="404">
        <v>2675</v>
      </c>
      <c r="U204" s="417">
        <v>30.148463233088528</v>
      </c>
      <c r="V204" s="417">
        <v>377.50617482011916</v>
      </c>
      <c r="W204" s="470">
        <v>407.65463805320769</v>
      </c>
      <c r="X204" s="470">
        <v>583.36869814268721</v>
      </c>
      <c r="Y204" s="470">
        <v>991.0233361958949</v>
      </c>
      <c r="Z204" s="470">
        <v>257.49963299059721</v>
      </c>
      <c r="AA204" s="470">
        <v>1248.522969186492</v>
      </c>
      <c r="AB204" s="473">
        <v>24.266542056074766</v>
      </c>
      <c r="AC204" s="491">
        <v>1272.789511242567</v>
      </c>
      <c r="AD204" s="470">
        <v>77.576200000000014</v>
      </c>
      <c r="AE204" s="470">
        <v>1350.3657112425669</v>
      </c>
      <c r="AF204" s="419">
        <v>6</v>
      </c>
      <c r="AG204" s="479">
        <v>6</v>
      </c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</row>
    <row r="205" spans="1:91" s="421" customFormat="1" ht="16.5">
      <c r="A205" s="401">
        <v>620</v>
      </c>
      <c r="B205" s="402" t="s">
        <v>231</v>
      </c>
      <c r="C205" s="404">
        <v>2359</v>
      </c>
      <c r="D205" s="476">
        <v>1047.4143703921809</v>
      </c>
      <c r="E205" s="418">
        <v>200.98727881611859</v>
      </c>
      <c r="F205" s="404">
        <v>1248.4016492082999</v>
      </c>
      <c r="G205" s="404">
        <v>446.93574620479802</v>
      </c>
      <c r="H205" s="404">
        <v>1695.3373954130977</v>
      </c>
      <c r="I205" s="404">
        <v>200.80891275145538</v>
      </c>
      <c r="J205" s="404">
        <v>1896.1463081645531</v>
      </c>
      <c r="K205" s="444">
        <v>32.703688003391271</v>
      </c>
      <c r="L205" s="488">
        <v>1928.8499961679445</v>
      </c>
      <c r="M205" s="404">
        <v>-14.513759008054265</v>
      </c>
      <c r="N205" s="404">
        <v>1914.3362371598905</v>
      </c>
      <c r="O205" s="419">
        <v>18</v>
      </c>
      <c r="P205" s="419">
        <v>18</v>
      </c>
      <c r="Q205" s="200"/>
      <c r="R205" s="443">
        <v>620</v>
      </c>
      <c r="S205" s="202" t="s">
        <v>231</v>
      </c>
      <c r="T205" s="404">
        <v>2380</v>
      </c>
      <c r="U205" s="417">
        <v>756.70722296573751</v>
      </c>
      <c r="V205" s="417">
        <v>202.45972624905014</v>
      </c>
      <c r="W205" s="470">
        <v>959.16694921478768</v>
      </c>
      <c r="X205" s="470">
        <v>334.33673035764764</v>
      </c>
      <c r="Y205" s="470">
        <v>1293.5036795724354</v>
      </c>
      <c r="Z205" s="470">
        <v>248.32126719833951</v>
      </c>
      <c r="AA205" s="470">
        <v>1541.8249467707749</v>
      </c>
      <c r="AB205" s="473">
        <v>32.41512605042017</v>
      </c>
      <c r="AC205" s="491">
        <v>1574.2400728211949</v>
      </c>
      <c r="AD205" s="470">
        <v>-14.385696428571434</v>
      </c>
      <c r="AE205" s="470">
        <v>1559.8543763926234</v>
      </c>
      <c r="AF205" s="419">
        <v>18</v>
      </c>
      <c r="AG205" s="479">
        <v>18</v>
      </c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</row>
    <row r="206" spans="1:91" s="421" customFormat="1" ht="16.5">
      <c r="A206" s="401">
        <v>623</v>
      </c>
      <c r="B206" s="402" t="s">
        <v>232</v>
      </c>
      <c r="C206" s="404">
        <v>2108</v>
      </c>
      <c r="D206" s="476">
        <v>484.83803489021778</v>
      </c>
      <c r="E206" s="418">
        <v>230.1660857954349</v>
      </c>
      <c r="F206" s="404">
        <v>715.00412068565265</v>
      </c>
      <c r="G206" s="404">
        <v>-24.366925005555945</v>
      </c>
      <c r="H206" s="404">
        <v>690.63719568009674</v>
      </c>
      <c r="I206" s="404">
        <v>188.34067103557257</v>
      </c>
      <c r="J206" s="404">
        <v>878.97786671566928</v>
      </c>
      <c r="K206" s="444">
        <v>-244.86764705882354</v>
      </c>
      <c r="L206" s="488">
        <v>634.11021965684574</v>
      </c>
      <c r="M206" s="404">
        <v>-31.139184060721067</v>
      </c>
      <c r="N206" s="404">
        <v>602.97103559612481</v>
      </c>
      <c r="O206" s="419">
        <v>10</v>
      </c>
      <c r="P206" s="419">
        <v>10</v>
      </c>
      <c r="Q206" s="200"/>
      <c r="R206" s="443">
        <v>623</v>
      </c>
      <c r="S206" s="202" t="s">
        <v>232</v>
      </c>
      <c r="T206" s="404">
        <v>2107</v>
      </c>
      <c r="U206" s="417">
        <v>437.03692178314452</v>
      </c>
      <c r="V206" s="417">
        <v>233.62796248512211</v>
      </c>
      <c r="W206" s="470">
        <v>670.66488426826663</v>
      </c>
      <c r="X206" s="470">
        <v>-33.928020447711745</v>
      </c>
      <c r="Y206" s="470">
        <v>636.73686382055496</v>
      </c>
      <c r="Z206" s="470">
        <v>225.21930188385213</v>
      </c>
      <c r="AA206" s="470">
        <v>861.956165704407</v>
      </c>
      <c r="AB206" s="473">
        <v>-244.98386331276697</v>
      </c>
      <c r="AC206" s="491">
        <v>616.97230239164003</v>
      </c>
      <c r="AD206" s="470">
        <v>-31.153962980541056</v>
      </c>
      <c r="AE206" s="470">
        <v>585.81833941109903</v>
      </c>
      <c r="AF206" s="419">
        <v>10</v>
      </c>
      <c r="AG206" s="479">
        <v>10</v>
      </c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</row>
    <row r="207" spans="1:91" s="421" customFormat="1" ht="16.5">
      <c r="A207" s="401">
        <v>624</v>
      </c>
      <c r="B207" s="402" t="s">
        <v>233</v>
      </c>
      <c r="C207" s="404">
        <v>5065</v>
      </c>
      <c r="D207" s="476">
        <v>446.96255546847664</v>
      </c>
      <c r="E207" s="418">
        <v>242.96635683060703</v>
      </c>
      <c r="F207" s="404">
        <v>689.92891229908355</v>
      </c>
      <c r="G207" s="404">
        <v>193.6855613360874</v>
      </c>
      <c r="H207" s="404">
        <v>883.61447363517107</v>
      </c>
      <c r="I207" s="404">
        <v>84.951758794963041</v>
      </c>
      <c r="J207" s="404">
        <v>968.56623243013416</v>
      </c>
      <c r="K207" s="444">
        <v>-172.34096742349456</v>
      </c>
      <c r="L207" s="488">
        <v>796.22526500663957</v>
      </c>
      <c r="M207" s="404">
        <v>-19.24825222112538</v>
      </c>
      <c r="N207" s="404">
        <v>776.97701278551415</v>
      </c>
      <c r="O207" s="419">
        <v>8</v>
      </c>
      <c r="P207" s="419">
        <v>8</v>
      </c>
      <c r="Q207" s="200"/>
      <c r="R207" s="443">
        <v>624</v>
      </c>
      <c r="S207" s="202" t="s">
        <v>233</v>
      </c>
      <c r="T207" s="404">
        <v>5117</v>
      </c>
      <c r="U207" s="417">
        <v>347.52527092168577</v>
      </c>
      <c r="V207" s="417">
        <v>243.7277752361698</v>
      </c>
      <c r="W207" s="470">
        <v>591.25304615785558</v>
      </c>
      <c r="X207" s="470">
        <v>211.06737421112763</v>
      </c>
      <c r="Y207" s="470">
        <v>802.32042036898315</v>
      </c>
      <c r="Z207" s="470">
        <v>139.66076336851967</v>
      </c>
      <c r="AA207" s="470">
        <v>941.98118373750299</v>
      </c>
      <c r="AB207" s="473">
        <v>-170.58960328317374</v>
      </c>
      <c r="AC207" s="491">
        <v>771.39158045432919</v>
      </c>
      <c r="AD207" s="470">
        <v>-19.052647547391061</v>
      </c>
      <c r="AE207" s="470">
        <v>752.33893290693811</v>
      </c>
      <c r="AF207" s="419">
        <v>8</v>
      </c>
      <c r="AG207" s="479">
        <v>8</v>
      </c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</row>
    <row r="208" spans="1:91" s="421" customFormat="1" ht="16.5">
      <c r="A208" s="401">
        <v>625</v>
      </c>
      <c r="B208" s="402" t="s">
        <v>234</v>
      </c>
      <c r="C208" s="404">
        <v>2980</v>
      </c>
      <c r="D208" s="476">
        <v>646.92701270906696</v>
      </c>
      <c r="E208" s="418">
        <v>407.98175568906777</v>
      </c>
      <c r="F208" s="404">
        <v>1054.9087683981347</v>
      </c>
      <c r="G208" s="404">
        <v>192.14934441567786</v>
      </c>
      <c r="H208" s="404">
        <v>1247.0581128138126</v>
      </c>
      <c r="I208" s="404">
        <v>130.68144554747929</v>
      </c>
      <c r="J208" s="404">
        <v>1377.7395583612918</v>
      </c>
      <c r="K208" s="444">
        <v>96.935906040268463</v>
      </c>
      <c r="L208" s="488">
        <v>1474.6754644015605</v>
      </c>
      <c r="M208" s="404">
        <v>-1.4518003355704716</v>
      </c>
      <c r="N208" s="404">
        <v>1473.2236640659899</v>
      </c>
      <c r="O208" s="419">
        <v>17</v>
      </c>
      <c r="P208" s="419">
        <v>17</v>
      </c>
      <c r="Q208" s="200"/>
      <c r="R208" s="443">
        <v>625</v>
      </c>
      <c r="S208" s="202" t="s">
        <v>234</v>
      </c>
      <c r="T208" s="404">
        <v>2991</v>
      </c>
      <c r="U208" s="417">
        <v>587.06979269484748</v>
      </c>
      <c r="V208" s="417">
        <v>409.78627699474544</v>
      </c>
      <c r="W208" s="470">
        <v>996.85606968959291</v>
      </c>
      <c r="X208" s="470">
        <v>194.3863342445197</v>
      </c>
      <c r="Y208" s="470">
        <v>1191.2424039341124</v>
      </c>
      <c r="Z208" s="470">
        <v>186.31140360669337</v>
      </c>
      <c r="AA208" s="470">
        <v>1377.5538075408058</v>
      </c>
      <c r="AB208" s="473">
        <v>96.579404881310595</v>
      </c>
      <c r="AC208" s="491">
        <v>1474.1332124221162</v>
      </c>
      <c r="AD208" s="470">
        <v>-1.4464610498161168</v>
      </c>
      <c r="AE208" s="470">
        <v>1472.6867513723</v>
      </c>
      <c r="AF208" s="419">
        <v>17</v>
      </c>
      <c r="AG208" s="479">
        <v>17</v>
      </c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</row>
    <row r="209" spans="1:91" s="421" customFormat="1" ht="16.5">
      <c r="A209" s="401">
        <v>626</v>
      </c>
      <c r="B209" s="402" t="s">
        <v>235</v>
      </c>
      <c r="C209" s="404">
        <v>4756</v>
      </c>
      <c r="D209" s="476">
        <v>556.68001281202066</v>
      </c>
      <c r="E209" s="418">
        <v>-333.43442399470786</v>
      </c>
      <c r="F209" s="404">
        <v>223.24558881731289</v>
      </c>
      <c r="G209" s="404">
        <v>494.88245914782925</v>
      </c>
      <c r="H209" s="404">
        <v>718.12804796514206</v>
      </c>
      <c r="I209" s="404">
        <v>144.20970657414853</v>
      </c>
      <c r="J209" s="404">
        <v>862.33775453929059</v>
      </c>
      <c r="K209" s="444">
        <v>-41.724348191757777</v>
      </c>
      <c r="L209" s="488">
        <v>820.61340634753287</v>
      </c>
      <c r="M209" s="404">
        <v>-1.2703937132043734</v>
      </c>
      <c r="N209" s="404">
        <v>819.34301263432849</v>
      </c>
      <c r="O209" s="419">
        <v>17</v>
      </c>
      <c r="P209" s="419">
        <v>17</v>
      </c>
      <c r="Q209" s="200"/>
      <c r="R209" s="443">
        <v>626</v>
      </c>
      <c r="S209" s="202" t="s">
        <v>235</v>
      </c>
      <c r="T209" s="404">
        <v>4835</v>
      </c>
      <c r="U209" s="417">
        <v>400.18129751500288</v>
      </c>
      <c r="V209" s="417">
        <v>-354.82681449859717</v>
      </c>
      <c r="W209" s="470">
        <v>45.35448301640573</v>
      </c>
      <c r="X209" s="470">
        <v>331.55092184729654</v>
      </c>
      <c r="Y209" s="470">
        <v>376.90540486370224</v>
      </c>
      <c r="Z209" s="470">
        <v>198.12666026639582</v>
      </c>
      <c r="AA209" s="470">
        <v>575.03206513009809</v>
      </c>
      <c r="AB209" s="473">
        <v>-41.042605997931744</v>
      </c>
      <c r="AC209" s="491">
        <v>533.9894591321663</v>
      </c>
      <c r="AD209" s="470">
        <v>-1.2496365046535678</v>
      </c>
      <c r="AE209" s="470">
        <v>532.73982262751269</v>
      </c>
      <c r="AF209" s="419">
        <v>17</v>
      </c>
      <c r="AG209" s="479">
        <v>17</v>
      </c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</row>
    <row r="210" spans="1:91" s="421" customFormat="1" ht="16.5">
      <c r="A210" s="401">
        <v>630</v>
      </c>
      <c r="B210" s="402" t="s">
        <v>236</v>
      </c>
      <c r="C210" s="404">
        <v>1646</v>
      </c>
      <c r="D210" s="476">
        <v>1627.8215940036184</v>
      </c>
      <c r="E210" s="418">
        <v>-375.04566223734554</v>
      </c>
      <c r="F210" s="404">
        <v>1252.7759317662728</v>
      </c>
      <c r="G210" s="404">
        <v>363.1426772240942</v>
      </c>
      <c r="H210" s="404">
        <v>1615.9186089903671</v>
      </c>
      <c r="I210" s="404">
        <v>117.18456131979937</v>
      </c>
      <c r="J210" s="404">
        <v>1733.1031703101667</v>
      </c>
      <c r="K210" s="444">
        <v>-117.95929526123936</v>
      </c>
      <c r="L210" s="488">
        <v>1615.1438750489272</v>
      </c>
      <c r="M210" s="404">
        <v>109.66819562575944</v>
      </c>
      <c r="N210" s="404">
        <v>1724.8120706746868</v>
      </c>
      <c r="O210" s="419">
        <v>17</v>
      </c>
      <c r="P210" s="419">
        <v>17</v>
      </c>
      <c r="Q210" s="200"/>
      <c r="R210" s="443">
        <v>630</v>
      </c>
      <c r="S210" s="202" t="s">
        <v>236</v>
      </c>
      <c r="T210" s="404">
        <v>1635</v>
      </c>
      <c r="U210" s="417">
        <v>1549.0752913438425</v>
      </c>
      <c r="V210" s="417">
        <v>-404.14445968889788</v>
      </c>
      <c r="W210" s="470">
        <v>1144.9308316549445</v>
      </c>
      <c r="X210" s="470">
        <v>341.62075639946192</v>
      </c>
      <c r="Y210" s="470">
        <v>1486.5515880544062</v>
      </c>
      <c r="Z210" s="470">
        <v>180.45257154142186</v>
      </c>
      <c r="AA210" s="470">
        <v>1667.0041595958282</v>
      </c>
      <c r="AB210" s="473">
        <v>-118.75290519877676</v>
      </c>
      <c r="AC210" s="491">
        <v>1548.2512543970513</v>
      </c>
      <c r="AD210" s="470">
        <v>110.40602446483183</v>
      </c>
      <c r="AE210" s="470">
        <v>1658.6572788618832</v>
      </c>
      <c r="AF210" s="419">
        <v>17</v>
      </c>
      <c r="AG210" s="479">
        <v>17</v>
      </c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</row>
    <row r="211" spans="1:91" s="421" customFormat="1" ht="16.5">
      <c r="A211" s="401">
        <v>631</v>
      </c>
      <c r="B211" s="402" t="s">
        <v>237</v>
      </c>
      <c r="C211" s="404">
        <v>1930</v>
      </c>
      <c r="D211" s="476">
        <v>291.23005509207951</v>
      </c>
      <c r="E211" s="418">
        <v>135.45686895095898</v>
      </c>
      <c r="F211" s="404">
        <v>426.68692404303857</v>
      </c>
      <c r="G211" s="404">
        <v>350.94167712405527</v>
      </c>
      <c r="H211" s="404">
        <v>777.62860116709385</v>
      </c>
      <c r="I211" s="404">
        <v>98.827900510963261</v>
      </c>
      <c r="J211" s="404">
        <v>876.45650167805707</v>
      </c>
      <c r="K211" s="444">
        <v>-274.45440414507772</v>
      </c>
      <c r="L211" s="488">
        <v>602.00209753297941</v>
      </c>
      <c r="M211" s="404">
        <v>-361.11272772020726</v>
      </c>
      <c r="N211" s="404">
        <v>240.88936981277214</v>
      </c>
      <c r="O211" s="419">
        <v>2</v>
      </c>
      <c r="P211" s="419">
        <v>2</v>
      </c>
      <c r="Q211" s="200"/>
      <c r="R211" s="443">
        <v>631</v>
      </c>
      <c r="S211" s="202" t="s">
        <v>237</v>
      </c>
      <c r="T211" s="404">
        <v>1963</v>
      </c>
      <c r="U211" s="417">
        <v>141.21043033275788</v>
      </c>
      <c r="V211" s="417">
        <v>136.33384506769485</v>
      </c>
      <c r="W211" s="470">
        <v>277.54427540045276</v>
      </c>
      <c r="X211" s="470">
        <v>302.1363190328322</v>
      </c>
      <c r="Y211" s="470">
        <v>579.68059443328502</v>
      </c>
      <c r="Z211" s="470">
        <v>169.76572738189327</v>
      </c>
      <c r="AA211" s="470">
        <v>749.44632181517829</v>
      </c>
      <c r="AB211" s="473">
        <v>-269.84055017829854</v>
      </c>
      <c r="AC211" s="491">
        <v>479.60577163687975</v>
      </c>
      <c r="AD211" s="470">
        <v>-355.04206036678551</v>
      </c>
      <c r="AE211" s="470">
        <v>124.56371127009425</v>
      </c>
      <c r="AF211" s="419">
        <v>2</v>
      </c>
      <c r="AG211" s="479">
        <v>2</v>
      </c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</row>
    <row r="212" spans="1:91" s="421" customFormat="1" ht="16.5">
      <c r="A212" s="401">
        <v>635</v>
      </c>
      <c r="B212" s="402" t="s">
        <v>238</v>
      </c>
      <c r="C212" s="404">
        <v>6337</v>
      </c>
      <c r="D212" s="476">
        <v>279.98575760293693</v>
      </c>
      <c r="E212" s="418">
        <v>-61.880103734481835</v>
      </c>
      <c r="F212" s="404">
        <v>218.10565386845511</v>
      </c>
      <c r="G212" s="404">
        <v>353.68445989212699</v>
      </c>
      <c r="H212" s="404">
        <v>571.79011376058213</v>
      </c>
      <c r="I212" s="404">
        <v>129.71186067068038</v>
      </c>
      <c r="J212" s="404">
        <v>701.50197443126251</v>
      </c>
      <c r="K212" s="444">
        <v>-91.093419599179427</v>
      </c>
      <c r="L212" s="488">
        <v>610.40855483208304</v>
      </c>
      <c r="M212" s="404">
        <v>-74.637229603913511</v>
      </c>
      <c r="N212" s="404">
        <v>535.77132522816953</v>
      </c>
      <c r="O212" s="419">
        <v>6</v>
      </c>
      <c r="P212" s="419">
        <v>6</v>
      </c>
      <c r="Q212" s="200"/>
      <c r="R212" s="443">
        <v>635</v>
      </c>
      <c r="S212" s="202" t="s">
        <v>238</v>
      </c>
      <c r="T212" s="404">
        <v>6347</v>
      </c>
      <c r="U212" s="417">
        <v>184.06209369487004</v>
      </c>
      <c r="V212" s="417">
        <v>-84.992025048423159</v>
      </c>
      <c r="W212" s="470">
        <v>99.070068646446913</v>
      </c>
      <c r="X212" s="470">
        <v>365.45173304874476</v>
      </c>
      <c r="Y212" s="470">
        <v>464.5218016951917</v>
      </c>
      <c r="Z212" s="470">
        <v>195.1698383908157</v>
      </c>
      <c r="AA212" s="470">
        <v>659.69164008600728</v>
      </c>
      <c r="AB212" s="473">
        <v>-90.949897589412316</v>
      </c>
      <c r="AC212" s="491">
        <v>568.74174249659495</v>
      </c>
      <c r="AD212" s="470">
        <v>-74.519635103198354</v>
      </c>
      <c r="AE212" s="470">
        <v>494.2221073933967</v>
      </c>
      <c r="AF212" s="419">
        <v>6</v>
      </c>
      <c r="AG212" s="479">
        <v>6</v>
      </c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</row>
    <row r="213" spans="1:91" s="421" customFormat="1" ht="16.5">
      <c r="A213" s="401">
        <v>636</v>
      </c>
      <c r="B213" s="402" t="s">
        <v>239</v>
      </c>
      <c r="C213" s="404">
        <v>8130</v>
      </c>
      <c r="D213" s="476">
        <v>563.77919654504092</v>
      </c>
      <c r="E213" s="418">
        <v>55.360919880052244</v>
      </c>
      <c r="F213" s="404">
        <v>619.1401164250932</v>
      </c>
      <c r="G213" s="404">
        <v>414.32983617929841</v>
      </c>
      <c r="H213" s="404">
        <v>1033.4699526043917</v>
      </c>
      <c r="I213" s="404">
        <v>147.54171729450789</v>
      </c>
      <c r="J213" s="404">
        <v>1181.0116698988993</v>
      </c>
      <c r="K213" s="444">
        <v>-87.067158671586711</v>
      </c>
      <c r="L213" s="488">
        <v>1093.9445112273127</v>
      </c>
      <c r="M213" s="404">
        <v>80.978278597785973</v>
      </c>
      <c r="N213" s="404">
        <v>1174.9227898250986</v>
      </c>
      <c r="O213" s="419">
        <v>2</v>
      </c>
      <c r="P213" s="419">
        <v>2</v>
      </c>
      <c r="Q213" s="200"/>
      <c r="R213" s="443">
        <v>636</v>
      </c>
      <c r="S213" s="202" t="s">
        <v>239</v>
      </c>
      <c r="T213" s="404">
        <v>8154</v>
      </c>
      <c r="U213" s="417">
        <v>503.98251336634621</v>
      </c>
      <c r="V213" s="417">
        <v>58.511362411713378</v>
      </c>
      <c r="W213" s="470">
        <v>562.49387577805965</v>
      </c>
      <c r="X213" s="470">
        <v>458.86894199355379</v>
      </c>
      <c r="Y213" s="470">
        <v>1021.3628177716134</v>
      </c>
      <c r="Z213" s="470">
        <v>213.2061052241842</v>
      </c>
      <c r="AA213" s="470">
        <v>1234.5689229957977</v>
      </c>
      <c r="AB213" s="473">
        <v>-86.810890360559242</v>
      </c>
      <c r="AC213" s="491">
        <v>1147.7580326352386</v>
      </c>
      <c r="AD213" s="470">
        <v>80.739931935246489</v>
      </c>
      <c r="AE213" s="470">
        <v>1228.497964570485</v>
      </c>
      <c r="AF213" s="419">
        <v>2</v>
      </c>
      <c r="AG213" s="479">
        <v>2</v>
      </c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</row>
    <row r="214" spans="1:91" s="421" customFormat="1" ht="16.5">
      <c r="A214" s="401">
        <v>638</v>
      </c>
      <c r="B214" s="402" t="s">
        <v>240</v>
      </c>
      <c r="C214" s="404">
        <v>51289</v>
      </c>
      <c r="D214" s="476">
        <v>570.95751684260392</v>
      </c>
      <c r="E214" s="418">
        <v>329.2448038869403</v>
      </c>
      <c r="F214" s="404">
        <v>900.20232072954423</v>
      </c>
      <c r="G214" s="404">
        <v>-26.543137800784578</v>
      </c>
      <c r="H214" s="404">
        <v>873.65918292875972</v>
      </c>
      <c r="I214" s="404">
        <v>92.905929653704703</v>
      </c>
      <c r="J214" s="404">
        <v>966.56511258246439</v>
      </c>
      <c r="K214" s="444">
        <v>-29.583185478367682</v>
      </c>
      <c r="L214" s="488">
        <v>936.98192710409671</v>
      </c>
      <c r="M214" s="404">
        <v>-12.420700568347996</v>
      </c>
      <c r="N214" s="404">
        <v>924.5612265357488</v>
      </c>
      <c r="O214" s="419">
        <v>1</v>
      </c>
      <c r="P214" s="420">
        <v>34</v>
      </c>
      <c r="Q214" s="200"/>
      <c r="R214" s="443">
        <v>638</v>
      </c>
      <c r="S214" s="202" t="s">
        <v>240</v>
      </c>
      <c r="T214" s="404">
        <v>51232</v>
      </c>
      <c r="U214" s="417">
        <v>522.99332210824025</v>
      </c>
      <c r="V214" s="417">
        <v>332.97108101633592</v>
      </c>
      <c r="W214" s="470">
        <v>855.96440312457617</v>
      </c>
      <c r="X214" s="470">
        <v>-67.28122852147203</v>
      </c>
      <c r="Y214" s="470">
        <v>788.68317460310413</v>
      </c>
      <c r="Z214" s="470">
        <v>142.97549468459584</v>
      </c>
      <c r="AA214" s="470">
        <v>931.65866928769992</v>
      </c>
      <c r="AB214" s="473">
        <v>-29.616099312929418</v>
      </c>
      <c r="AC214" s="491">
        <v>902.04256997477057</v>
      </c>
      <c r="AD214" s="470">
        <v>-12.434519664467528</v>
      </c>
      <c r="AE214" s="470">
        <v>889.60805031030304</v>
      </c>
      <c r="AF214" s="419">
        <v>1</v>
      </c>
      <c r="AG214" s="480">
        <v>34</v>
      </c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</row>
    <row r="215" spans="1:91" s="421" customFormat="1" ht="16.5">
      <c r="A215" s="401">
        <v>678</v>
      </c>
      <c r="B215" s="402" t="s">
        <v>241</v>
      </c>
      <c r="C215" s="404">
        <v>23797</v>
      </c>
      <c r="D215" s="476">
        <v>555.04104855109927</v>
      </c>
      <c r="E215" s="418">
        <v>26.473934683023518</v>
      </c>
      <c r="F215" s="404">
        <v>581.51498323412284</v>
      </c>
      <c r="G215" s="404">
        <v>78.061927236390858</v>
      </c>
      <c r="H215" s="404">
        <v>659.57691047051367</v>
      </c>
      <c r="I215" s="404">
        <v>82.153141152781686</v>
      </c>
      <c r="J215" s="404">
        <v>741.73005162329537</v>
      </c>
      <c r="K215" s="444">
        <v>-36.272387275707025</v>
      </c>
      <c r="L215" s="488">
        <v>705.45766434758832</v>
      </c>
      <c r="M215" s="404">
        <v>-0.25765867546329579</v>
      </c>
      <c r="N215" s="404">
        <v>705.20000567212503</v>
      </c>
      <c r="O215" s="419">
        <v>17</v>
      </c>
      <c r="P215" s="419">
        <v>17</v>
      </c>
      <c r="Q215" s="200"/>
      <c r="R215" s="443">
        <v>678</v>
      </c>
      <c r="S215" s="202" t="s">
        <v>241</v>
      </c>
      <c r="T215" s="404">
        <v>24073</v>
      </c>
      <c r="U215" s="417">
        <v>476.36643964982471</v>
      </c>
      <c r="V215" s="417">
        <v>29.38593800024784</v>
      </c>
      <c r="W215" s="470">
        <v>505.75237765007256</v>
      </c>
      <c r="X215" s="470">
        <v>326.58199358097932</v>
      </c>
      <c r="Y215" s="470">
        <v>832.33437123105193</v>
      </c>
      <c r="Z215" s="470">
        <v>143.52533776924452</v>
      </c>
      <c r="AA215" s="470">
        <v>975.85970900029645</v>
      </c>
      <c r="AB215" s="473">
        <v>-35.856519752419722</v>
      </c>
      <c r="AC215" s="491">
        <v>940.00318924787666</v>
      </c>
      <c r="AD215" s="470">
        <v>-0.25470458605076435</v>
      </c>
      <c r="AE215" s="470">
        <v>939.74848466182596</v>
      </c>
      <c r="AF215" s="419">
        <v>17</v>
      </c>
      <c r="AG215" s="479">
        <v>17</v>
      </c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</row>
    <row r="216" spans="1:91" s="421" customFormat="1" ht="16.5">
      <c r="A216" s="401">
        <v>680</v>
      </c>
      <c r="B216" s="402" t="s">
        <v>242</v>
      </c>
      <c r="C216" s="404">
        <v>25331</v>
      </c>
      <c r="D216" s="476">
        <v>450.16102681421995</v>
      </c>
      <c r="E216" s="418">
        <v>0.77119393453501006</v>
      </c>
      <c r="F216" s="404">
        <v>450.93222074875501</v>
      </c>
      <c r="G216" s="404">
        <v>12.46315705889532</v>
      </c>
      <c r="H216" s="404">
        <v>463.39537780765033</v>
      </c>
      <c r="I216" s="404">
        <v>75.725966084746247</v>
      </c>
      <c r="J216" s="404">
        <v>539.12134389239657</v>
      </c>
      <c r="K216" s="444">
        <v>10.166120563736133</v>
      </c>
      <c r="L216" s="488">
        <v>549.28746445613274</v>
      </c>
      <c r="M216" s="404">
        <v>-29.438285993446758</v>
      </c>
      <c r="N216" s="404">
        <v>519.84917846268593</v>
      </c>
      <c r="O216" s="419">
        <v>2</v>
      </c>
      <c r="P216" s="419">
        <v>2</v>
      </c>
      <c r="Q216" s="200"/>
      <c r="R216" s="443">
        <v>680</v>
      </c>
      <c r="S216" s="202" t="s">
        <v>242</v>
      </c>
      <c r="T216" s="404">
        <v>24942</v>
      </c>
      <c r="U216" s="417">
        <v>333.08464466376927</v>
      </c>
      <c r="V216" s="417">
        <v>4.3095051411838554</v>
      </c>
      <c r="W216" s="470">
        <v>337.39414980495314</v>
      </c>
      <c r="X216" s="470">
        <v>61.28180032071306</v>
      </c>
      <c r="Y216" s="470">
        <v>398.67595012566619</v>
      </c>
      <c r="Z216" s="470">
        <v>137.45566719937267</v>
      </c>
      <c r="AA216" s="470">
        <v>536.13161732503886</v>
      </c>
      <c r="AB216" s="473">
        <v>10.324673241921257</v>
      </c>
      <c r="AC216" s="491">
        <v>546.45629056696009</v>
      </c>
      <c r="AD216" s="470">
        <v>-29.897410893272383</v>
      </c>
      <c r="AE216" s="470">
        <v>516.55887967368767</v>
      </c>
      <c r="AF216" s="419">
        <v>2</v>
      </c>
      <c r="AG216" s="479">
        <v>2</v>
      </c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</row>
    <row r="217" spans="1:91" s="421" customFormat="1" ht="16.5">
      <c r="A217" s="401">
        <v>681</v>
      </c>
      <c r="B217" s="402" t="s">
        <v>243</v>
      </c>
      <c r="C217" s="404">
        <v>3297</v>
      </c>
      <c r="D217" s="476">
        <v>174.2906077639858</v>
      </c>
      <c r="E217" s="418">
        <v>129.34439591170363</v>
      </c>
      <c r="F217" s="404">
        <v>303.63500367568946</v>
      </c>
      <c r="G217" s="404">
        <v>362.85246667266756</v>
      </c>
      <c r="H217" s="404">
        <v>666.48747034835696</v>
      </c>
      <c r="I217" s="404">
        <v>180.95539551583462</v>
      </c>
      <c r="J217" s="404">
        <v>847.4428658641915</v>
      </c>
      <c r="K217" s="444">
        <v>13.330603579011223</v>
      </c>
      <c r="L217" s="488">
        <v>860.77346944320277</v>
      </c>
      <c r="M217" s="404">
        <v>-17.624372914771008</v>
      </c>
      <c r="N217" s="404">
        <v>843.14909652843176</v>
      </c>
      <c r="O217" s="419">
        <v>10</v>
      </c>
      <c r="P217" s="419">
        <v>10</v>
      </c>
      <c r="Q217" s="200"/>
      <c r="R217" s="443">
        <v>681</v>
      </c>
      <c r="S217" s="202" t="s">
        <v>243</v>
      </c>
      <c r="T217" s="404">
        <v>3308</v>
      </c>
      <c r="U217" s="417">
        <v>45.025063260590152</v>
      </c>
      <c r="V217" s="417">
        <v>132.22329335153015</v>
      </c>
      <c r="W217" s="470">
        <v>177.24835661212029</v>
      </c>
      <c r="X217" s="470">
        <v>346.93861267398773</v>
      </c>
      <c r="Y217" s="470">
        <v>524.18696928610802</v>
      </c>
      <c r="Z217" s="470">
        <v>242.44926070990019</v>
      </c>
      <c r="AA217" s="470">
        <v>766.63622999600818</v>
      </c>
      <c r="AB217" s="473">
        <v>13.286275695284159</v>
      </c>
      <c r="AC217" s="491">
        <v>779.92250569129237</v>
      </c>
      <c r="AD217" s="470">
        <v>-17.565767079806534</v>
      </c>
      <c r="AE217" s="470">
        <v>762.35673861148575</v>
      </c>
      <c r="AF217" s="419">
        <v>10</v>
      </c>
      <c r="AG217" s="479">
        <v>10</v>
      </c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</row>
    <row r="218" spans="1:91" s="421" customFormat="1" ht="16.5">
      <c r="A218" s="401">
        <v>683</v>
      </c>
      <c r="B218" s="402" t="s">
        <v>244</v>
      </c>
      <c r="C218" s="404">
        <v>3599</v>
      </c>
      <c r="D218" s="476">
        <v>1597.0247020431564</v>
      </c>
      <c r="E218" s="418">
        <v>-55.754776139851323</v>
      </c>
      <c r="F218" s="404">
        <v>1541.2699259033052</v>
      </c>
      <c r="G218" s="404">
        <v>719.64874497558469</v>
      </c>
      <c r="H218" s="404">
        <v>2260.9186708788898</v>
      </c>
      <c r="I218" s="404">
        <v>173.41609501045656</v>
      </c>
      <c r="J218" s="404">
        <v>2434.3347658893463</v>
      </c>
      <c r="K218" s="444">
        <v>36.043901083634346</v>
      </c>
      <c r="L218" s="488">
        <v>2470.3786669729807</v>
      </c>
      <c r="M218" s="404">
        <v>1.2642796610169456</v>
      </c>
      <c r="N218" s="404">
        <v>2471.6429466339978</v>
      </c>
      <c r="O218" s="419">
        <v>19</v>
      </c>
      <c r="P218" s="419">
        <v>19</v>
      </c>
      <c r="Q218" s="200"/>
      <c r="R218" s="443">
        <v>683</v>
      </c>
      <c r="S218" s="202" t="s">
        <v>244</v>
      </c>
      <c r="T218" s="404">
        <v>3618</v>
      </c>
      <c r="U218" s="417">
        <v>1441.6434274546307</v>
      </c>
      <c r="V218" s="417">
        <v>-52.175095749446072</v>
      </c>
      <c r="W218" s="470">
        <v>1389.4683317051847</v>
      </c>
      <c r="X218" s="470">
        <v>688.90199085101347</v>
      </c>
      <c r="Y218" s="470">
        <v>2078.3703225561985</v>
      </c>
      <c r="Z218" s="470">
        <v>210.65776806817968</v>
      </c>
      <c r="AA218" s="470">
        <v>2289.0280906243779</v>
      </c>
      <c r="AB218" s="473">
        <v>35.854615809839693</v>
      </c>
      <c r="AC218" s="491">
        <v>2324.8827064342177</v>
      </c>
      <c r="AD218" s="470">
        <v>1.2576402708678793</v>
      </c>
      <c r="AE218" s="470">
        <v>2326.1403467050859</v>
      </c>
      <c r="AF218" s="419">
        <v>19</v>
      </c>
      <c r="AG218" s="479">
        <v>19</v>
      </c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</row>
    <row r="219" spans="1:91" s="421" customFormat="1" ht="16.5">
      <c r="A219" s="401">
        <v>684</v>
      </c>
      <c r="B219" s="402" t="s">
        <v>245</v>
      </c>
      <c r="C219" s="404">
        <v>38832</v>
      </c>
      <c r="D219" s="476">
        <v>279.82404548231966</v>
      </c>
      <c r="E219" s="418">
        <v>-46.605670803601662</v>
      </c>
      <c r="F219" s="404">
        <v>233.21837467871805</v>
      </c>
      <c r="G219" s="404">
        <v>28.732523926863074</v>
      </c>
      <c r="H219" s="404">
        <v>261.95089860558113</v>
      </c>
      <c r="I219" s="404">
        <v>121.60268543495611</v>
      </c>
      <c r="J219" s="404">
        <v>383.5535840405372</v>
      </c>
      <c r="K219" s="444">
        <v>-39.122656571899462</v>
      </c>
      <c r="L219" s="488">
        <v>344.43092746863778</v>
      </c>
      <c r="M219" s="404">
        <v>-75.503968408786534</v>
      </c>
      <c r="N219" s="404">
        <v>268.92695905985124</v>
      </c>
      <c r="O219" s="419">
        <v>4</v>
      </c>
      <c r="P219" s="419">
        <v>4</v>
      </c>
      <c r="Q219" s="200"/>
      <c r="R219" s="443">
        <v>684</v>
      </c>
      <c r="S219" s="202" t="s">
        <v>245</v>
      </c>
      <c r="T219" s="404">
        <v>38667</v>
      </c>
      <c r="U219" s="417">
        <v>171.97890907298552</v>
      </c>
      <c r="V219" s="417">
        <v>-43.408357289573786</v>
      </c>
      <c r="W219" s="470">
        <v>128.57055178341173</v>
      </c>
      <c r="X219" s="470">
        <v>0.49915944485768587</v>
      </c>
      <c r="Y219" s="470">
        <v>129.0697112282694</v>
      </c>
      <c r="Z219" s="470">
        <v>180.890322474003</v>
      </c>
      <c r="AA219" s="470">
        <v>309.96003370227243</v>
      </c>
      <c r="AB219" s="473">
        <v>-39.289600951715933</v>
      </c>
      <c r="AC219" s="491">
        <v>270.67043275055647</v>
      </c>
      <c r="AD219" s="470">
        <v>-75.826159289575045</v>
      </c>
      <c r="AE219" s="470">
        <v>194.84427346098144</v>
      </c>
      <c r="AF219" s="419">
        <v>4</v>
      </c>
      <c r="AG219" s="479">
        <v>4</v>
      </c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</row>
    <row r="220" spans="1:91" s="421" customFormat="1" ht="16.5">
      <c r="A220" s="401">
        <v>686</v>
      </c>
      <c r="B220" s="402" t="s">
        <v>246</v>
      </c>
      <c r="C220" s="404">
        <v>2933</v>
      </c>
      <c r="D220" s="476">
        <v>204.93233688848122</v>
      </c>
      <c r="E220" s="418">
        <v>-167.55077915746372</v>
      </c>
      <c r="F220" s="404">
        <v>37.381557731017445</v>
      </c>
      <c r="G220" s="404">
        <v>463.92079669252468</v>
      </c>
      <c r="H220" s="404">
        <v>501.30235442354211</v>
      </c>
      <c r="I220" s="404">
        <v>159.82865067956826</v>
      </c>
      <c r="J220" s="404">
        <v>661.1310051031104</v>
      </c>
      <c r="K220" s="444">
        <v>192.91101261506989</v>
      </c>
      <c r="L220" s="488">
        <v>854.0420177181802</v>
      </c>
      <c r="M220" s="404">
        <v>3.5655876235935891</v>
      </c>
      <c r="N220" s="404">
        <v>857.60760534177382</v>
      </c>
      <c r="O220" s="419">
        <v>11</v>
      </c>
      <c r="P220" s="419">
        <v>11</v>
      </c>
      <c r="Q220" s="200"/>
      <c r="R220" s="443">
        <v>686</v>
      </c>
      <c r="S220" s="202" t="s">
        <v>246</v>
      </c>
      <c r="T220" s="404">
        <v>2964</v>
      </c>
      <c r="U220" s="417">
        <v>99.957583305475652</v>
      </c>
      <c r="V220" s="417">
        <v>-192.57130662489598</v>
      </c>
      <c r="W220" s="470">
        <v>-92.61372331942033</v>
      </c>
      <c r="X220" s="470">
        <v>471.4499026649691</v>
      </c>
      <c r="Y220" s="470">
        <v>378.83617934554877</v>
      </c>
      <c r="Z220" s="470">
        <v>225.01485958616564</v>
      </c>
      <c r="AA220" s="470">
        <v>603.85103893171436</v>
      </c>
      <c r="AB220" s="473">
        <v>190.89338731443993</v>
      </c>
      <c r="AC220" s="491">
        <v>794.74442624615438</v>
      </c>
      <c r="AD220" s="470">
        <v>3.5282957152496617</v>
      </c>
      <c r="AE220" s="470">
        <v>798.27272196140393</v>
      </c>
      <c r="AF220" s="419">
        <v>11</v>
      </c>
      <c r="AG220" s="479">
        <v>11</v>
      </c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</row>
    <row r="221" spans="1:91" s="421" customFormat="1" ht="16.5">
      <c r="A221" s="401">
        <v>687</v>
      </c>
      <c r="B221" s="402" t="s">
        <v>247</v>
      </c>
      <c r="C221" s="404">
        <v>1424</v>
      </c>
      <c r="D221" s="476">
        <v>773.06952402559534</v>
      </c>
      <c r="E221" s="418">
        <v>-34.509302747953363</v>
      </c>
      <c r="F221" s="404">
        <v>738.56022127764197</v>
      </c>
      <c r="G221" s="404">
        <v>312.94012503094251</v>
      </c>
      <c r="H221" s="404">
        <v>1051.5003463085845</v>
      </c>
      <c r="I221" s="404">
        <v>209.76922391116517</v>
      </c>
      <c r="J221" s="404">
        <v>1261.2695702197498</v>
      </c>
      <c r="K221" s="444">
        <v>102.2057584269663</v>
      </c>
      <c r="L221" s="488">
        <v>1363.475328646716</v>
      </c>
      <c r="M221" s="404">
        <v>140.43714360955056</v>
      </c>
      <c r="N221" s="404">
        <v>1503.9124722562667</v>
      </c>
      <c r="O221" s="419">
        <v>11</v>
      </c>
      <c r="P221" s="419">
        <v>11</v>
      </c>
      <c r="Q221" s="200"/>
      <c r="R221" s="443">
        <v>687</v>
      </c>
      <c r="S221" s="202" t="s">
        <v>247</v>
      </c>
      <c r="T221" s="404">
        <v>1477</v>
      </c>
      <c r="U221" s="417">
        <v>630.93460264205669</v>
      </c>
      <c r="V221" s="417">
        <v>-60.335860290064844</v>
      </c>
      <c r="W221" s="470">
        <v>570.59874235199175</v>
      </c>
      <c r="X221" s="470">
        <v>105.38419116139872</v>
      </c>
      <c r="Y221" s="470">
        <v>675.98293351339055</v>
      </c>
      <c r="Z221" s="470">
        <v>255.26790205617169</v>
      </c>
      <c r="AA221" s="470">
        <v>931.25083556956224</v>
      </c>
      <c r="AB221" s="473">
        <v>98.53825321597833</v>
      </c>
      <c r="AC221" s="491">
        <v>1029.7890887855406</v>
      </c>
      <c r="AD221" s="470">
        <v>135.39776066350711</v>
      </c>
      <c r="AE221" s="470">
        <v>1165.1868494490475</v>
      </c>
      <c r="AF221" s="419">
        <v>11</v>
      </c>
      <c r="AG221" s="479">
        <v>11</v>
      </c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</row>
    <row r="222" spans="1:91" s="421" customFormat="1" ht="16.5">
      <c r="A222" s="401">
        <v>689</v>
      </c>
      <c r="B222" s="402" t="s">
        <v>248</v>
      </c>
      <c r="C222" s="404">
        <v>3032</v>
      </c>
      <c r="D222" s="476">
        <v>37.120774341296858</v>
      </c>
      <c r="E222" s="418">
        <v>713.00992088978114</v>
      </c>
      <c r="F222" s="404">
        <v>750.13069523107799</v>
      </c>
      <c r="G222" s="404">
        <v>-5.8541483071634888</v>
      </c>
      <c r="H222" s="404">
        <v>744.27654692391445</v>
      </c>
      <c r="I222" s="404">
        <v>150.24547954221518</v>
      </c>
      <c r="J222" s="404">
        <v>894.52202646612955</v>
      </c>
      <c r="K222" s="444">
        <v>-38.271108179419528</v>
      </c>
      <c r="L222" s="488">
        <v>856.25091828670998</v>
      </c>
      <c r="M222" s="404">
        <v>1.0381937664907657</v>
      </c>
      <c r="N222" s="404">
        <v>857.28911205320071</v>
      </c>
      <c r="O222" s="419">
        <v>9</v>
      </c>
      <c r="P222" s="419">
        <v>9</v>
      </c>
      <c r="Q222" s="200"/>
      <c r="R222" s="443">
        <v>689</v>
      </c>
      <c r="S222" s="202" t="s">
        <v>248</v>
      </c>
      <c r="T222" s="404">
        <v>3093</v>
      </c>
      <c r="U222" s="417">
        <v>-135.46631945218653</v>
      </c>
      <c r="V222" s="417">
        <v>702.06868760201814</v>
      </c>
      <c r="W222" s="470">
        <v>566.60236814983159</v>
      </c>
      <c r="X222" s="470">
        <v>-6.7161349949585638</v>
      </c>
      <c r="Y222" s="470">
        <v>559.88623315487303</v>
      </c>
      <c r="Z222" s="470">
        <v>190.2461173011713</v>
      </c>
      <c r="AA222" s="470">
        <v>750.13235045604426</v>
      </c>
      <c r="AB222" s="473">
        <v>-37.516327190430005</v>
      </c>
      <c r="AC222" s="491">
        <v>712.61602326561422</v>
      </c>
      <c r="AD222" s="470">
        <v>1.0177185580342716</v>
      </c>
      <c r="AE222" s="470">
        <v>713.63374182364851</v>
      </c>
      <c r="AF222" s="419">
        <v>9</v>
      </c>
      <c r="AG222" s="479">
        <v>9</v>
      </c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</row>
    <row r="223" spans="1:91" s="421" customFormat="1" ht="16.5">
      <c r="A223" s="401">
        <v>691</v>
      </c>
      <c r="B223" s="402" t="s">
        <v>249</v>
      </c>
      <c r="C223" s="404">
        <v>2598</v>
      </c>
      <c r="D223" s="476">
        <v>742.75229888779495</v>
      </c>
      <c r="E223" s="418">
        <v>163.73626996319425</v>
      </c>
      <c r="F223" s="404">
        <v>906.48856885098917</v>
      </c>
      <c r="G223" s="404">
        <v>705.32615960353007</v>
      </c>
      <c r="H223" s="404">
        <v>1611.8147284545194</v>
      </c>
      <c r="I223" s="404">
        <v>176.38791294868361</v>
      </c>
      <c r="J223" s="404">
        <v>1788.202641403203</v>
      </c>
      <c r="K223" s="444">
        <v>12.971901462663588</v>
      </c>
      <c r="L223" s="488">
        <v>1801.1745428658664</v>
      </c>
      <c r="M223" s="404">
        <v>-8.0105109699769041</v>
      </c>
      <c r="N223" s="404">
        <v>1793.1640318958896</v>
      </c>
      <c r="O223" s="419">
        <v>17</v>
      </c>
      <c r="P223" s="419">
        <v>17</v>
      </c>
      <c r="Q223" s="200"/>
      <c r="R223" s="443">
        <v>691</v>
      </c>
      <c r="S223" s="202" t="s">
        <v>249</v>
      </c>
      <c r="T223" s="404">
        <v>2636</v>
      </c>
      <c r="U223" s="417">
        <v>720.88372944798869</v>
      </c>
      <c r="V223" s="417">
        <v>151.26360772241827</v>
      </c>
      <c r="W223" s="470">
        <v>872.14733717040701</v>
      </c>
      <c r="X223" s="470">
        <v>648.28591335269869</v>
      </c>
      <c r="Y223" s="470">
        <v>1520.4332505231057</v>
      </c>
      <c r="Z223" s="470">
        <v>243.49363546520183</v>
      </c>
      <c r="AA223" s="470">
        <v>1763.9268859883075</v>
      </c>
      <c r="AB223" s="473">
        <v>12.784901365705615</v>
      </c>
      <c r="AC223" s="491">
        <v>1776.711787354013</v>
      </c>
      <c r="AD223" s="470">
        <v>-7.8950331942336858</v>
      </c>
      <c r="AE223" s="470">
        <v>1768.8167541597793</v>
      </c>
      <c r="AF223" s="419">
        <v>17</v>
      </c>
      <c r="AG223" s="479">
        <v>17</v>
      </c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</row>
    <row r="224" spans="1:91" s="421" customFormat="1" ht="16.5">
      <c r="A224" s="401">
        <v>694</v>
      </c>
      <c r="B224" s="402" t="s">
        <v>250</v>
      </c>
      <c r="C224" s="404">
        <v>28483</v>
      </c>
      <c r="D224" s="476">
        <v>326.50857650515809</v>
      </c>
      <c r="E224" s="418">
        <v>-95.343730727852716</v>
      </c>
      <c r="F224" s="404">
        <v>231.16484577730535</v>
      </c>
      <c r="G224" s="404">
        <v>13.284708441883856</v>
      </c>
      <c r="H224" s="404">
        <v>244.4495542191892</v>
      </c>
      <c r="I224" s="404">
        <v>89.509785250459601</v>
      </c>
      <c r="J224" s="404">
        <v>333.95933946964874</v>
      </c>
      <c r="K224" s="444">
        <v>11.6892181301127</v>
      </c>
      <c r="L224" s="488">
        <v>345.64855759976143</v>
      </c>
      <c r="M224" s="404">
        <v>9.2157078783835988</v>
      </c>
      <c r="N224" s="404">
        <v>354.86426547814506</v>
      </c>
      <c r="O224" s="419">
        <v>5</v>
      </c>
      <c r="P224" s="419">
        <v>5</v>
      </c>
      <c r="Q224" s="200"/>
      <c r="R224" s="443">
        <v>694</v>
      </c>
      <c r="S224" s="202" t="s">
        <v>250</v>
      </c>
      <c r="T224" s="404">
        <v>28349</v>
      </c>
      <c r="U224" s="417">
        <v>200.64116315366223</v>
      </c>
      <c r="V224" s="417">
        <v>-105.95398951522904</v>
      </c>
      <c r="W224" s="470">
        <v>94.687173638433194</v>
      </c>
      <c r="X224" s="470">
        <v>27.088584664766415</v>
      </c>
      <c r="Y224" s="470">
        <v>121.77575830319961</v>
      </c>
      <c r="Z224" s="470">
        <v>150.39834321916402</v>
      </c>
      <c r="AA224" s="470">
        <v>272.17410152236363</v>
      </c>
      <c r="AB224" s="473">
        <v>11.744470704434018</v>
      </c>
      <c r="AC224" s="491">
        <v>283.91857222679761</v>
      </c>
      <c r="AD224" s="470">
        <v>9.2592686690888595</v>
      </c>
      <c r="AE224" s="470">
        <v>293.1778408958865</v>
      </c>
      <c r="AF224" s="419">
        <v>5</v>
      </c>
      <c r="AG224" s="479">
        <v>5</v>
      </c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</row>
    <row r="225" spans="1:91" s="421" customFormat="1" ht="16.5">
      <c r="A225" s="401">
        <v>697</v>
      </c>
      <c r="B225" s="402" t="s">
        <v>251</v>
      </c>
      <c r="C225" s="404">
        <v>1164</v>
      </c>
      <c r="D225" s="476">
        <v>573.03692205191112</v>
      </c>
      <c r="E225" s="418">
        <v>-194.23285520427598</v>
      </c>
      <c r="F225" s="404">
        <v>378.80406684763517</v>
      </c>
      <c r="G225" s="404">
        <v>401.28269015142268</v>
      </c>
      <c r="H225" s="404">
        <v>780.0867569990578</v>
      </c>
      <c r="I225" s="404">
        <v>187.49059940667891</v>
      </c>
      <c r="J225" s="404">
        <v>967.57735640573685</v>
      </c>
      <c r="K225" s="444">
        <v>-169.57646048109964</v>
      </c>
      <c r="L225" s="488">
        <v>798.00089592463712</v>
      </c>
      <c r="M225" s="404">
        <v>22.403383161512028</v>
      </c>
      <c r="N225" s="404">
        <v>820.40427908614913</v>
      </c>
      <c r="O225" s="419">
        <v>18</v>
      </c>
      <c r="P225" s="419">
        <v>18</v>
      </c>
      <c r="Q225" s="200"/>
      <c r="R225" s="443">
        <v>697</v>
      </c>
      <c r="S225" s="202" t="s">
        <v>251</v>
      </c>
      <c r="T225" s="404">
        <v>1174</v>
      </c>
      <c r="U225" s="417">
        <v>411.08919041075399</v>
      </c>
      <c r="V225" s="417">
        <v>-219.32902720593714</v>
      </c>
      <c r="W225" s="470">
        <v>191.76016320481685</v>
      </c>
      <c r="X225" s="470">
        <v>357.51874052974301</v>
      </c>
      <c r="Y225" s="470">
        <v>549.27890373455989</v>
      </c>
      <c r="Z225" s="470">
        <v>246.76374913846328</v>
      </c>
      <c r="AA225" s="470">
        <v>796.04265287302314</v>
      </c>
      <c r="AB225" s="473">
        <v>-168.1320272572402</v>
      </c>
      <c r="AC225" s="491">
        <v>627.91062561578292</v>
      </c>
      <c r="AD225" s="470">
        <v>22.212553662691654</v>
      </c>
      <c r="AE225" s="470">
        <v>650.12317927847448</v>
      </c>
      <c r="AF225" s="419">
        <v>18</v>
      </c>
      <c r="AG225" s="479">
        <v>18</v>
      </c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</row>
    <row r="226" spans="1:91" s="421" customFormat="1" ht="16.5">
      <c r="A226" s="401">
        <v>698</v>
      </c>
      <c r="B226" s="402" t="s">
        <v>252</v>
      </c>
      <c r="C226" s="404">
        <v>65286</v>
      </c>
      <c r="D226" s="476">
        <v>474.94209421835779</v>
      </c>
      <c r="E226" s="418">
        <v>-477.00819787276413</v>
      </c>
      <c r="F226" s="404">
        <v>-2.0661036544063598</v>
      </c>
      <c r="G226" s="404">
        <v>267.26492800393095</v>
      </c>
      <c r="H226" s="404">
        <v>265.19882434952456</v>
      </c>
      <c r="I226" s="404">
        <v>75.847905031088075</v>
      </c>
      <c r="J226" s="404">
        <v>341.04672938061265</v>
      </c>
      <c r="K226" s="444">
        <v>-58.195585577306005</v>
      </c>
      <c r="L226" s="488">
        <v>282.85114380330668</v>
      </c>
      <c r="M226" s="404">
        <v>-80.947521412707147</v>
      </c>
      <c r="N226" s="404">
        <v>201.90362239059951</v>
      </c>
      <c r="O226" s="419">
        <v>19</v>
      </c>
      <c r="P226" s="419">
        <v>19</v>
      </c>
      <c r="Q226" s="200"/>
      <c r="R226" s="443">
        <v>698</v>
      </c>
      <c r="S226" s="202" t="s">
        <v>252</v>
      </c>
      <c r="T226" s="404">
        <v>64535</v>
      </c>
      <c r="U226" s="417">
        <v>363.53524380069143</v>
      </c>
      <c r="V226" s="417">
        <v>-509.07836800093031</v>
      </c>
      <c r="W226" s="470">
        <v>-145.54312420023882</v>
      </c>
      <c r="X226" s="470">
        <v>258.82391200886121</v>
      </c>
      <c r="Y226" s="470">
        <v>113.28078780862238</v>
      </c>
      <c r="Z226" s="470">
        <v>149.75277891200213</v>
      </c>
      <c r="AA226" s="470">
        <v>263.03356672062449</v>
      </c>
      <c r="AB226" s="473">
        <v>-58.872813202138374</v>
      </c>
      <c r="AC226" s="491">
        <v>204.16075351848613</v>
      </c>
      <c r="AD226" s="470">
        <v>-81.889515502440517</v>
      </c>
      <c r="AE226" s="470">
        <v>122.27123801604561</v>
      </c>
      <c r="AF226" s="419">
        <v>19</v>
      </c>
      <c r="AG226" s="479">
        <v>19</v>
      </c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</row>
    <row r="227" spans="1:91" s="421" customFormat="1" ht="16.5">
      <c r="A227" s="401">
        <v>700</v>
      </c>
      <c r="B227" s="402" t="s">
        <v>253</v>
      </c>
      <c r="C227" s="404">
        <v>4758</v>
      </c>
      <c r="D227" s="476">
        <v>183.8941246168207</v>
      </c>
      <c r="E227" s="418">
        <v>104.66171136898669</v>
      </c>
      <c r="F227" s="404">
        <v>288.55583598580739</v>
      </c>
      <c r="G227" s="404">
        <v>160.14222782135121</v>
      </c>
      <c r="H227" s="404">
        <v>448.69806380715858</v>
      </c>
      <c r="I227" s="404">
        <v>111.49777429047514</v>
      </c>
      <c r="J227" s="404">
        <v>560.19583809763378</v>
      </c>
      <c r="K227" s="444">
        <v>-235.75556956704497</v>
      </c>
      <c r="L227" s="488">
        <v>324.44026853058875</v>
      </c>
      <c r="M227" s="404">
        <v>-2.8187750105086158</v>
      </c>
      <c r="N227" s="404">
        <v>321.62149352008015</v>
      </c>
      <c r="O227" s="419">
        <v>9</v>
      </c>
      <c r="P227" s="419">
        <v>9</v>
      </c>
      <c r="Q227" s="200"/>
      <c r="R227" s="443">
        <v>700</v>
      </c>
      <c r="S227" s="202" t="s">
        <v>253</v>
      </c>
      <c r="T227" s="404">
        <v>4842</v>
      </c>
      <c r="U227" s="417">
        <v>68.439160761420808</v>
      </c>
      <c r="V227" s="417">
        <v>105.99399192861873</v>
      </c>
      <c r="W227" s="470">
        <v>174.43315269003955</v>
      </c>
      <c r="X227" s="470">
        <v>103.57559077537704</v>
      </c>
      <c r="Y227" s="470">
        <v>278.00874346541661</v>
      </c>
      <c r="Z227" s="470">
        <v>163.26708266053012</v>
      </c>
      <c r="AA227" s="470">
        <v>441.27582612594671</v>
      </c>
      <c r="AB227" s="473">
        <v>-231.66563403552252</v>
      </c>
      <c r="AC227" s="491">
        <v>209.61019209042419</v>
      </c>
      <c r="AD227" s="470">
        <v>-2.7698743287897551</v>
      </c>
      <c r="AE227" s="470">
        <v>206.84031776163442</v>
      </c>
      <c r="AF227" s="419">
        <v>9</v>
      </c>
      <c r="AG227" s="479">
        <v>9</v>
      </c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</row>
    <row r="228" spans="1:91" s="421" customFormat="1" ht="16.5">
      <c r="A228" s="401">
        <v>702</v>
      </c>
      <c r="B228" s="402" t="s">
        <v>254</v>
      </c>
      <c r="C228" s="404">
        <v>4124</v>
      </c>
      <c r="D228" s="476">
        <v>185.34697489183552</v>
      </c>
      <c r="E228" s="418">
        <v>133.74456874071029</v>
      </c>
      <c r="F228" s="404">
        <v>319.09154363254584</v>
      </c>
      <c r="G228" s="404">
        <v>315.01737864004633</v>
      </c>
      <c r="H228" s="404">
        <v>634.10892227259217</v>
      </c>
      <c r="I228" s="404">
        <v>156.47770142160428</v>
      </c>
      <c r="J228" s="404">
        <v>790.58662369419642</v>
      </c>
      <c r="K228" s="444">
        <v>-203.1311833171678</v>
      </c>
      <c r="L228" s="488">
        <v>587.45544037702859</v>
      </c>
      <c r="M228" s="404">
        <v>-0.47027279340446315</v>
      </c>
      <c r="N228" s="404">
        <v>586.98516758362427</v>
      </c>
      <c r="O228" s="419">
        <v>6</v>
      </c>
      <c r="P228" s="419">
        <v>6</v>
      </c>
      <c r="Q228" s="200"/>
      <c r="R228" s="443">
        <v>702</v>
      </c>
      <c r="S228" s="202" t="s">
        <v>254</v>
      </c>
      <c r="T228" s="404">
        <v>4114</v>
      </c>
      <c r="U228" s="417">
        <v>13.518018086860341</v>
      </c>
      <c r="V228" s="417">
        <v>137.44476551139113</v>
      </c>
      <c r="W228" s="470">
        <v>150.96278359825146</v>
      </c>
      <c r="X228" s="470">
        <v>283.38012904665544</v>
      </c>
      <c r="Y228" s="470">
        <v>434.3429126449069</v>
      </c>
      <c r="Z228" s="470">
        <v>218.19861117070195</v>
      </c>
      <c r="AA228" s="470">
        <v>652.54152381560891</v>
      </c>
      <c r="AB228" s="473">
        <v>-203.62493923189109</v>
      </c>
      <c r="AC228" s="491">
        <v>448.91658458371774</v>
      </c>
      <c r="AD228" s="470">
        <v>-0.4714158969372888</v>
      </c>
      <c r="AE228" s="470">
        <v>448.44516868678045</v>
      </c>
      <c r="AF228" s="419">
        <v>6</v>
      </c>
      <c r="AG228" s="479">
        <v>6</v>
      </c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</row>
    <row r="229" spans="1:91" s="421" customFormat="1" ht="16.5">
      <c r="A229" s="401">
        <v>704</v>
      </c>
      <c r="B229" s="402" t="s">
        <v>255</v>
      </c>
      <c r="C229" s="404">
        <v>6436</v>
      </c>
      <c r="D229" s="476">
        <v>600.77099018471836</v>
      </c>
      <c r="E229" s="418">
        <v>111.71893473896756</v>
      </c>
      <c r="F229" s="404">
        <v>712.48992492368598</v>
      </c>
      <c r="G229" s="404">
        <v>204.66428161520389</v>
      </c>
      <c r="H229" s="404">
        <v>917.15420653888987</v>
      </c>
      <c r="I229" s="404">
        <v>76.444538966316614</v>
      </c>
      <c r="J229" s="404">
        <v>993.59874550520635</v>
      </c>
      <c r="K229" s="444">
        <v>-178.74673710379116</v>
      </c>
      <c r="L229" s="488">
        <v>814.85200840141522</v>
      </c>
      <c r="M229" s="404">
        <v>9.0285204319452976</v>
      </c>
      <c r="N229" s="404">
        <v>823.88052883336059</v>
      </c>
      <c r="O229" s="419">
        <v>2</v>
      </c>
      <c r="P229" s="419">
        <v>2</v>
      </c>
      <c r="Q229" s="200"/>
      <c r="R229" s="443">
        <v>704</v>
      </c>
      <c r="S229" s="202" t="s">
        <v>255</v>
      </c>
      <c r="T229" s="404">
        <v>6428</v>
      </c>
      <c r="U229" s="417">
        <v>623.52904279404277</v>
      </c>
      <c r="V229" s="417">
        <v>115.21945455604869</v>
      </c>
      <c r="W229" s="470">
        <v>738.74849735009138</v>
      </c>
      <c r="X229" s="470">
        <v>172.62884912274785</v>
      </c>
      <c r="Y229" s="470">
        <v>911.37734647283935</v>
      </c>
      <c r="Z229" s="470">
        <v>131.78538197605201</v>
      </c>
      <c r="AA229" s="470">
        <v>1043.1627284488914</v>
      </c>
      <c r="AB229" s="473">
        <v>-178.96919726197885</v>
      </c>
      <c r="AC229" s="491">
        <v>864.19353118691242</v>
      </c>
      <c r="AD229" s="470">
        <v>9.0397569228375758</v>
      </c>
      <c r="AE229" s="470">
        <v>873.23328810975011</v>
      </c>
      <c r="AF229" s="419">
        <v>2</v>
      </c>
      <c r="AG229" s="479">
        <v>2</v>
      </c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</row>
    <row r="230" spans="1:91" s="421" customFormat="1" ht="16.5">
      <c r="A230" s="401">
        <v>707</v>
      </c>
      <c r="B230" s="402" t="s">
        <v>256</v>
      </c>
      <c r="C230" s="404">
        <v>1902</v>
      </c>
      <c r="D230" s="476">
        <v>131.48908359543083</v>
      </c>
      <c r="E230" s="418">
        <v>-156.57806813744017</v>
      </c>
      <c r="F230" s="404">
        <v>-25.088984542009399</v>
      </c>
      <c r="G230" s="404">
        <v>736.13850815585658</v>
      </c>
      <c r="H230" s="404">
        <v>711.04952361384733</v>
      </c>
      <c r="I230" s="404">
        <v>225.94252357222533</v>
      </c>
      <c r="J230" s="404">
        <v>936.99204718607268</v>
      </c>
      <c r="K230" s="444">
        <v>-299.60515247108304</v>
      </c>
      <c r="L230" s="488">
        <v>637.38689471498958</v>
      </c>
      <c r="M230" s="404">
        <v>-8.6279442691903299</v>
      </c>
      <c r="N230" s="404">
        <v>628.7589504457992</v>
      </c>
      <c r="O230" s="419">
        <v>12</v>
      </c>
      <c r="P230" s="419">
        <v>12</v>
      </c>
      <c r="Q230" s="200"/>
      <c r="R230" s="443">
        <v>707</v>
      </c>
      <c r="S230" s="202" t="s">
        <v>256</v>
      </c>
      <c r="T230" s="404">
        <v>1960</v>
      </c>
      <c r="U230" s="417">
        <v>-72.011545477798904</v>
      </c>
      <c r="V230" s="417">
        <v>-163.93725964797824</v>
      </c>
      <c r="W230" s="470">
        <v>-235.94880512577714</v>
      </c>
      <c r="X230" s="470">
        <v>649.39769787807995</v>
      </c>
      <c r="Y230" s="470">
        <v>413.44889275230275</v>
      </c>
      <c r="Z230" s="470">
        <v>267.54225795578162</v>
      </c>
      <c r="AA230" s="470">
        <v>680.99115070808432</v>
      </c>
      <c r="AB230" s="473">
        <v>-290.7392857142857</v>
      </c>
      <c r="AC230" s="491">
        <v>390.25186499379868</v>
      </c>
      <c r="AD230" s="470">
        <v>-8.3726275510204111</v>
      </c>
      <c r="AE230" s="470">
        <v>381.87923744277828</v>
      </c>
      <c r="AF230" s="419">
        <v>12</v>
      </c>
      <c r="AG230" s="479">
        <v>12</v>
      </c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</row>
    <row r="231" spans="1:91" s="421" customFormat="1" ht="16.5">
      <c r="A231" s="401">
        <v>710</v>
      </c>
      <c r="B231" s="402" t="s">
        <v>257</v>
      </c>
      <c r="C231" s="404">
        <v>27209</v>
      </c>
      <c r="D231" s="476">
        <v>452.00803153023071</v>
      </c>
      <c r="E231" s="418">
        <v>-130.33718201465106</v>
      </c>
      <c r="F231" s="404">
        <v>321.67084951557962</v>
      </c>
      <c r="G231" s="404">
        <v>273.06892574072072</v>
      </c>
      <c r="H231" s="404">
        <v>594.73977525630039</v>
      </c>
      <c r="I231" s="404">
        <v>105.93432647718255</v>
      </c>
      <c r="J231" s="404">
        <v>700.67410173348287</v>
      </c>
      <c r="K231" s="444">
        <v>-28.48318571061046</v>
      </c>
      <c r="L231" s="488">
        <v>672.19091602287244</v>
      </c>
      <c r="M231" s="404">
        <v>-39.611306876401208</v>
      </c>
      <c r="N231" s="404">
        <v>632.57960914647128</v>
      </c>
      <c r="O231" s="419">
        <v>1</v>
      </c>
      <c r="P231" s="420">
        <v>33</v>
      </c>
      <c r="Q231" s="200"/>
      <c r="R231" s="443">
        <v>710</v>
      </c>
      <c r="S231" s="202" t="s">
        <v>257</v>
      </c>
      <c r="T231" s="404">
        <v>27306</v>
      </c>
      <c r="U231" s="417">
        <v>390.59296228432783</v>
      </c>
      <c r="V231" s="417">
        <v>-141.56778562568732</v>
      </c>
      <c r="W231" s="470">
        <v>249.02517665864045</v>
      </c>
      <c r="X231" s="470">
        <v>272.48758564113484</v>
      </c>
      <c r="Y231" s="470">
        <v>521.51276229977532</v>
      </c>
      <c r="Z231" s="470">
        <v>176.10844034783159</v>
      </c>
      <c r="AA231" s="470">
        <v>697.62120264760688</v>
      </c>
      <c r="AB231" s="473">
        <v>-28.382003955174685</v>
      </c>
      <c r="AC231" s="491">
        <v>669.23919869243218</v>
      </c>
      <c r="AD231" s="470">
        <v>-39.470594330916299</v>
      </c>
      <c r="AE231" s="470">
        <v>629.76860436151594</v>
      </c>
      <c r="AF231" s="419">
        <v>1</v>
      </c>
      <c r="AG231" s="480">
        <v>33</v>
      </c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</row>
    <row r="232" spans="1:91" s="421" customFormat="1" ht="16.5">
      <c r="A232" s="401">
        <v>729</v>
      </c>
      <c r="B232" s="402" t="s">
        <v>258</v>
      </c>
      <c r="C232" s="404">
        <v>8847</v>
      </c>
      <c r="D232" s="476">
        <v>309.0779092920958</v>
      </c>
      <c r="E232" s="418">
        <v>-101.50201819262877</v>
      </c>
      <c r="F232" s="404">
        <v>207.57589109946696</v>
      </c>
      <c r="G232" s="404">
        <v>569.26446987957104</v>
      </c>
      <c r="H232" s="404">
        <v>776.84036097903811</v>
      </c>
      <c r="I232" s="404">
        <v>150.26741960802312</v>
      </c>
      <c r="J232" s="404">
        <v>927.10778058706114</v>
      </c>
      <c r="K232" s="444">
        <v>20.366904035266192</v>
      </c>
      <c r="L232" s="488">
        <v>947.47468462232735</v>
      </c>
      <c r="M232" s="404">
        <v>-4.3253026449643981</v>
      </c>
      <c r="N232" s="404">
        <v>943.14938197736308</v>
      </c>
      <c r="O232" s="419">
        <v>13</v>
      </c>
      <c r="P232" s="419">
        <v>13</v>
      </c>
      <c r="Q232" s="200"/>
      <c r="R232" s="443">
        <v>729</v>
      </c>
      <c r="S232" s="202" t="s">
        <v>258</v>
      </c>
      <c r="T232" s="404">
        <v>8975</v>
      </c>
      <c r="U232" s="417">
        <v>159.55633547077164</v>
      </c>
      <c r="V232" s="417">
        <v>-116.92675586037149</v>
      </c>
      <c r="W232" s="470">
        <v>42.629579610400143</v>
      </c>
      <c r="X232" s="470">
        <v>529.37697855806073</v>
      </c>
      <c r="Y232" s="470">
        <v>572.00655816846097</v>
      </c>
      <c r="Z232" s="470">
        <v>209.82040212101734</v>
      </c>
      <c r="AA232" s="470">
        <v>781.82696028947828</v>
      </c>
      <c r="AB232" s="473">
        <v>20.076434540389972</v>
      </c>
      <c r="AC232" s="491">
        <v>801.90339482986826</v>
      </c>
      <c r="AD232" s="470">
        <v>-4.2636158774373287</v>
      </c>
      <c r="AE232" s="470">
        <v>797.63977895243102</v>
      </c>
      <c r="AF232" s="419">
        <v>13</v>
      </c>
      <c r="AG232" s="479">
        <v>13</v>
      </c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</row>
    <row r="233" spans="1:91" s="421" customFormat="1" ht="16.5">
      <c r="A233" s="401">
        <v>732</v>
      </c>
      <c r="B233" s="402" t="s">
        <v>259</v>
      </c>
      <c r="C233" s="404">
        <v>3344</v>
      </c>
      <c r="D233" s="476">
        <v>924.84308559704778</v>
      </c>
      <c r="E233" s="418">
        <v>-138.65035854502784</v>
      </c>
      <c r="F233" s="404">
        <v>786.19272705202002</v>
      </c>
      <c r="G233" s="404">
        <v>434.86605529575223</v>
      </c>
      <c r="H233" s="404">
        <v>1221.0587823477722</v>
      </c>
      <c r="I233" s="404">
        <v>171.92275930871563</v>
      </c>
      <c r="J233" s="404">
        <v>1392.9815416564879</v>
      </c>
      <c r="K233" s="444">
        <v>62.002392344497608</v>
      </c>
      <c r="L233" s="488">
        <v>1454.9839340009855</v>
      </c>
      <c r="M233" s="404">
        <v>-28.998280502392344</v>
      </c>
      <c r="N233" s="404">
        <v>1425.9856534985931</v>
      </c>
      <c r="O233" s="419">
        <v>19</v>
      </c>
      <c r="P233" s="419">
        <v>19</v>
      </c>
      <c r="Q233" s="200"/>
      <c r="R233" s="443">
        <v>732</v>
      </c>
      <c r="S233" s="202" t="s">
        <v>259</v>
      </c>
      <c r="T233" s="404">
        <v>3336</v>
      </c>
      <c r="U233" s="417">
        <v>800.86042925866298</v>
      </c>
      <c r="V233" s="417">
        <v>-135.60812766702696</v>
      </c>
      <c r="W233" s="470">
        <v>665.25230159163596</v>
      </c>
      <c r="X233" s="470">
        <v>404.06100791856778</v>
      </c>
      <c r="Y233" s="470">
        <v>1069.3133095102037</v>
      </c>
      <c r="Z233" s="470">
        <v>226.96086853889909</v>
      </c>
      <c r="AA233" s="470">
        <v>1296.2741780491028</v>
      </c>
      <c r="AB233" s="473">
        <v>62.151079136690647</v>
      </c>
      <c r="AC233" s="491">
        <v>1358.4252571857935</v>
      </c>
      <c r="AD233" s="470">
        <v>-29.067820743405274</v>
      </c>
      <c r="AE233" s="470">
        <v>1329.3574364423882</v>
      </c>
      <c r="AF233" s="419">
        <v>19</v>
      </c>
      <c r="AG233" s="479">
        <v>19</v>
      </c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</row>
    <row r="234" spans="1:91" s="421" customFormat="1" ht="16.5">
      <c r="A234" s="401">
        <v>734</v>
      </c>
      <c r="B234" s="402" t="s">
        <v>260</v>
      </c>
      <c r="C234" s="404">
        <v>51100</v>
      </c>
      <c r="D234" s="476">
        <v>275.69451703417121</v>
      </c>
      <c r="E234" s="418">
        <v>-72.787357779568268</v>
      </c>
      <c r="F234" s="404">
        <v>202.9071592546029</v>
      </c>
      <c r="G234" s="404">
        <v>283.89701062773906</v>
      </c>
      <c r="H234" s="404">
        <v>486.80416988234202</v>
      </c>
      <c r="I234" s="404">
        <v>118.66993211805624</v>
      </c>
      <c r="J234" s="404">
        <v>605.47410200039826</v>
      </c>
      <c r="K234" s="444">
        <v>-25.172954990215263</v>
      </c>
      <c r="L234" s="488">
        <v>580.30114701018294</v>
      </c>
      <c r="M234" s="404">
        <v>-12.56744950097848</v>
      </c>
      <c r="N234" s="404">
        <v>567.73369750920449</v>
      </c>
      <c r="O234" s="419">
        <v>2</v>
      </c>
      <c r="P234" s="419">
        <v>2</v>
      </c>
      <c r="Q234" s="200"/>
      <c r="R234" s="443">
        <v>734</v>
      </c>
      <c r="S234" s="202" t="s">
        <v>260</v>
      </c>
      <c r="T234" s="404">
        <v>50933</v>
      </c>
      <c r="U234" s="417">
        <v>151.89639396488911</v>
      </c>
      <c r="V234" s="417">
        <v>-84.641174728526366</v>
      </c>
      <c r="W234" s="470">
        <v>67.255219236362748</v>
      </c>
      <c r="X234" s="470">
        <v>291.73790481898874</v>
      </c>
      <c r="Y234" s="470">
        <v>358.99312405535153</v>
      </c>
      <c r="Z234" s="470">
        <v>179.31799892917331</v>
      </c>
      <c r="AA234" s="470">
        <v>538.31112298452479</v>
      </c>
      <c r="AB234" s="473">
        <v>-25.255492509767734</v>
      </c>
      <c r="AC234" s="491">
        <v>513.05563047475709</v>
      </c>
      <c r="AD234" s="470">
        <v>-12.608655871438955</v>
      </c>
      <c r="AE234" s="470">
        <v>500.4469746033181</v>
      </c>
      <c r="AF234" s="419">
        <v>2</v>
      </c>
      <c r="AG234" s="479">
        <v>2</v>
      </c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  <c r="CC234" s="9"/>
      <c r="CD234" s="9"/>
      <c r="CE234" s="9"/>
      <c r="CF234" s="9"/>
      <c r="CG234" s="9"/>
      <c r="CH234" s="9"/>
      <c r="CI234" s="9"/>
      <c r="CJ234" s="9"/>
      <c r="CK234" s="9"/>
      <c r="CL234" s="9"/>
      <c r="CM234" s="9"/>
    </row>
    <row r="235" spans="1:91" s="421" customFormat="1" ht="16.5">
      <c r="A235" s="401">
        <v>738</v>
      </c>
      <c r="B235" s="402" t="s">
        <v>261</v>
      </c>
      <c r="C235" s="404">
        <v>2974</v>
      </c>
      <c r="D235" s="476">
        <v>406.84111440841519</v>
      </c>
      <c r="E235" s="418">
        <v>-10.431144071687338</v>
      </c>
      <c r="F235" s="404">
        <v>396.40997033672789</v>
      </c>
      <c r="G235" s="404">
        <v>282.35759923640171</v>
      </c>
      <c r="H235" s="404">
        <v>678.76756957312955</v>
      </c>
      <c r="I235" s="404">
        <v>125.33744106451526</v>
      </c>
      <c r="J235" s="404">
        <v>804.10501063764491</v>
      </c>
      <c r="K235" s="444">
        <v>-168.6516476126429</v>
      </c>
      <c r="L235" s="488">
        <v>635.45336302500198</v>
      </c>
      <c r="M235" s="404">
        <v>15.871598520511103</v>
      </c>
      <c r="N235" s="404">
        <v>651.32496154551313</v>
      </c>
      <c r="O235" s="419">
        <v>2</v>
      </c>
      <c r="P235" s="419">
        <v>2</v>
      </c>
      <c r="Q235" s="200"/>
      <c r="R235" s="443">
        <v>738</v>
      </c>
      <c r="S235" s="202" t="s">
        <v>261</v>
      </c>
      <c r="T235" s="404">
        <v>2917</v>
      </c>
      <c r="U235" s="417">
        <v>198.90145374798971</v>
      </c>
      <c r="V235" s="417">
        <v>-22.063396406914322</v>
      </c>
      <c r="W235" s="470">
        <v>176.83805734107537</v>
      </c>
      <c r="X235" s="470">
        <v>307.39945198336113</v>
      </c>
      <c r="Y235" s="470">
        <v>484.23750932443653</v>
      </c>
      <c r="Z235" s="470">
        <v>195.32761480653352</v>
      </c>
      <c r="AA235" s="470">
        <v>679.56512413097005</v>
      </c>
      <c r="AB235" s="473">
        <v>-171.94720603359616</v>
      </c>
      <c r="AC235" s="491">
        <v>507.61791809737383</v>
      </c>
      <c r="AD235" s="470">
        <v>16.181739458347625</v>
      </c>
      <c r="AE235" s="470">
        <v>523.79965755572152</v>
      </c>
      <c r="AF235" s="419">
        <v>2</v>
      </c>
      <c r="AG235" s="479">
        <v>2</v>
      </c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</row>
    <row r="236" spans="1:91" s="421" customFormat="1" ht="16.5">
      <c r="A236" s="401">
        <v>739</v>
      </c>
      <c r="B236" s="402" t="s">
        <v>262</v>
      </c>
      <c r="C236" s="404">
        <v>3216</v>
      </c>
      <c r="D236" s="476">
        <v>103.41667303552927</v>
      </c>
      <c r="E236" s="418">
        <v>625.69821133068695</v>
      </c>
      <c r="F236" s="404">
        <v>729.11488436621619</v>
      </c>
      <c r="G236" s="404">
        <v>406.55672898473597</v>
      </c>
      <c r="H236" s="404">
        <v>1135.6716133509522</v>
      </c>
      <c r="I236" s="404">
        <v>163.31859322050133</v>
      </c>
      <c r="J236" s="404">
        <v>1298.9902065714534</v>
      </c>
      <c r="K236" s="444">
        <v>127.09203980099502</v>
      </c>
      <c r="L236" s="488">
        <v>1426.0822463724485</v>
      </c>
      <c r="M236" s="404">
        <v>30.514270211442788</v>
      </c>
      <c r="N236" s="404">
        <v>1456.5965165838913</v>
      </c>
      <c r="O236" s="419">
        <v>9</v>
      </c>
      <c r="P236" s="419">
        <v>9</v>
      </c>
      <c r="Q236" s="200"/>
      <c r="R236" s="443">
        <v>739</v>
      </c>
      <c r="S236" s="202" t="s">
        <v>262</v>
      </c>
      <c r="T236" s="404">
        <v>3256</v>
      </c>
      <c r="U236" s="417">
        <v>-29.859427410057251</v>
      </c>
      <c r="V236" s="417">
        <v>621.2176164646952</v>
      </c>
      <c r="W236" s="470">
        <v>591.35818905463793</v>
      </c>
      <c r="X236" s="470">
        <v>335.08848634029329</v>
      </c>
      <c r="Y236" s="470">
        <v>926.44667539493116</v>
      </c>
      <c r="Z236" s="470">
        <v>216.30365473330019</v>
      </c>
      <c r="AA236" s="470">
        <v>1142.7503301282313</v>
      </c>
      <c r="AB236" s="473">
        <v>125.53071253071253</v>
      </c>
      <c r="AC236" s="491">
        <v>1268.2810426589438</v>
      </c>
      <c r="AD236" s="470">
        <v>30.139402027027032</v>
      </c>
      <c r="AE236" s="470">
        <v>1298.420444685971</v>
      </c>
      <c r="AF236" s="419">
        <v>9</v>
      </c>
      <c r="AG236" s="479">
        <v>9</v>
      </c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  <c r="CC236" s="9"/>
      <c r="CD236" s="9"/>
      <c r="CE236" s="9"/>
      <c r="CF236" s="9"/>
      <c r="CG236" s="9"/>
      <c r="CH236" s="9"/>
      <c r="CI236" s="9"/>
      <c r="CJ236" s="9"/>
      <c r="CK236" s="9"/>
      <c r="CL236" s="9"/>
      <c r="CM236" s="9"/>
    </row>
    <row r="237" spans="1:91" s="421" customFormat="1" ht="16.5">
      <c r="A237" s="401">
        <v>740</v>
      </c>
      <c r="B237" s="402" t="s">
        <v>263</v>
      </c>
      <c r="C237" s="404">
        <v>31843</v>
      </c>
      <c r="D237" s="476">
        <v>114.92041753139516</v>
      </c>
      <c r="E237" s="418">
        <v>-256.16891814055811</v>
      </c>
      <c r="F237" s="404">
        <v>-141.24850060916293</v>
      </c>
      <c r="G237" s="404">
        <v>387.34426054829248</v>
      </c>
      <c r="H237" s="404">
        <v>246.09575993912955</v>
      </c>
      <c r="I237" s="404">
        <v>125.18920157009399</v>
      </c>
      <c r="J237" s="404">
        <v>371.28496150922354</v>
      </c>
      <c r="K237" s="444">
        <v>-43.739942844581229</v>
      </c>
      <c r="L237" s="488">
        <v>327.54501866464233</v>
      </c>
      <c r="M237" s="404">
        <v>-10.9090623527934</v>
      </c>
      <c r="N237" s="404">
        <v>316.63595631184887</v>
      </c>
      <c r="O237" s="419">
        <v>10</v>
      </c>
      <c r="P237" s="419">
        <v>10</v>
      </c>
      <c r="Q237" s="200"/>
      <c r="R237" s="443">
        <v>740</v>
      </c>
      <c r="S237" s="202" t="s">
        <v>263</v>
      </c>
      <c r="T237" s="404">
        <v>32085</v>
      </c>
      <c r="U237" s="417">
        <v>-26.154258500979406</v>
      </c>
      <c r="V237" s="417">
        <v>-280.97619751346286</v>
      </c>
      <c r="W237" s="470">
        <v>-307.13045601444225</v>
      </c>
      <c r="X237" s="470">
        <v>291.66999869570174</v>
      </c>
      <c r="Y237" s="470">
        <v>-15.460457318740536</v>
      </c>
      <c r="Z237" s="470">
        <v>191.74183214710249</v>
      </c>
      <c r="AA237" s="470">
        <v>176.28137482836195</v>
      </c>
      <c r="AB237" s="473">
        <v>-43.410035842293908</v>
      </c>
      <c r="AC237" s="491">
        <v>132.87133898606803</v>
      </c>
      <c r="AD237" s="470">
        <v>-10.826781128253085</v>
      </c>
      <c r="AE237" s="470">
        <v>122.04455785781494</v>
      </c>
      <c r="AF237" s="419">
        <v>10</v>
      </c>
      <c r="AG237" s="479">
        <v>10</v>
      </c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</row>
    <row r="238" spans="1:91" s="421" customFormat="1" ht="16.5">
      <c r="A238" s="401">
        <v>742</v>
      </c>
      <c r="B238" s="402" t="s">
        <v>264</v>
      </c>
      <c r="C238" s="404">
        <v>978</v>
      </c>
      <c r="D238" s="476">
        <v>1160.6934338805274</v>
      </c>
      <c r="E238" s="418">
        <v>151.82714142824358</v>
      </c>
      <c r="F238" s="404">
        <v>1312.5205753087712</v>
      </c>
      <c r="G238" s="404">
        <v>-0.90544749971695115</v>
      </c>
      <c r="H238" s="404">
        <v>1311.615127809054</v>
      </c>
      <c r="I238" s="404">
        <v>172.08427215304792</v>
      </c>
      <c r="J238" s="404">
        <v>1483.699399962102</v>
      </c>
      <c r="K238" s="444">
        <v>414.19734151329243</v>
      </c>
      <c r="L238" s="488">
        <v>1897.8967414753945</v>
      </c>
      <c r="M238" s="404">
        <v>0</v>
      </c>
      <c r="N238" s="404">
        <v>1897.8967414753945</v>
      </c>
      <c r="O238" s="419">
        <v>19</v>
      </c>
      <c r="P238" s="419">
        <v>19</v>
      </c>
      <c r="Q238" s="200"/>
      <c r="R238" s="443">
        <v>742</v>
      </c>
      <c r="S238" s="202" t="s">
        <v>264</v>
      </c>
      <c r="T238" s="404">
        <v>988</v>
      </c>
      <c r="U238" s="417">
        <v>909.08031068600405</v>
      </c>
      <c r="V238" s="417">
        <v>153.52138956976407</v>
      </c>
      <c r="W238" s="470">
        <v>1062.6017002557683</v>
      </c>
      <c r="X238" s="470">
        <v>-23.254922944492698</v>
      </c>
      <c r="Y238" s="470">
        <v>1039.3467773112754</v>
      </c>
      <c r="Z238" s="470">
        <v>230.58062316299947</v>
      </c>
      <c r="AA238" s="470">
        <v>1269.9274004742749</v>
      </c>
      <c r="AB238" s="473">
        <v>410.00506072874492</v>
      </c>
      <c r="AC238" s="491">
        <v>1679.9324612030198</v>
      </c>
      <c r="AD238" s="470">
        <v>0</v>
      </c>
      <c r="AE238" s="470">
        <v>1679.9324612030198</v>
      </c>
      <c r="AF238" s="419">
        <v>19</v>
      </c>
      <c r="AG238" s="479">
        <v>19</v>
      </c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</row>
    <row r="239" spans="1:91" s="421" customFormat="1" ht="16.5">
      <c r="A239" s="401">
        <v>743</v>
      </c>
      <c r="B239" s="402" t="s">
        <v>265</v>
      </c>
      <c r="C239" s="404">
        <v>66160</v>
      </c>
      <c r="D239" s="476">
        <v>442.96993423826984</v>
      </c>
      <c r="E239" s="418">
        <v>-218.48816862773566</v>
      </c>
      <c r="F239" s="404">
        <v>224.48176561053418</v>
      </c>
      <c r="G239" s="404">
        <v>189.0221827300991</v>
      </c>
      <c r="H239" s="404">
        <v>413.50394834063326</v>
      </c>
      <c r="I239" s="404">
        <v>80.168471414362472</v>
      </c>
      <c r="J239" s="404">
        <v>493.6724197549957</v>
      </c>
      <c r="K239" s="444">
        <v>-45.77463724304716</v>
      </c>
      <c r="L239" s="488">
        <v>447.89778251194855</v>
      </c>
      <c r="M239" s="404">
        <v>-3.031504141475212</v>
      </c>
      <c r="N239" s="404">
        <v>444.86627837047337</v>
      </c>
      <c r="O239" s="419">
        <v>14</v>
      </c>
      <c r="P239" s="419">
        <v>14</v>
      </c>
      <c r="Q239" s="200"/>
      <c r="R239" s="443">
        <v>743</v>
      </c>
      <c r="S239" s="202" t="s">
        <v>265</v>
      </c>
      <c r="T239" s="404">
        <v>65323</v>
      </c>
      <c r="U239" s="417">
        <v>315.24641744754865</v>
      </c>
      <c r="V239" s="417">
        <v>-247.79338611303271</v>
      </c>
      <c r="W239" s="470">
        <v>67.453031334515899</v>
      </c>
      <c r="X239" s="470">
        <v>188.28006881735564</v>
      </c>
      <c r="Y239" s="470">
        <v>255.73310015187155</v>
      </c>
      <c r="Z239" s="470">
        <v>151.42920489222448</v>
      </c>
      <c r="AA239" s="470">
        <v>407.162305044096</v>
      </c>
      <c r="AB239" s="473">
        <v>-46.361159162928828</v>
      </c>
      <c r="AC239" s="491">
        <v>360.8011458811672</v>
      </c>
      <c r="AD239" s="470">
        <v>-3.0703475651761249</v>
      </c>
      <c r="AE239" s="470">
        <v>357.73079831599108</v>
      </c>
      <c r="AF239" s="419">
        <v>14</v>
      </c>
      <c r="AG239" s="479">
        <v>14</v>
      </c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</row>
    <row r="240" spans="1:91" s="421" customFormat="1" ht="16.5">
      <c r="A240" s="401">
        <v>746</v>
      </c>
      <c r="B240" s="402" t="s">
        <v>266</v>
      </c>
      <c r="C240" s="404">
        <v>4713</v>
      </c>
      <c r="D240" s="476">
        <v>1218.0874080490105</v>
      </c>
      <c r="E240" s="418">
        <v>-185.15175313131664</v>
      </c>
      <c r="F240" s="404">
        <v>1032.9356549176939</v>
      </c>
      <c r="G240" s="404">
        <v>387.25341361349325</v>
      </c>
      <c r="H240" s="404">
        <v>1420.1890685311871</v>
      </c>
      <c r="I240" s="404">
        <v>124.28184555662486</v>
      </c>
      <c r="J240" s="404">
        <v>1544.4709140878119</v>
      </c>
      <c r="K240" s="444">
        <v>43.387226819435604</v>
      </c>
      <c r="L240" s="488">
        <v>1587.8581409072476</v>
      </c>
      <c r="M240" s="404">
        <v>5.4761309144918302</v>
      </c>
      <c r="N240" s="404">
        <v>1593.3342718217393</v>
      </c>
      <c r="O240" s="419">
        <v>17</v>
      </c>
      <c r="P240" s="419">
        <v>17</v>
      </c>
      <c r="Q240" s="200"/>
      <c r="R240" s="443">
        <v>746</v>
      </c>
      <c r="S240" s="202" t="s">
        <v>266</v>
      </c>
      <c r="T240" s="404">
        <v>4735</v>
      </c>
      <c r="U240" s="417">
        <v>1189.0149575358146</v>
      </c>
      <c r="V240" s="417">
        <v>-210.9976580105168</v>
      </c>
      <c r="W240" s="470">
        <v>978.01729952529797</v>
      </c>
      <c r="X240" s="470">
        <v>297.96160404008469</v>
      </c>
      <c r="Y240" s="470">
        <v>1275.9789035653828</v>
      </c>
      <c r="Z240" s="470">
        <v>195.78413130715447</v>
      </c>
      <c r="AA240" s="470">
        <v>1471.7630348725372</v>
      </c>
      <c r="AB240" s="473">
        <v>43.185638859556491</v>
      </c>
      <c r="AC240" s="491">
        <v>1514.9486737320938</v>
      </c>
      <c r="AD240" s="470">
        <v>5.450687434002111</v>
      </c>
      <c r="AE240" s="470">
        <v>1520.3993611660958</v>
      </c>
      <c r="AF240" s="419">
        <v>17</v>
      </c>
      <c r="AG240" s="479">
        <v>17</v>
      </c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</row>
    <row r="241" spans="1:91" s="421" customFormat="1" ht="16.5">
      <c r="A241" s="401">
        <v>747</v>
      </c>
      <c r="B241" s="402" t="s">
        <v>267</v>
      </c>
      <c r="C241" s="404">
        <v>1283</v>
      </c>
      <c r="D241" s="476">
        <v>325.47505582903869</v>
      </c>
      <c r="E241" s="418">
        <v>444.42064783310002</v>
      </c>
      <c r="F241" s="404">
        <v>769.89570366213877</v>
      </c>
      <c r="G241" s="404">
        <v>531.53424513123707</v>
      </c>
      <c r="H241" s="404">
        <v>1301.4299487933758</v>
      </c>
      <c r="I241" s="404">
        <v>205.11308035161224</v>
      </c>
      <c r="J241" s="404">
        <v>1506.5430291449879</v>
      </c>
      <c r="K241" s="444">
        <v>-188.97194076383477</v>
      </c>
      <c r="L241" s="488">
        <v>1317.5710883811532</v>
      </c>
      <c r="M241" s="404">
        <v>39.650884645362446</v>
      </c>
      <c r="N241" s="404">
        <v>1357.2219730265156</v>
      </c>
      <c r="O241" s="419">
        <v>4</v>
      </c>
      <c r="P241" s="419">
        <v>4</v>
      </c>
      <c r="Q241" s="200"/>
      <c r="R241" s="443">
        <v>747</v>
      </c>
      <c r="S241" s="202" t="s">
        <v>267</v>
      </c>
      <c r="T241" s="404">
        <v>1308</v>
      </c>
      <c r="U241" s="417">
        <v>138.78147902933441</v>
      </c>
      <c r="V241" s="417">
        <v>439.05407517940654</v>
      </c>
      <c r="W241" s="470">
        <v>577.83555420874097</v>
      </c>
      <c r="X241" s="470">
        <v>418.03650984106969</v>
      </c>
      <c r="Y241" s="470">
        <v>995.87206404981066</v>
      </c>
      <c r="Z241" s="470">
        <v>256.18622870885832</v>
      </c>
      <c r="AA241" s="470">
        <v>1252.058292758669</v>
      </c>
      <c r="AB241" s="473">
        <v>-185.36009174311926</v>
      </c>
      <c r="AC241" s="491">
        <v>1066.6982010155498</v>
      </c>
      <c r="AD241" s="470">
        <v>38.893031345565767</v>
      </c>
      <c r="AE241" s="470">
        <v>1105.5912323611155</v>
      </c>
      <c r="AF241" s="419">
        <v>4</v>
      </c>
      <c r="AG241" s="479">
        <v>4</v>
      </c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</row>
    <row r="242" spans="1:91" s="421" customFormat="1" ht="16.5">
      <c r="A242" s="401">
        <v>748</v>
      </c>
      <c r="B242" s="402" t="s">
        <v>268</v>
      </c>
      <c r="C242" s="404">
        <v>4837</v>
      </c>
      <c r="D242" s="476">
        <v>976.60117998357237</v>
      </c>
      <c r="E242" s="418">
        <v>-410.07114798819634</v>
      </c>
      <c r="F242" s="404">
        <v>566.53003199537613</v>
      </c>
      <c r="G242" s="404">
        <v>512.24559460959483</v>
      </c>
      <c r="H242" s="404">
        <v>1078.775626604971</v>
      </c>
      <c r="I242" s="404">
        <v>141.87398539358526</v>
      </c>
      <c r="J242" s="404">
        <v>1220.6496119985561</v>
      </c>
      <c r="K242" s="444">
        <v>88.762662807525331</v>
      </c>
      <c r="L242" s="488">
        <v>1309.4122748060815</v>
      </c>
      <c r="M242" s="404">
        <v>52.740614016952655</v>
      </c>
      <c r="N242" s="404">
        <v>1362.1528888230341</v>
      </c>
      <c r="O242" s="419">
        <v>17</v>
      </c>
      <c r="P242" s="419">
        <v>17</v>
      </c>
      <c r="Q242" s="200"/>
      <c r="R242" s="443">
        <v>748</v>
      </c>
      <c r="S242" s="202" t="s">
        <v>268</v>
      </c>
      <c r="T242" s="404">
        <v>4897</v>
      </c>
      <c r="U242" s="417">
        <v>864.86191164039587</v>
      </c>
      <c r="V242" s="417">
        <v>-431.84030263886694</v>
      </c>
      <c r="W242" s="470">
        <v>433.02160900152899</v>
      </c>
      <c r="X242" s="470">
        <v>523.09369208811802</v>
      </c>
      <c r="Y242" s="470">
        <v>956.11530108964701</v>
      </c>
      <c r="Z242" s="470">
        <v>207.40867766118134</v>
      </c>
      <c r="AA242" s="470">
        <v>1163.5239787508283</v>
      </c>
      <c r="AB242" s="473">
        <v>87.675107208494993</v>
      </c>
      <c r="AC242" s="491">
        <v>1251.1990859593234</v>
      </c>
      <c r="AD242" s="470">
        <v>52.094414947927298</v>
      </c>
      <c r="AE242" s="470">
        <v>1303.2935009072505</v>
      </c>
      <c r="AF242" s="419">
        <v>17</v>
      </c>
      <c r="AG242" s="479">
        <v>17</v>
      </c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</row>
    <row r="243" spans="1:91" s="421" customFormat="1" ht="16.5">
      <c r="A243" s="401">
        <v>749</v>
      </c>
      <c r="B243" s="402" t="s">
        <v>269</v>
      </c>
      <c r="C243" s="404">
        <v>21290</v>
      </c>
      <c r="D243" s="476">
        <v>552.79054658748407</v>
      </c>
      <c r="E243" s="418">
        <v>-223.99376515952824</v>
      </c>
      <c r="F243" s="404">
        <v>328.79678142795575</v>
      </c>
      <c r="G243" s="404">
        <v>162.28327029552102</v>
      </c>
      <c r="H243" s="404">
        <v>491.08005172347674</v>
      </c>
      <c r="I243" s="404">
        <v>65.494096736009851</v>
      </c>
      <c r="J243" s="404">
        <v>556.57414845948665</v>
      </c>
      <c r="K243" s="444">
        <v>-92.801221230624705</v>
      </c>
      <c r="L243" s="488">
        <v>463.77292722886187</v>
      </c>
      <c r="M243" s="404">
        <v>1.5894614161578218</v>
      </c>
      <c r="N243" s="404">
        <v>465.36238864501968</v>
      </c>
      <c r="O243" s="419">
        <v>11</v>
      </c>
      <c r="P243" s="419">
        <v>11</v>
      </c>
      <c r="Q243" s="200"/>
      <c r="R243" s="443">
        <v>749</v>
      </c>
      <c r="S243" s="202" t="s">
        <v>269</v>
      </c>
      <c r="T243" s="404">
        <v>21232</v>
      </c>
      <c r="U243" s="417">
        <v>505.9848466012869</v>
      </c>
      <c r="V243" s="417">
        <v>-251.22709760461453</v>
      </c>
      <c r="W243" s="470">
        <v>254.75774899667238</v>
      </c>
      <c r="X243" s="470">
        <v>235.99255093766197</v>
      </c>
      <c r="Y243" s="470">
        <v>490.75029993433429</v>
      </c>
      <c r="Z243" s="470">
        <v>142.23912742017171</v>
      </c>
      <c r="AA243" s="470">
        <v>632.98942735450601</v>
      </c>
      <c r="AB243" s="473">
        <v>-93.054728711379056</v>
      </c>
      <c r="AC243" s="491">
        <v>539.93469864312692</v>
      </c>
      <c r="AD243" s="470">
        <v>1.5938033887528271</v>
      </c>
      <c r="AE243" s="470">
        <v>541.52850203187973</v>
      </c>
      <c r="AF243" s="419">
        <v>11</v>
      </c>
      <c r="AG243" s="479">
        <v>11</v>
      </c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</row>
    <row r="244" spans="1:91" s="421" customFormat="1" ht="16.5">
      <c r="A244" s="401">
        <v>751</v>
      </c>
      <c r="B244" s="402" t="s">
        <v>270</v>
      </c>
      <c r="C244" s="404">
        <v>2828</v>
      </c>
      <c r="D244" s="476">
        <v>532.82911662551021</v>
      </c>
      <c r="E244" s="418">
        <v>44.408619631093288</v>
      </c>
      <c r="F244" s="404">
        <v>577.23773625660351</v>
      </c>
      <c r="G244" s="404">
        <v>458.92402069178172</v>
      </c>
      <c r="H244" s="404">
        <v>1036.1617569483851</v>
      </c>
      <c r="I244" s="404">
        <v>115.24714789874275</v>
      </c>
      <c r="J244" s="404">
        <v>1151.408904847128</v>
      </c>
      <c r="K244" s="444">
        <v>82.962164073550213</v>
      </c>
      <c r="L244" s="488">
        <v>1234.3710689206782</v>
      </c>
      <c r="M244" s="404">
        <v>6.3303394625176841</v>
      </c>
      <c r="N244" s="404">
        <v>1240.7014083831959</v>
      </c>
      <c r="O244" s="419">
        <v>19</v>
      </c>
      <c r="P244" s="419">
        <v>19</v>
      </c>
      <c r="Q244" s="200"/>
      <c r="R244" s="443">
        <v>751</v>
      </c>
      <c r="S244" s="202" t="s">
        <v>270</v>
      </c>
      <c r="T244" s="404">
        <v>2877</v>
      </c>
      <c r="U244" s="417">
        <v>430.65677805724943</v>
      </c>
      <c r="V244" s="417">
        <v>16.803876947014981</v>
      </c>
      <c r="W244" s="470">
        <v>447.46065500426437</v>
      </c>
      <c r="X244" s="470">
        <v>417.67041086380397</v>
      </c>
      <c r="Y244" s="470">
        <v>865.13106586806828</v>
      </c>
      <c r="Z244" s="470">
        <v>175.6610375492846</v>
      </c>
      <c r="AA244" s="470">
        <v>1040.7921034173528</v>
      </c>
      <c r="AB244" s="473">
        <v>81.549183176920408</v>
      </c>
      <c r="AC244" s="491">
        <v>1122.3412865942732</v>
      </c>
      <c r="AD244" s="470">
        <v>6.2225234619395247</v>
      </c>
      <c r="AE244" s="470">
        <v>1128.5638100562128</v>
      </c>
      <c r="AF244" s="419">
        <v>19</v>
      </c>
      <c r="AG244" s="479">
        <v>19</v>
      </c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</row>
    <row r="245" spans="1:91" s="421" customFormat="1" ht="16.5">
      <c r="A245" s="401">
        <v>753</v>
      </c>
      <c r="B245" s="402" t="s">
        <v>271</v>
      </c>
      <c r="C245" s="404">
        <v>22595</v>
      </c>
      <c r="D245" s="476">
        <v>627.99888374652642</v>
      </c>
      <c r="E245" s="418">
        <v>393.99849238869359</v>
      </c>
      <c r="F245" s="404">
        <v>1021.99737613522</v>
      </c>
      <c r="G245" s="404">
        <v>-36.132428227451747</v>
      </c>
      <c r="H245" s="404">
        <v>985.86494790776828</v>
      </c>
      <c r="I245" s="404">
        <v>63.969259116648658</v>
      </c>
      <c r="J245" s="404">
        <v>1049.8342070244169</v>
      </c>
      <c r="K245" s="444">
        <v>-101.74082761672936</v>
      </c>
      <c r="L245" s="488">
        <v>948.09337940768751</v>
      </c>
      <c r="M245" s="404">
        <v>-5.719671688426641</v>
      </c>
      <c r="N245" s="404">
        <v>942.37370771926078</v>
      </c>
      <c r="O245" s="419">
        <v>1</v>
      </c>
      <c r="P245" s="420">
        <v>34</v>
      </c>
      <c r="Q245" s="200"/>
      <c r="R245" s="443">
        <v>753</v>
      </c>
      <c r="S245" s="202" t="s">
        <v>271</v>
      </c>
      <c r="T245" s="404">
        <v>22320</v>
      </c>
      <c r="U245" s="417">
        <v>606.68643728654524</v>
      </c>
      <c r="V245" s="417">
        <v>402.34153567511481</v>
      </c>
      <c r="W245" s="470">
        <v>1009.0279729616601</v>
      </c>
      <c r="X245" s="470">
        <v>-27.487969525261658</v>
      </c>
      <c r="Y245" s="470">
        <v>981.54000343639837</v>
      </c>
      <c r="Z245" s="470">
        <v>110.91364771619439</v>
      </c>
      <c r="AA245" s="470">
        <v>1092.4536511525928</v>
      </c>
      <c r="AB245" s="473">
        <v>-102.99435483870968</v>
      </c>
      <c r="AC245" s="491">
        <v>989.4592963138831</v>
      </c>
      <c r="AD245" s="470">
        <v>-5.790142553763439</v>
      </c>
      <c r="AE245" s="470">
        <v>983.66915376011957</v>
      </c>
      <c r="AF245" s="419">
        <v>1</v>
      </c>
      <c r="AG245" s="480">
        <v>34</v>
      </c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</row>
    <row r="246" spans="1:91" s="421" customFormat="1" ht="16.5">
      <c r="A246" s="401">
        <v>755</v>
      </c>
      <c r="B246" s="402" t="s">
        <v>272</v>
      </c>
      <c r="C246" s="404">
        <v>6158</v>
      </c>
      <c r="D246" s="476">
        <v>563.77273455848513</v>
      </c>
      <c r="E246" s="418">
        <v>262.58347630334629</v>
      </c>
      <c r="F246" s="404">
        <v>826.35621086183141</v>
      </c>
      <c r="G246" s="404">
        <v>20.344801392009593</v>
      </c>
      <c r="H246" s="404">
        <v>846.70101225384099</v>
      </c>
      <c r="I246" s="404">
        <v>76.993804624282248</v>
      </c>
      <c r="J246" s="404">
        <v>923.69481687812322</v>
      </c>
      <c r="K246" s="444">
        <v>-269.41864241636893</v>
      </c>
      <c r="L246" s="488">
        <v>654.27617446175429</v>
      </c>
      <c r="M246" s="404">
        <v>-158.95543041571941</v>
      </c>
      <c r="N246" s="404">
        <v>495.32074404603486</v>
      </c>
      <c r="O246" s="419">
        <v>1</v>
      </c>
      <c r="P246" s="420">
        <v>33</v>
      </c>
      <c r="Q246" s="200"/>
      <c r="R246" s="443">
        <v>755</v>
      </c>
      <c r="S246" s="202" t="s">
        <v>272</v>
      </c>
      <c r="T246" s="404">
        <v>6217</v>
      </c>
      <c r="U246" s="417">
        <v>543.01853314834386</v>
      </c>
      <c r="V246" s="417">
        <v>263.32974089346015</v>
      </c>
      <c r="W246" s="470">
        <v>806.34827404180407</v>
      </c>
      <c r="X246" s="470">
        <v>-2.6081064072192914</v>
      </c>
      <c r="Y246" s="470">
        <v>803.74016763458474</v>
      </c>
      <c r="Z246" s="470">
        <v>139.7614878419464</v>
      </c>
      <c r="AA246" s="470">
        <v>943.50165547653103</v>
      </c>
      <c r="AB246" s="473">
        <v>-266.86183046485445</v>
      </c>
      <c r="AC246" s="491">
        <v>676.63982501167663</v>
      </c>
      <c r="AD246" s="470">
        <v>-157.44692625060321</v>
      </c>
      <c r="AE246" s="470">
        <v>519.19289876107348</v>
      </c>
      <c r="AF246" s="419">
        <v>1</v>
      </c>
      <c r="AG246" s="480">
        <v>33</v>
      </c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  <c r="CH246" s="9"/>
      <c r="CI246" s="9"/>
      <c r="CJ246" s="9"/>
      <c r="CK246" s="9"/>
      <c r="CL246" s="9"/>
      <c r="CM246" s="9"/>
    </row>
    <row r="247" spans="1:91" s="421" customFormat="1" ht="16.5">
      <c r="A247" s="401">
        <v>758</v>
      </c>
      <c r="B247" s="402" t="s">
        <v>273</v>
      </c>
      <c r="C247" s="404">
        <v>8126</v>
      </c>
      <c r="D247" s="476">
        <v>1068.4781825928551</v>
      </c>
      <c r="E247" s="418">
        <v>-422.27422824773328</v>
      </c>
      <c r="F247" s="404">
        <v>646.20395434512193</v>
      </c>
      <c r="G247" s="404">
        <v>-23.375444978990956</v>
      </c>
      <c r="H247" s="404">
        <v>622.8285093661309</v>
      </c>
      <c r="I247" s="404">
        <v>123.42617943490045</v>
      </c>
      <c r="J247" s="404">
        <v>746.25468880103142</v>
      </c>
      <c r="K247" s="444">
        <v>-111.65555008614325</v>
      </c>
      <c r="L247" s="488">
        <v>634.59913871488823</v>
      </c>
      <c r="M247" s="404">
        <v>-13.411228464189024</v>
      </c>
      <c r="N247" s="404">
        <v>621.18791025069913</v>
      </c>
      <c r="O247" s="419">
        <v>19</v>
      </c>
      <c r="P247" s="419">
        <v>19</v>
      </c>
      <c r="Q247" s="200"/>
      <c r="R247" s="443">
        <v>758</v>
      </c>
      <c r="S247" s="202" t="s">
        <v>273</v>
      </c>
      <c r="T247" s="404">
        <v>8134</v>
      </c>
      <c r="U247" s="417">
        <v>996.1738169277545</v>
      </c>
      <c r="V247" s="417">
        <v>-448.5230168663806</v>
      </c>
      <c r="W247" s="470">
        <v>547.65080006137396</v>
      </c>
      <c r="X247" s="470">
        <v>74.800112287420191</v>
      </c>
      <c r="Y247" s="470">
        <v>622.45091234879419</v>
      </c>
      <c r="Z247" s="470">
        <v>185.8259086502681</v>
      </c>
      <c r="AA247" s="470">
        <v>808.27682099906224</v>
      </c>
      <c r="AB247" s="473">
        <v>-111.54573395623309</v>
      </c>
      <c r="AC247" s="491">
        <v>696.73108704282913</v>
      </c>
      <c r="AD247" s="470">
        <v>-13.398038173100568</v>
      </c>
      <c r="AE247" s="470">
        <v>683.3330488697286</v>
      </c>
      <c r="AF247" s="419">
        <v>19</v>
      </c>
      <c r="AG247" s="479">
        <v>19</v>
      </c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</row>
    <row r="248" spans="1:91" s="421" customFormat="1" ht="16.5">
      <c r="A248" s="401">
        <v>759</v>
      </c>
      <c r="B248" s="402" t="s">
        <v>274</v>
      </c>
      <c r="C248" s="404">
        <v>1873</v>
      </c>
      <c r="D248" s="476">
        <v>559.76884070478081</v>
      </c>
      <c r="E248" s="418">
        <v>-55.657049092985098</v>
      </c>
      <c r="F248" s="404">
        <v>504.1117916117957</v>
      </c>
      <c r="G248" s="404">
        <v>420.59352709662318</v>
      </c>
      <c r="H248" s="404">
        <v>924.70531870841887</v>
      </c>
      <c r="I248" s="404">
        <v>197.23069746600751</v>
      </c>
      <c r="J248" s="404">
        <v>1121.9360161744264</v>
      </c>
      <c r="K248" s="444">
        <v>-270.25467164975976</v>
      </c>
      <c r="L248" s="488">
        <v>851.68134452466666</v>
      </c>
      <c r="M248" s="404">
        <v>265.23547784303258</v>
      </c>
      <c r="N248" s="404">
        <v>1116.9168223676993</v>
      </c>
      <c r="O248" s="419">
        <v>14</v>
      </c>
      <c r="P248" s="419">
        <v>14</v>
      </c>
      <c r="Q248" s="200"/>
      <c r="R248" s="443">
        <v>759</v>
      </c>
      <c r="S248" s="202" t="s">
        <v>274</v>
      </c>
      <c r="T248" s="404">
        <v>1942</v>
      </c>
      <c r="U248" s="417">
        <v>532.41446720457805</v>
      </c>
      <c r="V248" s="417">
        <v>-80.740351165488178</v>
      </c>
      <c r="W248" s="470">
        <v>451.67411603908982</v>
      </c>
      <c r="X248" s="470">
        <v>465.59120652993619</v>
      </c>
      <c r="Y248" s="470">
        <v>917.26532256902601</v>
      </c>
      <c r="Z248" s="470">
        <v>250.75807327760458</v>
      </c>
      <c r="AA248" s="470">
        <v>1168.0233958466304</v>
      </c>
      <c r="AB248" s="473">
        <v>-260.65242018537589</v>
      </c>
      <c r="AC248" s="491">
        <v>907.37097566125453</v>
      </c>
      <c r="AD248" s="470">
        <v>255.8115602471679</v>
      </c>
      <c r="AE248" s="470">
        <v>1163.1825359084223</v>
      </c>
      <c r="AF248" s="419">
        <v>14</v>
      </c>
      <c r="AG248" s="479">
        <v>14</v>
      </c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  <c r="CH248" s="9"/>
      <c r="CI248" s="9"/>
      <c r="CJ248" s="9"/>
      <c r="CK248" s="9"/>
      <c r="CL248" s="9"/>
      <c r="CM248" s="9"/>
    </row>
    <row r="249" spans="1:91" s="421" customFormat="1" ht="16.5">
      <c r="A249" s="401">
        <v>761</v>
      </c>
      <c r="B249" s="402" t="s">
        <v>275</v>
      </c>
      <c r="C249" s="404">
        <v>8410</v>
      </c>
      <c r="D249" s="476">
        <v>157.11275310697684</v>
      </c>
      <c r="E249" s="418">
        <v>163.08191714490908</v>
      </c>
      <c r="F249" s="404">
        <v>320.1946702518859</v>
      </c>
      <c r="G249" s="404">
        <v>504.86627868408777</v>
      </c>
      <c r="H249" s="404">
        <v>825.06094893597367</v>
      </c>
      <c r="I249" s="404">
        <v>159.8839595968347</v>
      </c>
      <c r="J249" s="404">
        <v>984.94490853280831</v>
      </c>
      <c r="K249" s="444">
        <v>73.790130796670624</v>
      </c>
      <c r="L249" s="488">
        <v>1058.7350393294789</v>
      </c>
      <c r="M249" s="404">
        <v>56.716908501783585</v>
      </c>
      <c r="N249" s="404">
        <v>1115.4519478312625</v>
      </c>
      <c r="O249" s="419">
        <v>2</v>
      </c>
      <c r="P249" s="419">
        <v>2</v>
      </c>
      <c r="Q249" s="200"/>
      <c r="R249" s="443">
        <v>761</v>
      </c>
      <c r="S249" s="202" t="s">
        <v>275</v>
      </c>
      <c r="T249" s="404">
        <v>8426</v>
      </c>
      <c r="U249" s="417">
        <v>55.856509551071056</v>
      </c>
      <c r="V249" s="417">
        <v>166.0976258221219</v>
      </c>
      <c r="W249" s="470">
        <v>221.95413537319297</v>
      </c>
      <c r="X249" s="470">
        <v>470.72936798449194</v>
      </c>
      <c r="Y249" s="470">
        <v>692.68350335768491</v>
      </c>
      <c r="Z249" s="470">
        <v>216.70219011060797</v>
      </c>
      <c r="AA249" s="470">
        <v>909.38569346829297</v>
      </c>
      <c r="AB249" s="473">
        <v>73.650011868027534</v>
      </c>
      <c r="AC249" s="491">
        <v>983.03570533632046</v>
      </c>
      <c r="AD249" s="470">
        <v>56.609209648706383</v>
      </c>
      <c r="AE249" s="470">
        <v>1039.6449149850268</v>
      </c>
      <c r="AF249" s="419">
        <v>2</v>
      </c>
      <c r="AG249" s="479">
        <v>2</v>
      </c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  <c r="CC249" s="9"/>
      <c r="CD249" s="9"/>
      <c r="CE249" s="9"/>
      <c r="CF249" s="9"/>
      <c r="CG249" s="9"/>
      <c r="CH249" s="9"/>
      <c r="CI249" s="9"/>
      <c r="CJ249" s="9"/>
      <c r="CK249" s="9"/>
      <c r="CL249" s="9"/>
      <c r="CM249" s="9"/>
    </row>
    <row r="250" spans="1:91" s="421" customFormat="1" ht="16.5">
      <c r="A250" s="401">
        <v>762</v>
      </c>
      <c r="B250" s="402" t="s">
        <v>276</v>
      </c>
      <c r="C250" s="404">
        <v>3637</v>
      </c>
      <c r="D250" s="476">
        <v>419.35980798843769</v>
      </c>
      <c r="E250" s="418">
        <v>415.32045843871168</v>
      </c>
      <c r="F250" s="404">
        <v>834.68026642714938</v>
      </c>
      <c r="G250" s="404">
        <v>426.63158372511253</v>
      </c>
      <c r="H250" s="404">
        <v>1261.311850152262</v>
      </c>
      <c r="I250" s="404">
        <v>187.3488452424757</v>
      </c>
      <c r="J250" s="404">
        <v>1448.6606953947378</v>
      </c>
      <c r="K250" s="444">
        <v>-16.78801209788287</v>
      </c>
      <c r="L250" s="488">
        <v>1431.8726832968548</v>
      </c>
      <c r="M250" s="404">
        <v>1.0172636788562004</v>
      </c>
      <c r="N250" s="404">
        <v>1432.8899469757109</v>
      </c>
      <c r="O250" s="419">
        <v>11</v>
      </c>
      <c r="P250" s="419">
        <v>11</v>
      </c>
      <c r="Q250" s="200"/>
      <c r="R250" s="443">
        <v>762</v>
      </c>
      <c r="S250" s="202" t="s">
        <v>276</v>
      </c>
      <c r="T250" s="404">
        <v>3672</v>
      </c>
      <c r="U250" s="417">
        <v>269.17737469825119</v>
      </c>
      <c r="V250" s="417">
        <v>414.59952765921389</v>
      </c>
      <c r="W250" s="470">
        <v>683.77690235746513</v>
      </c>
      <c r="X250" s="470">
        <v>350.33183764762066</v>
      </c>
      <c r="Y250" s="470">
        <v>1034.1087400050858</v>
      </c>
      <c r="Z250" s="470">
        <v>241.07613004948698</v>
      </c>
      <c r="AA250" s="470">
        <v>1275.1848700545727</v>
      </c>
      <c r="AB250" s="473">
        <v>-16.627995642701524</v>
      </c>
      <c r="AC250" s="491">
        <v>1258.5568744118711</v>
      </c>
      <c r="AD250" s="470">
        <v>1.0075675381263618</v>
      </c>
      <c r="AE250" s="470">
        <v>1259.5644419499974</v>
      </c>
      <c r="AF250" s="419">
        <v>11</v>
      </c>
      <c r="AG250" s="479">
        <v>11</v>
      </c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</row>
    <row r="251" spans="1:91" s="421" customFormat="1" ht="16.5">
      <c r="A251" s="401">
        <v>765</v>
      </c>
      <c r="B251" s="402" t="s">
        <v>277</v>
      </c>
      <c r="C251" s="404">
        <v>10274</v>
      </c>
      <c r="D251" s="476">
        <v>514.48814540855017</v>
      </c>
      <c r="E251" s="418">
        <v>-145.62246130882085</v>
      </c>
      <c r="F251" s="404">
        <v>368.86568409972926</v>
      </c>
      <c r="G251" s="404">
        <v>176.60882734166802</v>
      </c>
      <c r="H251" s="404">
        <v>545.47451144139734</v>
      </c>
      <c r="I251" s="404">
        <v>123.91617162253208</v>
      </c>
      <c r="J251" s="404">
        <v>669.39068306392937</v>
      </c>
      <c r="K251" s="444">
        <v>58.839108429044188</v>
      </c>
      <c r="L251" s="488">
        <v>728.22979149297362</v>
      </c>
      <c r="M251" s="404">
        <v>-1.9675459898773635</v>
      </c>
      <c r="N251" s="404">
        <v>726.26224550309621</v>
      </c>
      <c r="O251" s="419">
        <v>18</v>
      </c>
      <c r="P251" s="419">
        <v>18</v>
      </c>
      <c r="Q251" s="200"/>
      <c r="R251" s="443">
        <v>765</v>
      </c>
      <c r="S251" s="202" t="s">
        <v>277</v>
      </c>
      <c r="T251" s="404">
        <v>10354</v>
      </c>
      <c r="U251" s="417">
        <v>403.46119471030278</v>
      </c>
      <c r="V251" s="417">
        <v>-156.23884958780098</v>
      </c>
      <c r="W251" s="470">
        <v>247.22234512250176</v>
      </c>
      <c r="X251" s="470">
        <v>170.8697454839606</v>
      </c>
      <c r="Y251" s="470">
        <v>418.09209060646242</v>
      </c>
      <c r="Z251" s="470">
        <v>179.87097083953961</v>
      </c>
      <c r="AA251" s="470">
        <v>597.96306144600203</v>
      </c>
      <c r="AB251" s="473">
        <v>58.384489086343443</v>
      </c>
      <c r="AC251" s="491">
        <v>656.34755053234551</v>
      </c>
      <c r="AD251" s="470">
        <v>-1.9523437801815755</v>
      </c>
      <c r="AE251" s="470">
        <v>654.39520675216397</v>
      </c>
      <c r="AF251" s="419">
        <v>18</v>
      </c>
      <c r="AG251" s="479">
        <v>18</v>
      </c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</row>
    <row r="252" spans="1:91" s="421" customFormat="1" ht="16.5">
      <c r="A252" s="401">
        <v>768</v>
      </c>
      <c r="B252" s="402" t="s">
        <v>278</v>
      </c>
      <c r="C252" s="404">
        <v>2368</v>
      </c>
      <c r="D252" s="476">
        <v>434.13045415872818</v>
      </c>
      <c r="E252" s="418">
        <v>336.26464143623866</v>
      </c>
      <c r="F252" s="404">
        <v>770.39509559496685</v>
      </c>
      <c r="G252" s="404">
        <v>420.3117208867024</v>
      </c>
      <c r="H252" s="404">
        <v>1190.7068164816692</v>
      </c>
      <c r="I252" s="404">
        <v>193.36976734128444</v>
      </c>
      <c r="J252" s="404">
        <v>1384.0765838229536</v>
      </c>
      <c r="K252" s="444">
        <v>101.45481418918919</v>
      </c>
      <c r="L252" s="488">
        <v>1485.5313980121427</v>
      </c>
      <c r="M252" s="404">
        <v>25.200168918918919</v>
      </c>
      <c r="N252" s="404">
        <v>1510.7315669310617</v>
      </c>
      <c r="O252" s="419">
        <v>10</v>
      </c>
      <c r="P252" s="419">
        <v>10</v>
      </c>
      <c r="Q252" s="200"/>
      <c r="R252" s="443">
        <v>768</v>
      </c>
      <c r="S252" s="202" t="s">
        <v>278</v>
      </c>
      <c r="T252" s="404">
        <v>2375</v>
      </c>
      <c r="U252" s="417">
        <v>242.78739643277927</v>
      </c>
      <c r="V252" s="417">
        <v>338.58688797919478</v>
      </c>
      <c r="W252" s="470">
        <v>581.37428441197403</v>
      </c>
      <c r="X252" s="470">
        <v>321.3988104077913</v>
      </c>
      <c r="Y252" s="470">
        <v>902.77309481976533</v>
      </c>
      <c r="Z252" s="470">
        <v>238.88510224334115</v>
      </c>
      <c r="AA252" s="470">
        <v>1141.6581970631064</v>
      </c>
      <c r="AB252" s="473">
        <v>101.15578947368421</v>
      </c>
      <c r="AC252" s="491">
        <v>1242.8139865367907</v>
      </c>
      <c r="AD252" s="470">
        <v>25.125894736842106</v>
      </c>
      <c r="AE252" s="470">
        <v>1267.9398812736329</v>
      </c>
      <c r="AF252" s="419">
        <v>10</v>
      </c>
      <c r="AG252" s="479">
        <v>10</v>
      </c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</row>
    <row r="253" spans="1:91" s="421" customFormat="1" ht="16.5">
      <c r="A253" s="401">
        <v>777</v>
      </c>
      <c r="B253" s="402" t="s">
        <v>279</v>
      </c>
      <c r="C253" s="404">
        <v>7172</v>
      </c>
      <c r="D253" s="476">
        <v>534.69281034859273</v>
      </c>
      <c r="E253" s="418">
        <v>59.410644820137421</v>
      </c>
      <c r="F253" s="404">
        <v>594.10345516873019</v>
      </c>
      <c r="G253" s="404">
        <v>517.78040758764052</v>
      </c>
      <c r="H253" s="404">
        <v>1111.8838627563707</v>
      </c>
      <c r="I253" s="404">
        <v>156.92648837478325</v>
      </c>
      <c r="J253" s="404">
        <v>1268.810351131154</v>
      </c>
      <c r="K253" s="444">
        <v>-22.949525934188511</v>
      </c>
      <c r="L253" s="488">
        <v>1245.8608251969656</v>
      </c>
      <c r="M253" s="404">
        <v>-0.73219631901840365</v>
      </c>
      <c r="N253" s="404">
        <v>1245.128628877947</v>
      </c>
      <c r="O253" s="419">
        <v>18</v>
      </c>
      <c r="P253" s="419">
        <v>18</v>
      </c>
      <c r="Q253" s="200"/>
      <c r="R253" s="443">
        <v>777</v>
      </c>
      <c r="S253" s="202" t="s">
        <v>279</v>
      </c>
      <c r="T253" s="404">
        <v>7367</v>
      </c>
      <c r="U253" s="417">
        <v>431.90600761162352</v>
      </c>
      <c r="V253" s="417">
        <v>60.881313113691007</v>
      </c>
      <c r="W253" s="470">
        <v>492.78732072531454</v>
      </c>
      <c r="X253" s="470">
        <v>416.75089266393098</v>
      </c>
      <c r="Y253" s="470">
        <v>909.53821338924558</v>
      </c>
      <c r="Z253" s="470">
        <v>211.66306832338034</v>
      </c>
      <c r="AA253" s="470">
        <v>1121.2012817126258</v>
      </c>
      <c r="AB253" s="473">
        <v>-22.342065969865615</v>
      </c>
      <c r="AC253" s="491">
        <v>1098.8592157427602</v>
      </c>
      <c r="AD253" s="470">
        <v>-0.71281552870910692</v>
      </c>
      <c r="AE253" s="470">
        <v>1098.1464002140513</v>
      </c>
      <c r="AF253" s="419">
        <v>18</v>
      </c>
      <c r="AG253" s="479">
        <v>18</v>
      </c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</row>
    <row r="254" spans="1:91" s="421" customFormat="1" ht="16.5">
      <c r="A254" s="401">
        <v>778</v>
      </c>
      <c r="B254" s="402" t="s">
        <v>280</v>
      </c>
      <c r="C254" s="404">
        <v>6708</v>
      </c>
      <c r="D254" s="476">
        <v>199.71249150536431</v>
      </c>
      <c r="E254" s="418">
        <v>83.21654392637609</v>
      </c>
      <c r="F254" s="404">
        <v>282.92903543174032</v>
      </c>
      <c r="G254" s="404">
        <v>342.96307696802978</v>
      </c>
      <c r="H254" s="404">
        <v>625.89211239977021</v>
      </c>
      <c r="I254" s="404">
        <v>137.2946757769684</v>
      </c>
      <c r="J254" s="404">
        <v>763.18678817673867</v>
      </c>
      <c r="K254" s="444">
        <v>20.36046511627907</v>
      </c>
      <c r="L254" s="488">
        <v>783.54725329301777</v>
      </c>
      <c r="M254" s="404">
        <v>20.632587962134764</v>
      </c>
      <c r="N254" s="404">
        <v>804.17984125515261</v>
      </c>
      <c r="O254" s="419">
        <v>11</v>
      </c>
      <c r="P254" s="419">
        <v>11</v>
      </c>
      <c r="Q254" s="200"/>
      <c r="R254" s="443">
        <v>778</v>
      </c>
      <c r="S254" s="202" t="s">
        <v>280</v>
      </c>
      <c r="T254" s="404">
        <v>6763</v>
      </c>
      <c r="U254" s="417">
        <v>70.353950943998711</v>
      </c>
      <c r="V254" s="417">
        <v>85.793586646302586</v>
      </c>
      <c r="W254" s="470">
        <v>156.14753759030131</v>
      </c>
      <c r="X254" s="470">
        <v>477.51792776556596</v>
      </c>
      <c r="Y254" s="470">
        <v>633.66546535586724</v>
      </c>
      <c r="Z254" s="470">
        <v>200.96667421777227</v>
      </c>
      <c r="AA254" s="470">
        <v>834.63213957363951</v>
      </c>
      <c r="AB254" s="473">
        <v>20.194883927251219</v>
      </c>
      <c r="AC254" s="491">
        <v>854.82702350089073</v>
      </c>
      <c r="AD254" s="470">
        <v>20.464793737986099</v>
      </c>
      <c r="AE254" s="470">
        <v>875.29181723887689</v>
      </c>
      <c r="AF254" s="419">
        <v>11</v>
      </c>
      <c r="AG254" s="479">
        <v>11</v>
      </c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</row>
    <row r="255" spans="1:91" s="421" customFormat="1" ht="16.5">
      <c r="A255" s="401">
        <v>781</v>
      </c>
      <c r="B255" s="402" t="s">
        <v>281</v>
      </c>
      <c r="C255" s="404">
        <v>3496</v>
      </c>
      <c r="D255" s="476">
        <v>-94.146405687930894</v>
      </c>
      <c r="E255" s="418">
        <v>907.21497560467321</v>
      </c>
      <c r="F255" s="404">
        <v>813.06856991674226</v>
      </c>
      <c r="G255" s="404">
        <v>250.10189484568158</v>
      </c>
      <c r="H255" s="404">
        <v>1063.170464762424</v>
      </c>
      <c r="I255" s="404">
        <v>200.4023738667357</v>
      </c>
      <c r="J255" s="404">
        <v>1263.5728386291596</v>
      </c>
      <c r="K255" s="444">
        <v>-95.334382151029743</v>
      </c>
      <c r="L255" s="488">
        <v>1168.2384564781298</v>
      </c>
      <c r="M255" s="404">
        <v>-9.6867834668192252</v>
      </c>
      <c r="N255" s="404">
        <v>1158.5516730113106</v>
      </c>
      <c r="O255" s="419">
        <v>7</v>
      </c>
      <c r="P255" s="419">
        <v>7</v>
      </c>
      <c r="Q255" s="200"/>
      <c r="R255" s="443">
        <v>781</v>
      </c>
      <c r="S255" s="202" t="s">
        <v>281</v>
      </c>
      <c r="T255" s="404">
        <v>3504</v>
      </c>
      <c r="U255" s="417">
        <v>-201.05471115104882</v>
      </c>
      <c r="V255" s="417">
        <v>908.46467880231103</v>
      </c>
      <c r="W255" s="470">
        <v>707.40996765126215</v>
      </c>
      <c r="X255" s="470">
        <v>215.83782758596624</v>
      </c>
      <c r="Y255" s="470">
        <v>923.24779523722839</v>
      </c>
      <c r="Z255" s="470">
        <v>228.92410883925024</v>
      </c>
      <c r="AA255" s="470">
        <v>1152.1719040764788</v>
      </c>
      <c r="AB255" s="473">
        <v>-95.116723744292244</v>
      </c>
      <c r="AC255" s="491">
        <v>1057.0551803321864</v>
      </c>
      <c r="AD255" s="470">
        <v>-9.6646675228310528</v>
      </c>
      <c r="AE255" s="470">
        <v>1047.3905128093554</v>
      </c>
      <c r="AF255" s="419">
        <v>7</v>
      </c>
      <c r="AG255" s="479">
        <v>7</v>
      </c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</row>
    <row r="256" spans="1:91" s="421" customFormat="1" ht="16.5">
      <c r="A256" s="401">
        <v>783</v>
      </c>
      <c r="B256" s="402" t="s">
        <v>282</v>
      </c>
      <c r="C256" s="404">
        <v>6377</v>
      </c>
      <c r="D256" s="476">
        <v>132.2533193494819</v>
      </c>
      <c r="E256" s="418">
        <v>-62.086912932161546</v>
      </c>
      <c r="F256" s="404">
        <v>70.166406417320331</v>
      </c>
      <c r="G256" s="404">
        <v>258.27920928236347</v>
      </c>
      <c r="H256" s="404">
        <v>328.4456156996838</v>
      </c>
      <c r="I256" s="404">
        <v>124.06119312939855</v>
      </c>
      <c r="J256" s="404">
        <v>452.50680882908233</v>
      </c>
      <c r="K256" s="444">
        <v>-5.9223772933981493</v>
      </c>
      <c r="L256" s="488">
        <v>446.58443153568419</v>
      </c>
      <c r="M256" s="404">
        <v>-15.491658616904497</v>
      </c>
      <c r="N256" s="404">
        <v>431.0927729187797</v>
      </c>
      <c r="O256" s="419">
        <v>4</v>
      </c>
      <c r="P256" s="419">
        <v>4</v>
      </c>
      <c r="Q256" s="200"/>
      <c r="R256" s="443">
        <v>783</v>
      </c>
      <c r="S256" s="202" t="s">
        <v>282</v>
      </c>
      <c r="T256" s="404">
        <v>6419</v>
      </c>
      <c r="U256" s="417">
        <v>50.708315074153838</v>
      </c>
      <c r="V256" s="417">
        <v>-77.838346114334598</v>
      </c>
      <c r="W256" s="470">
        <v>-27.130031040180754</v>
      </c>
      <c r="X256" s="470">
        <v>243.11647408136898</v>
      </c>
      <c r="Y256" s="470">
        <v>215.98644304118824</v>
      </c>
      <c r="Z256" s="470">
        <v>192.96055818170785</v>
      </c>
      <c r="AA256" s="470">
        <v>408.94700122289612</v>
      </c>
      <c r="AB256" s="473">
        <v>-5.8836267331360022</v>
      </c>
      <c r="AC256" s="491">
        <v>403.06337448976012</v>
      </c>
      <c r="AD256" s="470">
        <v>-15.390295528898578</v>
      </c>
      <c r="AE256" s="470">
        <v>387.67307896086152</v>
      </c>
      <c r="AF256" s="419">
        <v>4</v>
      </c>
      <c r="AG256" s="479">
        <v>4</v>
      </c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</row>
    <row r="257" spans="1:91" s="421" customFormat="1" ht="16.5">
      <c r="A257" s="401">
        <v>785</v>
      </c>
      <c r="B257" s="402" t="s">
        <v>283</v>
      </c>
      <c r="C257" s="404">
        <v>2589</v>
      </c>
      <c r="D257" s="476">
        <v>741.27690817719701</v>
      </c>
      <c r="E257" s="418">
        <v>862.33547820472063</v>
      </c>
      <c r="F257" s="404">
        <v>1603.6123863819175</v>
      </c>
      <c r="G257" s="404">
        <v>555.64263709693444</v>
      </c>
      <c r="H257" s="404">
        <v>2159.2550234788519</v>
      </c>
      <c r="I257" s="404">
        <v>196.41197279583383</v>
      </c>
      <c r="J257" s="404">
        <v>2355.666996274686</v>
      </c>
      <c r="K257" s="444">
        <v>41.75164156044805</v>
      </c>
      <c r="L257" s="488">
        <v>2397.4186378351342</v>
      </c>
      <c r="M257" s="404">
        <v>18.640922170722291</v>
      </c>
      <c r="N257" s="404">
        <v>2416.0595600058564</v>
      </c>
      <c r="O257" s="419">
        <v>17</v>
      </c>
      <c r="P257" s="419">
        <v>17</v>
      </c>
      <c r="Q257" s="200"/>
      <c r="R257" s="443">
        <v>785</v>
      </c>
      <c r="S257" s="202" t="s">
        <v>283</v>
      </c>
      <c r="T257" s="404">
        <v>2626</v>
      </c>
      <c r="U257" s="417">
        <v>521.45359882492642</v>
      </c>
      <c r="V257" s="417">
        <v>853.37067258253751</v>
      </c>
      <c r="W257" s="470">
        <v>1374.8242714074638</v>
      </c>
      <c r="X257" s="470">
        <v>414.50929166375721</v>
      </c>
      <c r="Y257" s="470">
        <v>1789.3335630712209</v>
      </c>
      <c r="Z257" s="470">
        <v>242.43226657407769</v>
      </c>
      <c r="AA257" s="470">
        <v>2031.7658296452987</v>
      </c>
      <c r="AB257" s="473">
        <v>41.163366336633665</v>
      </c>
      <c r="AC257" s="491">
        <v>2072.9291959819325</v>
      </c>
      <c r="AD257" s="470">
        <v>18.378273990860627</v>
      </c>
      <c r="AE257" s="470">
        <v>2091.3074699727931</v>
      </c>
      <c r="AF257" s="419">
        <v>17</v>
      </c>
      <c r="AG257" s="479">
        <v>17</v>
      </c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</row>
    <row r="258" spans="1:91" s="421" customFormat="1" ht="16.5">
      <c r="A258" s="401">
        <v>790</v>
      </c>
      <c r="B258" s="402" t="s">
        <v>284</v>
      </c>
      <c r="C258" s="404">
        <v>23515</v>
      </c>
      <c r="D258" s="476">
        <v>153.75985333154466</v>
      </c>
      <c r="E258" s="418">
        <v>76.524568231108361</v>
      </c>
      <c r="F258" s="404">
        <v>230.28442156265302</v>
      </c>
      <c r="G258" s="404">
        <v>424.62515514084396</v>
      </c>
      <c r="H258" s="404">
        <v>654.90957670349701</v>
      </c>
      <c r="I258" s="404">
        <v>121.99856140469626</v>
      </c>
      <c r="J258" s="404">
        <v>776.90813810819327</v>
      </c>
      <c r="K258" s="444">
        <v>-89.846225813310653</v>
      </c>
      <c r="L258" s="488">
        <v>687.06191229488263</v>
      </c>
      <c r="M258" s="404">
        <v>6.8251423772060384</v>
      </c>
      <c r="N258" s="404">
        <v>693.88705467208865</v>
      </c>
      <c r="O258" s="419">
        <v>6</v>
      </c>
      <c r="P258" s="419">
        <v>6</v>
      </c>
      <c r="Q258" s="200"/>
      <c r="R258" s="443">
        <v>790</v>
      </c>
      <c r="S258" s="202" t="s">
        <v>284</v>
      </c>
      <c r="T258" s="404">
        <v>23734</v>
      </c>
      <c r="U258" s="417">
        <v>88.925729038930243</v>
      </c>
      <c r="V258" s="417">
        <v>79.059683799471557</v>
      </c>
      <c r="W258" s="470">
        <v>167.9854128384018</v>
      </c>
      <c r="X258" s="470">
        <v>414.52441990060396</v>
      </c>
      <c r="Y258" s="470">
        <v>582.50983273900579</v>
      </c>
      <c r="Z258" s="470">
        <v>184.46959106024289</v>
      </c>
      <c r="AA258" s="470">
        <v>766.97942379924871</v>
      </c>
      <c r="AB258" s="473">
        <v>-89.01719052835594</v>
      </c>
      <c r="AC258" s="491">
        <v>677.96223327089274</v>
      </c>
      <c r="AD258" s="470">
        <v>6.7621649532316503</v>
      </c>
      <c r="AE258" s="470">
        <v>684.72439822412434</v>
      </c>
      <c r="AF258" s="419">
        <v>6</v>
      </c>
      <c r="AG258" s="479">
        <v>6</v>
      </c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</row>
    <row r="259" spans="1:91" s="421" customFormat="1" ht="16.5">
      <c r="A259" s="401">
        <v>791</v>
      </c>
      <c r="B259" s="402" t="s">
        <v>285</v>
      </c>
      <c r="C259" s="404">
        <v>4931</v>
      </c>
      <c r="D259" s="476">
        <v>705.94912372435226</v>
      </c>
      <c r="E259" s="418">
        <v>68.066321116161504</v>
      </c>
      <c r="F259" s="404">
        <v>774.01544484051374</v>
      </c>
      <c r="G259" s="404">
        <v>619.0315985003906</v>
      </c>
      <c r="H259" s="404">
        <v>1393.0470433409043</v>
      </c>
      <c r="I259" s="404">
        <v>192.02802400131196</v>
      </c>
      <c r="J259" s="404">
        <v>1585.0750673422162</v>
      </c>
      <c r="K259" s="444">
        <v>-46.086797809774893</v>
      </c>
      <c r="L259" s="488">
        <v>1538.9882695324413</v>
      </c>
      <c r="M259" s="404">
        <v>-41.645336138714235</v>
      </c>
      <c r="N259" s="404">
        <v>1497.3429333937272</v>
      </c>
      <c r="O259" s="419">
        <v>17</v>
      </c>
      <c r="P259" s="419">
        <v>17</v>
      </c>
      <c r="Q259" s="200"/>
      <c r="R259" s="443">
        <v>791</v>
      </c>
      <c r="S259" s="202" t="s">
        <v>285</v>
      </c>
      <c r="T259" s="404">
        <v>5029</v>
      </c>
      <c r="U259" s="417">
        <v>581.70956342180455</v>
      </c>
      <c r="V259" s="417">
        <v>49.459405995845053</v>
      </c>
      <c r="W259" s="470">
        <v>631.16896941764958</v>
      </c>
      <c r="X259" s="470">
        <v>579.79096692683504</v>
      </c>
      <c r="Y259" s="470">
        <v>1210.9599363444845</v>
      </c>
      <c r="Z259" s="470">
        <v>250.43193193605671</v>
      </c>
      <c r="AA259" s="470">
        <v>1461.3918682805413</v>
      </c>
      <c r="AB259" s="473">
        <v>-45.188705508053289</v>
      </c>
      <c r="AC259" s="491">
        <v>1416.203162772488</v>
      </c>
      <c r="AD259" s="470">
        <v>-40.833794491946691</v>
      </c>
      <c r="AE259" s="470">
        <v>1375.3693682805413</v>
      </c>
      <c r="AF259" s="419">
        <v>17</v>
      </c>
      <c r="AG259" s="479">
        <v>17</v>
      </c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</row>
    <row r="260" spans="1:91" s="421" customFormat="1" ht="16.5">
      <c r="A260" s="401">
        <v>831</v>
      </c>
      <c r="B260" s="402" t="s">
        <v>286</v>
      </c>
      <c r="C260" s="404">
        <v>4625</v>
      </c>
      <c r="D260" s="476">
        <v>488.80258717710336</v>
      </c>
      <c r="E260" s="418">
        <v>20.896183821150895</v>
      </c>
      <c r="F260" s="404">
        <v>509.69877099825413</v>
      </c>
      <c r="G260" s="404">
        <v>228.79691739281373</v>
      </c>
      <c r="H260" s="404">
        <v>738.49568839106792</v>
      </c>
      <c r="I260" s="404">
        <v>87.680793077253384</v>
      </c>
      <c r="J260" s="404">
        <v>826.1764814683213</v>
      </c>
      <c r="K260" s="444">
        <v>-184.43935135135135</v>
      </c>
      <c r="L260" s="488">
        <v>641.73713011696998</v>
      </c>
      <c r="M260" s="404">
        <v>-16.986123459459463</v>
      </c>
      <c r="N260" s="404">
        <v>624.75100665751052</v>
      </c>
      <c r="O260" s="419">
        <v>9</v>
      </c>
      <c r="P260" s="419">
        <v>9</v>
      </c>
      <c r="Q260" s="200"/>
      <c r="R260" s="443">
        <v>831</v>
      </c>
      <c r="S260" s="202" t="s">
        <v>286</v>
      </c>
      <c r="T260" s="404">
        <v>4559</v>
      </c>
      <c r="U260" s="417">
        <v>353.6489756231997</v>
      </c>
      <c r="V260" s="417">
        <v>24.712124914671627</v>
      </c>
      <c r="W260" s="470">
        <v>378.36110053787132</v>
      </c>
      <c r="X260" s="470">
        <v>185.10490738908166</v>
      </c>
      <c r="Y260" s="470">
        <v>563.46600792695301</v>
      </c>
      <c r="Z260" s="470">
        <v>148.4556099608626</v>
      </c>
      <c r="AA260" s="470">
        <v>711.92161788781561</v>
      </c>
      <c r="AB260" s="473">
        <v>-187.10945382759377</v>
      </c>
      <c r="AC260" s="491">
        <v>524.81216406022179</v>
      </c>
      <c r="AD260" s="470">
        <v>-17.232029173064273</v>
      </c>
      <c r="AE260" s="470">
        <v>507.58013488715756</v>
      </c>
      <c r="AF260" s="419">
        <v>9</v>
      </c>
      <c r="AG260" s="479">
        <v>9</v>
      </c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</row>
    <row r="261" spans="1:91" s="421" customFormat="1" ht="16.5">
      <c r="A261" s="401">
        <v>832</v>
      </c>
      <c r="B261" s="402" t="s">
        <v>287</v>
      </c>
      <c r="C261" s="404">
        <v>3731</v>
      </c>
      <c r="D261" s="476">
        <v>1172.1699423538478</v>
      </c>
      <c r="E261" s="418">
        <v>637.98797889131743</v>
      </c>
      <c r="F261" s="404">
        <v>1810.1579212451654</v>
      </c>
      <c r="G261" s="404">
        <v>532.21479182973167</v>
      </c>
      <c r="H261" s="404">
        <v>2342.3727130748966</v>
      </c>
      <c r="I261" s="404">
        <v>151.07018305853805</v>
      </c>
      <c r="J261" s="404">
        <v>2493.4428961334352</v>
      </c>
      <c r="K261" s="444">
        <v>-67.263736263736263</v>
      </c>
      <c r="L261" s="488">
        <v>2426.1791598696987</v>
      </c>
      <c r="M261" s="404">
        <v>-4.7982310372554302</v>
      </c>
      <c r="N261" s="404">
        <v>2421.3809288324437</v>
      </c>
      <c r="O261" s="419">
        <v>17</v>
      </c>
      <c r="P261" s="419">
        <v>17</v>
      </c>
      <c r="Q261" s="200"/>
      <c r="R261" s="443">
        <v>832</v>
      </c>
      <c r="S261" s="202" t="s">
        <v>287</v>
      </c>
      <c r="T261" s="404">
        <v>3825</v>
      </c>
      <c r="U261" s="417">
        <v>984.84658924001724</v>
      </c>
      <c r="V261" s="417">
        <v>625.37430389783628</v>
      </c>
      <c r="W261" s="470">
        <v>1610.2208931378536</v>
      </c>
      <c r="X261" s="470">
        <v>480.42945339430577</v>
      </c>
      <c r="Y261" s="470">
        <v>2090.6503465321593</v>
      </c>
      <c r="Z261" s="470">
        <v>200.11550485588398</v>
      </c>
      <c r="AA261" s="470">
        <v>2290.7658513880433</v>
      </c>
      <c r="AB261" s="473">
        <v>-65.61071895424837</v>
      </c>
      <c r="AC261" s="491">
        <v>2225.1551324337952</v>
      </c>
      <c r="AD261" s="470">
        <v>-4.6803137254901994</v>
      </c>
      <c r="AE261" s="470">
        <v>2220.4748187083051</v>
      </c>
      <c r="AF261" s="419">
        <v>17</v>
      </c>
      <c r="AG261" s="479">
        <v>17</v>
      </c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  <c r="CC261" s="9"/>
      <c r="CD261" s="9"/>
      <c r="CE261" s="9"/>
      <c r="CF261" s="9"/>
      <c r="CG261" s="9"/>
      <c r="CH261" s="9"/>
      <c r="CI261" s="9"/>
      <c r="CJ261" s="9"/>
      <c r="CK261" s="9"/>
      <c r="CL261" s="9"/>
      <c r="CM261" s="9"/>
    </row>
    <row r="262" spans="1:91" s="421" customFormat="1" ht="16.5">
      <c r="A262" s="401">
        <v>833</v>
      </c>
      <c r="B262" s="402" t="s">
        <v>288</v>
      </c>
      <c r="C262" s="404">
        <v>1705</v>
      </c>
      <c r="D262" s="476">
        <v>284.38231498114715</v>
      </c>
      <c r="E262" s="418">
        <v>535.69743569517516</v>
      </c>
      <c r="F262" s="404">
        <v>820.07975067632231</v>
      </c>
      <c r="G262" s="404">
        <v>371.47660245042732</v>
      </c>
      <c r="H262" s="404">
        <v>1191.5563531267496</v>
      </c>
      <c r="I262" s="404">
        <v>152.52251737352827</v>
      </c>
      <c r="J262" s="404">
        <v>1344.0788705002778</v>
      </c>
      <c r="K262" s="444">
        <v>-165.75835777126099</v>
      </c>
      <c r="L262" s="488">
        <v>1178.3205127290169</v>
      </c>
      <c r="M262" s="404">
        <v>134.74774193548387</v>
      </c>
      <c r="N262" s="404">
        <v>1313.0682546645007</v>
      </c>
      <c r="O262" s="419">
        <v>2</v>
      </c>
      <c r="P262" s="419">
        <v>2</v>
      </c>
      <c r="Q262" s="200"/>
      <c r="R262" s="443">
        <v>833</v>
      </c>
      <c r="S262" s="202" t="s">
        <v>288</v>
      </c>
      <c r="T262" s="404">
        <v>1691</v>
      </c>
      <c r="U262" s="417">
        <v>159.66365631587118</v>
      </c>
      <c r="V262" s="417">
        <v>543.57480114496173</v>
      </c>
      <c r="W262" s="470">
        <v>703.23845746083293</v>
      </c>
      <c r="X262" s="470">
        <v>222.70392971905562</v>
      </c>
      <c r="Y262" s="470">
        <v>925.94238717988844</v>
      </c>
      <c r="Z262" s="470">
        <v>198.16446550052305</v>
      </c>
      <c r="AA262" s="470">
        <v>1124.1068526804115</v>
      </c>
      <c r="AB262" s="473">
        <v>-167.13069189828505</v>
      </c>
      <c r="AC262" s="491">
        <v>956.9761607821265</v>
      </c>
      <c r="AD262" s="470">
        <v>135.86333530455354</v>
      </c>
      <c r="AE262" s="470">
        <v>1092.8394960866801</v>
      </c>
      <c r="AF262" s="419">
        <v>2</v>
      </c>
      <c r="AG262" s="479">
        <v>2</v>
      </c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  <c r="CH262" s="9"/>
      <c r="CI262" s="9"/>
      <c r="CJ262" s="9"/>
      <c r="CK262" s="9"/>
      <c r="CL262" s="9"/>
      <c r="CM262" s="9"/>
    </row>
    <row r="263" spans="1:91" s="421" customFormat="1" ht="16.5">
      <c r="A263" s="401">
        <v>834</v>
      </c>
      <c r="B263" s="402" t="s">
        <v>289</v>
      </c>
      <c r="C263" s="404">
        <v>5844</v>
      </c>
      <c r="D263" s="476">
        <v>214.47771260876158</v>
      </c>
      <c r="E263" s="418">
        <v>378.9197941866891</v>
      </c>
      <c r="F263" s="404">
        <v>593.39750679545068</v>
      </c>
      <c r="G263" s="404">
        <v>317.19162134521491</v>
      </c>
      <c r="H263" s="404">
        <v>910.58912814066559</v>
      </c>
      <c r="I263" s="404">
        <v>119.19316017074715</v>
      </c>
      <c r="J263" s="404">
        <v>1029.7822883114127</v>
      </c>
      <c r="K263" s="444">
        <v>-263.33401779603014</v>
      </c>
      <c r="L263" s="488">
        <v>766.44827051538255</v>
      </c>
      <c r="M263" s="404">
        <v>-70.85776942162903</v>
      </c>
      <c r="N263" s="404">
        <v>695.59050109375357</v>
      </c>
      <c r="O263" s="419">
        <v>5</v>
      </c>
      <c r="P263" s="419">
        <v>5</v>
      </c>
      <c r="Q263" s="200"/>
      <c r="R263" s="443">
        <v>834</v>
      </c>
      <c r="S263" s="202" t="s">
        <v>289</v>
      </c>
      <c r="T263" s="404">
        <v>5879</v>
      </c>
      <c r="U263" s="417">
        <v>175.61817417293011</v>
      </c>
      <c r="V263" s="417">
        <v>379.94275880807186</v>
      </c>
      <c r="W263" s="470">
        <v>555.560932981002</v>
      </c>
      <c r="X263" s="470">
        <v>271.4109549318934</v>
      </c>
      <c r="Y263" s="470">
        <v>826.97188791289523</v>
      </c>
      <c r="Z263" s="470">
        <v>185.23634451853448</v>
      </c>
      <c r="AA263" s="470">
        <v>1012.2082324314297</v>
      </c>
      <c r="AB263" s="473">
        <v>-261.76628678346657</v>
      </c>
      <c r="AC263" s="491">
        <v>750.44194564796305</v>
      </c>
      <c r="AD263" s="470">
        <v>-70.435925242388166</v>
      </c>
      <c r="AE263" s="470">
        <v>680.00602040557487</v>
      </c>
      <c r="AF263" s="419">
        <v>5</v>
      </c>
      <c r="AG263" s="479">
        <v>5</v>
      </c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</row>
    <row r="264" spans="1:91" s="421" customFormat="1" ht="16.5">
      <c r="A264" s="401">
        <v>837</v>
      </c>
      <c r="B264" s="402" t="s">
        <v>290</v>
      </c>
      <c r="C264" s="404">
        <v>255050</v>
      </c>
      <c r="D264" s="476">
        <v>208.23217628732539</v>
      </c>
      <c r="E264" s="418">
        <v>-179.97838079456216</v>
      </c>
      <c r="F264" s="404">
        <v>28.253795492763238</v>
      </c>
      <c r="G264" s="404">
        <v>-0.85065131889805823</v>
      </c>
      <c r="H264" s="404">
        <v>27.403144173865179</v>
      </c>
      <c r="I264" s="404">
        <v>89.058757991529262</v>
      </c>
      <c r="J264" s="404">
        <v>116.46190216539443</v>
      </c>
      <c r="K264" s="444">
        <v>326.91382081944715</v>
      </c>
      <c r="L264" s="488">
        <v>443.37572298484162</v>
      </c>
      <c r="M264" s="404">
        <v>-46.921832318565066</v>
      </c>
      <c r="N264" s="404">
        <v>396.45389066627655</v>
      </c>
      <c r="O264" s="419">
        <v>6</v>
      </c>
      <c r="P264" s="419">
        <v>6</v>
      </c>
      <c r="Q264" s="200"/>
      <c r="R264" s="443">
        <v>837</v>
      </c>
      <c r="S264" s="202" t="s">
        <v>290</v>
      </c>
      <c r="T264" s="404">
        <v>249009</v>
      </c>
      <c r="U264" s="417">
        <v>43.895047824265376</v>
      </c>
      <c r="V264" s="417">
        <v>-206.49806981425439</v>
      </c>
      <c r="W264" s="470">
        <v>-162.60302198998903</v>
      </c>
      <c r="X264" s="470">
        <v>4.9624537332221506</v>
      </c>
      <c r="Y264" s="470">
        <v>-157.64056825676687</v>
      </c>
      <c r="Z264" s="470">
        <v>147.46495259249343</v>
      </c>
      <c r="AA264" s="470">
        <v>-10.175615664273437</v>
      </c>
      <c r="AB264" s="473">
        <v>334.844804806252</v>
      </c>
      <c r="AC264" s="491">
        <v>324.66918914197856</v>
      </c>
      <c r="AD264" s="470">
        <v>-48.060163820785675</v>
      </c>
      <c r="AE264" s="470">
        <v>276.60902532119286</v>
      </c>
      <c r="AF264" s="419">
        <v>6</v>
      </c>
      <c r="AG264" s="479">
        <v>6</v>
      </c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</row>
    <row r="265" spans="1:91" s="421" customFormat="1" ht="16.5">
      <c r="A265" s="401">
        <v>844</v>
      </c>
      <c r="B265" s="402" t="s">
        <v>291</v>
      </c>
      <c r="C265" s="404">
        <v>1412</v>
      </c>
      <c r="D265" s="476">
        <v>29.33106136667308</v>
      </c>
      <c r="E265" s="418">
        <v>64.737741605387782</v>
      </c>
      <c r="F265" s="404">
        <v>94.068802972060851</v>
      </c>
      <c r="G265" s="404">
        <v>605.94278062843</v>
      </c>
      <c r="H265" s="404">
        <v>700.01158360049089</v>
      </c>
      <c r="I265" s="404">
        <v>189.36161285879311</v>
      </c>
      <c r="J265" s="404">
        <v>889.37319645928392</v>
      </c>
      <c r="K265" s="444">
        <v>-255.69405099150143</v>
      </c>
      <c r="L265" s="488">
        <v>633.67914546778252</v>
      </c>
      <c r="M265" s="404">
        <v>-24.300672804532581</v>
      </c>
      <c r="N265" s="404">
        <v>609.37847266324991</v>
      </c>
      <c r="O265" s="419">
        <v>11</v>
      </c>
      <c r="P265" s="419">
        <v>11</v>
      </c>
      <c r="Q265" s="200"/>
      <c r="R265" s="443">
        <v>844</v>
      </c>
      <c r="S265" s="202" t="s">
        <v>291</v>
      </c>
      <c r="T265" s="404">
        <v>1441</v>
      </c>
      <c r="U265" s="417">
        <v>-83.701010050546003</v>
      </c>
      <c r="V265" s="417">
        <v>36.550987570336304</v>
      </c>
      <c r="W265" s="470">
        <v>-47.150022480209707</v>
      </c>
      <c r="X265" s="470">
        <v>521.64989944194508</v>
      </c>
      <c r="Y265" s="470">
        <v>474.49987696173537</v>
      </c>
      <c r="Z265" s="470">
        <v>248.75395775541702</v>
      </c>
      <c r="AA265" s="470">
        <v>723.25383471715247</v>
      </c>
      <c r="AB265" s="473">
        <v>-250.54823039555865</v>
      </c>
      <c r="AC265" s="491">
        <v>472.7056043215938</v>
      </c>
      <c r="AD265" s="470">
        <v>-23.811623872310896</v>
      </c>
      <c r="AE265" s="470">
        <v>448.89398044928288</v>
      </c>
      <c r="AF265" s="419">
        <v>11</v>
      </c>
      <c r="AG265" s="479">
        <v>11</v>
      </c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  <c r="CH265" s="9"/>
      <c r="CI265" s="9"/>
      <c r="CJ265" s="9"/>
      <c r="CK265" s="9"/>
      <c r="CL265" s="9"/>
      <c r="CM265" s="9"/>
    </row>
    <row r="266" spans="1:91" s="421" customFormat="1" ht="16.5">
      <c r="A266" s="401">
        <v>845</v>
      </c>
      <c r="B266" s="402" t="s">
        <v>292</v>
      </c>
      <c r="C266" s="404">
        <v>2831</v>
      </c>
      <c r="D266" s="476">
        <v>900.89440040183933</v>
      </c>
      <c r="E266" s="418">
        <v>30.66713047208593</v>
      </c>
      <c r="F266" s="404">
        <v>931.56153087392534</v>
      </c>
      <c r="G266" s="404">
        <v>425.78150855227756</v>
      </c>
      <c r="H266" s="404">
        <v>1357.3430394262029</v>
      </c>
      <c r="I266" s="404">
        <v>164.4321366435542</v>
      </c>
      <c r="J266" s="404">
        <v>1521.7751760697572</v>
      </c>
      <c r="K266" s="444">
        <v>-4.8223242670434479</v>
      </c>
      <c r="L266" s="488">
        <v>1516.9528518027137</v>
      </c>
      <c r="M266" s="404">
        <v>-4.742723419286472</v>
      </c>
      <c r="N266" s="404">
        <v>1512.210128383427</v>
      </c>
      <c r="O266" s="419">
        <v>19</v>
      </c>
      <c r="P266" s="419">
        <v>19</v>
      </c>
      <c r="Q266" s="200"/>
      <c r="R266" s="443">
        <v>845</v>
      </c>
      <c r="S266" s="202" t="s">
        <v>292</v>
      </c>
      <c r="T266" s="404">
        <v>2863</v>
      </c>
      <c r="U266" s="417">
        <v>811.5996516027335</v>
      </c>
      <c r="V266" s="417">
        <v>20.741129467653451</v>
      </c>
      <c r="W266" s="470">
        <v>832.34078107038704</v>
      </c>
      <c r="X266" s="470">
        <v>438.35425360143012</v>
      </c>
      <c r="Y266" s="470">
        <v>1270.6950346718172</v>
      </c>
      <c r="Z266" s="470">
        <v>206.01743949850427</v>
      </c>
      <c r="AA266" s="470">
        <v>1476.7124741703215</v>
      </c>
      <c r="AB266" s="473">
        <v>-4.7684247293049253</v>
      </c>
      <c r="AC266" s="491">
        <v>1471.9440494410164</v>
      </c>
      <c r="AD266" s="470">
        <v>-4.6897135871463504</v>
      </c>
      <c r="AE266" s="470">
        <v>1467.2543358538701</v>
      </c>
      <c r="AF266" s="419">
        <v>19</v>
      </c>
      <c r="AG266" s="479">
        <v>19</v>
      </c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</row>
    <row r="267" spans="1:91" s="421" customFormat="1" ht="16.5">
      <c r="A267" s="401">
        <v>846</v>
      </c>
      <c r="B267" s="402" t="s">
        <v>293</v>
      </c>
      <c r="C267" s="404">
        <v>4758</v>
      </c>
      <c r="D267" s="476">
        <v>276.26707131110408</v>
      </c>
      <c r="E267" s="418">
        <v>286.3806442170183</v>
      </c>
      <c r="F267" s="404">
        <v>562.64771552812238</v>
      </c>
      <c r="G267" s="404">
        <v>609.13973718570026</v>
      </c>
      <c r="H267" s="404">
        <v>1171.7874527138226</v>
      </c>
      <c r="I267" s="404">
        <v>167.97198326533416</v>
      </c>
      <c r="J267" s="404">
        <v>1339.7594359791567</v>
      </c>
      <c r="K267" s="444">
        <v>-81.260613703236658</v>
      </c>
      <c r="L267" s="488">
        <v>1258.49882227592</v>
      </c>
      <c r="M267" s="404">
        <v>7.5564491382933987</v>
      </c>
      <c r="N267" s="404">
        <v>1266.0552714142134</v>
      </c>
      <c r="O267" s="419">
        <v>14</v>
      </c>
      <c r="P267" s="419">
        <v>14</v>
      </c>
      <c r="Q267" s="200"/>
      <c r="R267" s="443">
        <v>846</v>
      </c>
      <c r="S267" s="202" t="s">
        <v>293</v>
      </c>
      <c r="T267" s="404">
        <v>4862</v>
      </c>
      <c r="U267" s="417">
        <v>206.25192567254709</v>
      </c>
      <c r="V267" s="417">
        <v>283.35641076367631</v>
      </c>
      <c r="W267" s="470">
        <v>489.6083364362234</v>
      </c>
      <c r="X267" s="470">
        <v>585.37872270357707</v>
      </c>
      <c r="Y267" s="470">
        <v>1074.9870591398003</v>
      </c>
      <c r="Z267" s="470">
        <v>234.09671865113523</v>
      </c>
      <c r="AA267" s="470">
        <v>1309.0837777909358</v>
      </c>
      <c r="AB267" s="473">
        <v>-79.52241875771287</v>
      </c>
      <c r="AC267" s="491">
        <v>1229.5613590332227</v>
      </c>
      <c r="AD267" s="470">
        <v>7.3948138626079789</v>
      </c>
      <c r="AE267" s="470">
        <v>1236.9561728958308</v>
      </c>
      <c r="AF267" s="419">
        <v>14</v>
      </c>
      <c r="AG267" s="479">
        <v>14</v>
      </c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</row>
    <row r="268" spans="1:91" s="421" customFormat="1" ht="16.5">
      <c r="A268" s="401">
        <v>848</v>
      </c>
      <c r="B268" s="402" t="s">
        <v>294</v>
      </c>
      <c r="C268" s="404">
        <v>4066</v>
      </c>
      <c r="D268" s="476">
        <v>549.75622181935262</v>
      </c>
      <c r="E268" s="418">
        <v>-15.824692585502005</v>
      </c>
      <c r="F268" s="404">
        <v>533.93152923385071</v>
      </c>
      <c r="G268" s="404">
        <v>670.53961042530625</v>
      </c>
      <c r="H268" s="404">
        <v>1204.4711396591567</v>
      </c>
      <c r="I268" s="404">
        <v>179.69929271350912</v>
      </c>
      <c r="J268" s="404">
        <v>1384.170432372666</v>
      </c>
      <c r="K268" s="444">
        <v>149.36965076242006</v>
      </c>
      <c r="L268" s="488">
        <v>1533.540083135086</v>
      </c>
      <c r="M268" s="404">
        <v>-0.38525393507132433</v>
      </c>
      <c r="N268" s="404">
        <v>1533.1548292000148</v>
      </c>
      <c r="O268" s="419">
        <v>12</v>
      </c>
      <c r="P268" s="419">
        <v>12</v>
      </c>
      <c r="Q268" s="200"/>
      <c r="R268" s="443">
        <v>848</v>
      </c>
      <c r="S268" s="202" t="s">
        <v>294</v>
      </c>
      <c r="T268" s="404">
        <v>4160</v>
      </c>
      <c r="U268" s="417">
        <v>252.9121247754471</v>
      </c>
      <c r="V268" s="417">
        <v>-12.379405999408315</v>
      </c>
      <c r="W268" s="470">
        <v>240.53271877603876</v>
      </c>
      <c r="X268" s="470">
        <v>614.48705867543686</v>
      </c>
      <c r="Y268" s="470">
        <v>855.01977745147576</v>
      </c>
      <c r="Z268" s="470">
        <v>234.81972914931282</v>
      </c>
      <c r="AA268" s="470">
        <v>1089.8395066007886</v>
      </c>
      <c r="AB268" s="473">
        <v>145.99447115384615</v>
      </c>
      <c r="AC268" s="491">
        <v>1235.8339777546348</v>
      </c>
      <c r="AD268" s="470">
        <v>-0.37654867788461649</v>
      </c>
      <c r="AE268" s="470">
        <v>1235.4574290767503</v>
      </c>
      <c r="AF268" s="419">
        <v>12</v>
      </c>
      <c r="AG268" s="479">
        <v>12</v>
      </c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</row>
    <row r="269" spans="1:91" s="421" customFormat="1" ht="16.5">
      <c r="A269" s="401">
        <v>849</v>
      </c>
      <c r="B269" s="402" t="s">
        <v>295</v>
      </c>
      <c r="C269" s="404">
        <v>2849</v>
      </c>
      <c r="D269" s="476">
        <v>695.92971088889283</v>
      </c>
      <c r="E269" s="418">
        <v>231.37312776592935</v>
      </c>
      <c r="F269" s="404">
        <v>927.30283865482227</v>
      </c>
      <c r="G269" s="404">
        <v>637.48203581981295</v>
      </c>
      <c r="H269" s="404">
        <v>1564.7848744746352</v>
      </c>
      <c r="I269" s="404">
        <v>177.38274230905444</v>
      </c>
      <c r="J269" s="404">
        <v>1742.1676167836897</v>
      </c>
      <c r="K269" s="444">
        <v>74.078624078624074</v>
      </c>
      <c r="L269" s="488">
        <v>1816.2462408623137</v>
      </c>
      <c r="M269" s="404">
        <v>96.925740610740633</v>
      </c>
      <c r="N269" s="404">
        <v>1913.1719814730543</v>
      </c>
      <c r="O269" s="419">
        <v>16</v>
      </c>
      <c r="P269" s="419">
        <v>16</v>
      </c>
      <c r="Q269" s="200"/>
      <c r="R269" s="443">
        <v>849</v>
      </c>
      <c r="S269" s="202" t="s">
        <v>295</v>
      </c>
      <c r="T269" s="404">
        <v>2903</v>
      </c>
      <c r="U269" s="417">
        <v>669.91352088518443</v>
      </c>
      <c r="V269" s="417">
        <v>230.2028346678307</v>
      </c>
      <c r="W269" s="470">
        <v>900.11635555301518</v>
      </c>
      <c r="X269" s="470">
        <v>557.90758202052905</v>
      </c>
      <c r="Y269" s="470">
        <v>1458.0239375735441</v>
      </c>
      <c r="Z269" s="470">
        <v>240.09808516010861</v>
      </c>
      <c r="AA269" s="470">
        <v>1698.1220227336528</v>
      </c>
      <c r="AB269" s="473">
        <v>72.700654495349639</v>
      </c>
      <c r="AC269" s="491">
        <v>1770.8226772290025</v>
      </c>
      <c r="AD269" s="470">
        <v>95.122781605235986</v>
      </c>
      <c r="AE269" s="470">
        <v>1865.9454588342383</v>
      </c>
      <c r="AF269" s="419">
        <v>16</v>
      </c>
      <c r="AG269" s="479">
        <v>16</v>
      </c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</row>
    <row r="270" spans="1:91" s="421" customFormat="1" ht="16.5">
      <c r="A270" s="401">
        <v>850</v>
      </c>
      <c r="B270" s="402" t="s">
        <v>296</v>
      </c>
      <c r="C270" s="404">
        <v>2368</v>
      </c>
      <c r="D270" s="476">
        <v>584.48083499981476</v>
      </c>
      <c r="E270" s="418">
        <v>143.34204292319691</v>
      </c>
      <c r="F270" s="404">
        <v>727.82287792301179</v>
      </c>
      <c r="G270" s="404">
        <v>448.09879965383828</v>
      </c>
      <c r="H270" s="404">
        <v>1175.92167757685</v>
      </c>
      <c r="I270" s="404">
        <v>105.05770184661657</v>
      </c>
      <c r="J270" s="404">
        <v>1280.9793794234665</v>
      </c>
      <c r="K270" s="444">
        <v>-217.53716216216216</v>
      </c>
      <c r="L270" s="488">
        <v>1063.4422172613042</v>
      </c>
      <c r="M270" s="404">
        <v>92.831122255067584</v>
      </c>
      <c r="N270" s="404">
        <v>1156.2733395163718</v>
      </c>
      <c r="O270" s="419">
        <v>13</v>
      </c>
      <c r="P270" s="419">
        <v>13</v>
      </c>
      <c r="Q270" s="200"/>
      <c r="R270" s="443">
        <v>850</v>
      </c>
      <c r="S270" s="202" t="s">
        <v>296</v>
      </c>
      <c r="T270" s="404">
        <v>2407</v>
      </c>
      <c r="U270" s="417">
        <v>497.44977821921998</v>
      </c>
      <c r="V270" s="417">
        <v>144.18063565833211</v>
      </c>
      <c r="W270" s="470">
        <v>641.63041387755209</v>
      </c>
      <c r="X270" s="470">
        <v>379.23501782791539</v>
      </c>
      <c r="Y270" s="470">
        <v>1020.8654317054675</v>
      </c>
      <c r="Z270" s="470">
        <v>167.68220541672838</v>
      </c>
      <c r="AA270" s="470">
        <v>1188.547637122196</v>
      </c>
      <c r="AB270" s="473">
        <v>-214.01246364769423</v>
      </c>
      <c r="AC270" s="491">
        <v>974.53517347450168</v>
      </c>
      <c r="AD270" s="470">
        <v>91.327003531366856</v>
      </c>
      <c r="AE270" s="470">
        <v>1065.8621770058685</v>
      </c>
      <c r="AF270" s="419">
        <v>13</v>
      </c>
      <c r="AG270" s="479">
        <v>13</v>
      </c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  <c r="CC270" s="9"/>
      <c r="CD270" s="9"/>
      <c r="CE270" s="9"/>
      <c r="CF270" s="9"/>
      <c r="CG270" s="9"/>
      <c r="CH270" s="9"/>
      <c r="CI270" s="9"/>
      <c r="CJ270" s="9"/>
      <c r="CK270" s="9"/>
      <c r="CL270" s="9"/>
      <c r="CM270" s="9"/>
    </row>
    <row r="271" spans="1:91" s="421" customFormat="1" ht="16.5">
      <c r="A271" s="401">
        <v>851</v>
      </c>
      <c r="B271" s="402" t="s">
        <v>297</v>
      </c>
      <c r="C271" s="404">
        <v>21018</v>
      </c>
      <c r="D271" s="476">
        <v>465.04022228501179</v>
      </c>
      <c r="E271" s="418">
        <v>-304.98245231217896</v>
      </c>
      <c r="F271" s="404">
        <v>160.05776997283277</v>
      </c>
      <c r="G271" s="404">
        <v>313.37366142840449</v>
      </c>
      <c r="H271" s="404">
        <v>473.43143140123726</v>
      </c>
      <c r="I271" s="404">
        <v>90.918521086396197</v>
      </c>
      <c r="J271" s="404">
        <v>564.34995248763346</v>
      </c>
      <c r="K271" s="444">
        <v>-21.976210866876013</v>
      </c>
      <c r="L271" s="488">
        <v>542.37374162075741</v>
      </c>
      <c r="M271" s="404">
        <v>-5.7010844038443249</v>
      </c>
      <c r="N271" s="404">
        <v>536.67265721691308</v>
      </c>
      <c r="O271" s="419">
        <v>19</v>
      </c>
      <c r="P271" s="419">
        <v>19</v>
      </c>
      <c r="Q271" s="200"/>
      <c r="R271" s="443">
        <v>851</v>
      </c>
      <c r="S271" s="202" t="s">
        <v>297</v>
      </c>
      <c r="T271" s="404">
        <v>21227</v>
      </c>
      <c r="U271" s="417">
        <v>363.15380029544269</v>
      </c>
      <c r="V271" s="417">
        <v>-328.74548623337603</v>
      </c>
      <c r="W271" s="470">
        <v>34.408314062066665</v>
      </c>
      <c r="X271" s="470">
        <v>282.75452881445329</v>
      </c>
      <c r="Y271" s="470">
        <v>317.16284287651996</v>
      </c>
      <c r="Z271" s="470">
        <v>154.21983938972809</v>
      </c>
      <c r="AA271" s="470">
        <v>471.38268226624803</v>
      </c>
      <c r="AB271" s="473">
        <v>-21.75983417345833</v>
      </c>
      <c r="AC271" s="491">
        <v>449.6228480927897</v>
      </c>
      <c r="AD271" s="470">
        <v>-5.6449518066613287</v>
      </c>
      <c r="AE271" s="470">
        <v>443.97789628612833</v>
      </c>
      <c r="AF271" s="419">
        <v>19</v>
      </c>
      <c r="AG271" s="479">
        <v>19</v>
      </c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  <c r="CC271" s="9"/>
      <c r="CD271" s="9"/>
      <c r="CE271" s="9"/>
      <c r="CF271" s="9"/>
      <c r="CG271" s="9"/>
      <c r="CH271" s="9"/>
      <c r="CI271" s="9"/>
      <c r="CJ271" s="9"/>
      <c r="CK271" s="9"/>
      <c r="CL271" s="9"/>
      <c r="CM271" s="9"/>
    </row>
    <row r="272" spans="1:91" s="421" customFormat="1" ht="16.5">
      <c r="A272" s="401">
        <v>853</v>
      </c>
      <c r="B272" s="402" t="s">
        <v>298</v>
      </c>
      <c r="C272" s="404">
        <v>201863</v>
      </c>
      <c r="D272" s="476">
        <v>293.39297172597747</v>
      </c>
      <c r="E272" s="418">
        <v>-147.93102576489915</v>
      </c>
      <c r="F272" s="404">
        <v>145.46194596107833</v>
      </c>
      <c r="G272" s="404">
        <v>-12.064616493744422</v>
      </c>
      <c r="H272" s="404">
        <v>133.39732946733392</v>
      </c>
      <c r="I272" s="404">
        <v>109.34614599120067</v>
      </c>
      <c r="J272" s="404">
        <v>242.74347545853459</v>
      </c>
      <c r="K272" s="444">
        <v>221.0032447749216</v>
      </c>
      <c r="L272" s="488">
        <v>463.74672023345619</v>
      </c>
      <c r="M272" s="404">
        <v>-13.399194632993662</v>
      </c>
      <c r="N272" s="404">
        <v>450.34752560046252</v>
      </c>
      <c r="O272" s="419">
        <v>2</v>
      </c>
      <c r="P272" s="419">
        <v>2</v>
      </c>
      <c r="Q272" s="200"/>
      <c r="R272" s="443">
        <v>853</v>
      </c>
      <c r="S272" s="202" t="s">
        <v>298</v>
      </c>
      <c r="T272" s="404">
        <v>197900</v>
      </c>
      <c r="U272" s="417">
        <v>148.57196505314738</v>
      </c>
      <c r="V272" s="417">
        <v>-162.31623978867387</v>
      </c>
      <c r="W272" s="470">
        <v>-13.744274735526492</v>
      </c>
      <c r="X272" s="470">
        <v>-15.218406921613838</v>
      </c>
      <c r="Y272" s="470">
        <v>-28.96268165714033</v>
      </c>
      <c r="Z272" s="470">
        <v>160.25841758762775</v>
      </c>
      <c r="AA272" s="470">
        <v>131.29573593048741</v>
      </c>
      <c r="AB272" s="473">
        <v>225.4288933804952</v>
      </c>
      <c r="AC272" s="491">
        <v>356.72462931098261</v>
      </c>
      <c r="AD272" s="470">
        <v>-13.667517060131379</v>
      </c>
      <c r="AE272" s="470">
        <v>343.05711225085122</v>
      </c>
      <c r="AF272" s="419">
        <v>2</v>
      </c>
      <c r="AG272" s="479">
        <v>2</v>
      </c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  <c r="CH272" s="9"/>
      <c r="CI272" s="9"/>
      <c r="CJ272" s="9"/>
      <c r="CK272" s="9"/>
      <c r="CL272" s="9"/>
      <c r="CM272" s="9"/>
    </row>
    <row r="273" spans="1:91" s="421" customFormat="1" ht="16.5">
      <c r="A273" s="401">
        <v>854</v>
      </c>
      <c r="B273" s="402" t="s">
        <v>299</v>
      </c>
      <c r="C273" s="404">
        <v>3253</v>
      </c>
      <c r="D273" s="476">
        <v>536.77557345962009</v>
      </c>
      <c r="E273" s="418">
        <v>-196.9026401629736</v>
      </c>
      <c r="F273" s="404">
        <v>339.87293329664647</v>
      </c>
      <c r="G273" s="404">
        <v>426.20773794359917</v>
      </c>
      <c r="H273" s="404">
        <v>766.08067124024569</v>
      </c>
      <c r="I273" s="404">
        <v>146.50545208472479</v>
      </c>
      <c r="J273" s="404">
        <v>912.58612332497046</v>
      </c>
      <c r="K273" s="444">
        <v>-134.63356901321856</v>
      </c>
      <c r="L273" s="488">
        <v>777.9525543117519</v>
      </c>
      <c r="M273" s="404">
        <v>-11.327603750384261</v>
      </c>
      <c r="N273" s="404">
        <v>766.62495056136765</v>
      </c>
      <c r="O273" s="419">
        <v>19</v>
      </c>
      <c r="P273" s="419">
        <v>19</v>
      </c>
      <c r="Q273" s="200"/>
      <c r="R273" s="443">
        <v>854</v>
      </c>
      <c r="S273" s="202" t="s">
        <v>299</v>
      </c>
      <c r="T273" s="404">
        <v>3262</v>
      </c>
      <c r="U273" s="417">
        <v>396.42477224479387</v>
      </c>
      <c r="V273" s="417">
        <v>-223.04387228752307</v>
      </c>
      <c r="W273" s="470">
        <v>173.38089995727083</v>
      </c>
      <c r="X273" s="470">
        <v>403.46833534672675</v>
      </c>
      <c r="Y273" s="470">
        <v>576.8492353039976</v>
      </c>
      <c r="Z273" s="470">
        <v>205.71553094268342</v>
      </c>
      <c r="AA273" s="470">
        <v>782.56476624668096</v>
      </c>
      <c r="AB273" s="473">
        <v>-134.26210913549968</v>
      </c>
      <c r="AC273" s="491">
        <v>648.30265711118125</v>
      </c>
      <c r="AD273" s="470">
        <v>-11.29635039852851</v>
      </c>
      <c r="AE273" s="470">
        <v>637.00630671265276</v>
      </c>
      <c r="AF273" s="419">
        <v>19</v>
      </c>
      <c r="AG273" s="479">
        <v>19</v>
      </c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9"/>
      <c r="CB273" s="9"/>
      <c r="CC273" s="9"/>
      <c r="CD273" s="9"/>
      <c r="CE273" s="9"/>
      <c r="CF273" s="9"/>
      <c r="CG273" s="9"/>
      <c r="CH273" s="9"/>
      <c r="CI273" s="9"/>
      <c r="CJ273" s="9"/>
      <c r="CK273" s="9"/>
      <c r="CL273" s="9"/>
      <c r="CM273" s="9"/>
    </row>
    <row r="274" spans="1:91" s="421" customFormat="1" ht="16.5">
      <c r="A274" s="401">
        <v>857</v>
      </c>
      <c r="B274" s="402" t="s">
        <v>300</v>
      </c>
      <c r="C274" s="404">
        <v>2313</v>
      </c>
      <c r="D274" s="476">
        <v>83.584803010426839</v>
      </c>
      <c r="E274" s="418">
        <v>-760.00038122611465</v>
      </c>
      <c r="F274" s="404">
        <v>-676.41557821568779</v>
      </c>
      <c r="G274" s="404">
        <v>521.25853499267487</v>
      </c>
      <c r="H274" s="404">
        <v>-155.15704322301289</v>
      </c>
      <c r="I274" s="404">
        <v>168.44349030704296</v>
      </c>
      <c r="J274" s="404">
        <v>13.286447084030064</v>
      </c>
      <c r="K274" s="444">
        <v>80.456982274102899</v>
      </c>
      <c r="L274" s="488">
        <v>93.743429358132957</v>
      </c>
      <c r="M274" s="404">
        <v>331.87696389969744</v>
      </c>
      <c r="N274" s="404">
        <v>425.62039325783041</v>
      </c>
      <c r="O274" s="419">
        <v>11</v>
      </c>
      <c r="P274" s="419">
        <v>11</v>
      </c>
      <c r="Q274" s="200"/>
      <c r="R274" s="443">
        <v>857</v>
      </c>
      <c r="S274" s="202" t="s">
        <v>300</v>
      </c>
      <c r="T274" s="404">
        <v>2394</v>
      </c>
      <c r="U274" s="417">
        <v>8.100596446683884</v>
      </c>
      <c r="V274" s="417">
        <v>-761.32742752734964</v>
      </c>
      <c r="W274" s="470">
        <v>-753.22683108066576</v>
      </c>
      <c r="X274" s="470">
        <v>470.38369142474619</v>
      </c>
      <c r="Y274" s="470">
        <v>-282.84313965591957</v>
      </c>
      <c r="Z274" s="470">
        <v>216.60331273685333</v>
      </c>
      <c r="AA274" s="470">
        <v>-66.23982691906626</v>
      </c>
      <c r="AB274" s="473">
        <v>77.734753550543019</v>
      </c>
      <c r="AC274" s="491">
        <v>11.494926631476766</v>
      </c>
      <c r="AD274" s="470">
        <v>320.6480440685047</v>
      </c>
      <c r="AE274" s="470">
        <v>332.14297069998145</v>
      </c>
      <c r="AF274" s="419">
        <v>11</v>
      </c>
      <c r="AG274" s="479">
        <v>11</v>
      </c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  <c r="CC274" s="9"/>
      <c r="CD274" s="9"/>
      <c r="CE274" s="9"/>
      <c r="CF274" s="9"/>
      <c r="CG274" s="9"/>
      <c r="CH274" s="9"/>
      <c r="CI274" s="9"/>
      <c r="CJ274" s="9"/>
      <c r="CK274" s="9"/>
      <c r="CL274" s="9"/>
      <c r="CM274" s="9"/>
    </row>
    <row r="275" spans="1:91" s="421" customFormat="1" ht="16.5">
      <c r="A275" s="401">
        <v>858</v>
      </c>
      <c r="B275" s="402" t="s">
        <v>301</v>
      </c>
      <c r="C275" s="404">
        <v>41338</v>
      </c>
      <c r="D275" s="476">
        <v>587.89416749782686</v>
      </c>
      <c r="E275" s="418">
        <v>168.58280458171626</v>
      </c>
      <c r="F275" s="404">
        <v>756.47697207954309</v>
      </c>
      <c r="G275" s="404">
        <v>-26.193721099037798</v>
      </c>
      <c r="H275" s="404">
        <v>730.28325098050527</v>
      </c>
      <c r="I275" s="404">
        <v>58.845092210061445</v>
      </c>
      <c r="J275" s="404">
        <v>789.12834319056674</v>
      </c>
      <c r="K275" s="444">
        <v>-89.101141806570226</v>
      </c>
      <c r="L275" s="488">
        <v>700.0272013839965</v>
      </c>
      <c r="M275" s="404">
        <v>56.746779395471492</v>
      </c>
      <c r="N275" s="404">
        <v>756.77398077946793</v>
      </c>
      <c r="O275" s="419">
        <v>1</v>
      </c>
      <c r="P275" s="420">
        <v>35</v>
      </c>
      <c r="Q275" s="200"/>
      <c r="R275" s="443">
        <v>858</v>
      </c>
      <c r="S275" s="202" t="s">
        <v>301</v>
      </c>
      <c r="T275" s="404">
        <v>40384</v>
      </c>
      <c r="U275" s="417">
        <v>526.04515866928091</v>
      </c>
      <c r="V275" s="417">
        <v>176.18373315368578</v>
      </c>
      <c r="W275" s="470">
        <v>702.2288918229666</v>
      </c>
      <c r="X275" s="470">
        <v>-22.294515015536447</v>
      </c>
      <c r="Y275" s="470">
        <v>679.93437680743023</v>
      </c>
      <c r="Z275" s="470">
        <v>112.0002469487396</v>
      </c>
      <c r="AA275" s="470">
        <v>791.9346237561698</v>
      </c>
      <c r="AB275" s="473">
        <v>-91.205997424722668</v>
      </c>
      <c r="AC275" s="491">
        <v>700.72862633144712</v>
      </c>
      <c r="AD275" s="470">
        <v>58.087320885746848</v>
      </c>
      <c r="AE275" s="470">
        <v>758.81594721719398</v>
      </c>
      <c r="AF275" s="419">
        <v>1</v>
      </c>
      <c r="AG275" s="480">
        <v>35</v>
      </c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</row>
    <row r="276" spans="1:91" s="421" customFormat="1" ht="16.5">
      <c r="A276" s="401">
        <v>859</v>
      </c>
      <c r="B276" s="402" t="s">
        <v>302</v>
      </c>
      <c r="C276" s="404">
        <v>6525</v>
      </c>
      <c r="D276" s="476">
        <v>1582.805627201272</v>
      </c>
      <c r="E276" s="418">
        <v>-539.62947744860048</v>
      </c>
      <c r="F276" s="404">
        <v>1043.1761497526716</v>
      </c>
      <c r="G276" s="404">
        <v>736.45252970279762</v>
      </c>
      <c r="H276" s="404">
        <v>1779.628679455469</v>
      </c>
      <c r="I276" s="404">
        <v>66.716722772160466</v>
      </c>
      <c r="J276" s="404">
        <v>1846.3454022276296</v>
      </c>
      <c r="K276" s="444">
        <v>-157.53563218390804</v>
      </c>
      <c r="L276" s="488">
        <v>1688.8097700437215</v>
      </c>
      <c r="M276" s="404">
        <v>6.6624534865900413</v>
      </c>
      <c r="N276" s="404">
        <v>1695.4722235303116</v>
      </c>
      <c r="O276" s="419">
        <v>17</v>
      </c>
      <c r="P276" s="419">
        <v>17</v>
      </c>
      <c r="Q276" s="200"/>
      <c r="R276" s="443">
        <v>859</v>
      </c>
      <c r="S276" s="202" t="s">
        <v>302</v>
      </c>
      <c r="T276" s="404">
        <v>6562</v>
      </c>
      <c r="U276" s="417">
        <v>1546.1191107763129</v>
      </c>
      <c r="V276" s="417">
        <v>-563.30432426836001</v>
      </c>
      <c r="W276" s="470">
        <v>982.81478650795282</v>
      </c>
      <c r="X276" s="470">
        <v>704.41418288551415</v>
      </c>
      <c r="Y276" s="470">
        <v>1687.2289693934672</v>
      </c>
      <c r="Z276" s="470">
        <v>143.85772237345719</v>
      </c>
      <c r="AA276" s="470">
        <v>1831.0866917669246</v>
      </c>
      <c r="AB276" s="473">
        <v>-156.64736360865589</v>
      </c>
      <c r="AC276" s="491">
        <v>1674.4393281582686</v>
      </c>
      <c r="AD276" s="470">
        <v>6.6248870771106398</v>
      </c>
      <c r="AE276" s="470">
        <v>1681.0642152353792</v>
      </c>
      <c r="AF276" s="419">
        <v>17</v>
      </c>
      <c r="AG276" s="479">
        <v>17</v>
      </c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</row>
    <row r="277" spans="1:91" s="421" customFormat="1" ht="16.5">
      <c r="A277" s="401">
        <v>886</v>
      </c>
      <c r="B277" s="402" t="s">
        <v>303</v>
      </c>
      <c r="C277" s="404">
        <v>12533</v>
      </c>
      <c r="D277" s="476">
        <v>397.03331316792395</v>
      </c>
      <c r="E277" s="418">
        <v>-131.45208290906095</v>
      </c>
      <c r="F277" s="404">
        <v>265.58123025886294</v>
      </c>
      <c r="G277" s="404">
        <v>313.16709826913655</v>
      </c>
      <c r="H277" s="404">
        <v>578.74832852799955</v>
      </c>
      <c r="I277" s="404">
        <v>83.771755271148436</v>
      </c>
      <c r="J277" s="404">
        <v>662.52008379914798</v>
      </c>
      <c r="K277" s="444">
        <v>-18.632968961940477</v>
      </c>
      <c r="L277" s="488">
        <v>643.88711483720749</v>
      </c>
      <c r="M277" s="404">
        <v>2.2754491821590856</v>
      </c>
      <c r="N277" s="404">
        <v>646.16256401936653</v>
      </c>
      <c r="O277" s="419">
        <v>4</v>
      </c>
      <c r="P277" s="419">
        <v>4</v>
      </c>
      <c r="Q277" s="200"/>
      <c r="R277" s="443">
        <v>886</v>
      </c>
      <c r="S277" s="202" t="s">
        <v>303</v>
      </c>
      <c r="T277" s="404">
        <v>12599</v>
      </c>
      <c r="U277" s="417">
        <v>301.74058107723334</v>
      </c>
      <c r="V277" s="417">
        <v>-157.47643728076503</v>
      </c>
      <c r="W277" s="470">
        <v>144.26414379646829</v>
      </c>
      <c r="X277" s="470">
        <v>287.17956945336044</v>
      </c>
      <c r="Y277" s="470">
        <v>431.4437132498287</v>
      </c>
      <c r="Z277" s="470">
        <v>151.38057834145377</v>
      </c>
      <c r="AA277" s="470">
        <v>582.82429159128242</v>
      </c>
      <c r="AB277" s="473">
        <v>-18.535359949202316</v>
      </c>
      <c r="AC277" s="491">
        <v>564.28893164208012</v>
      </c>
      <c r="AD277" s="470">
        <v>2.2635292166044785</v>
      </c>
      <c r="AE277" s="470">
        <v>566.55246085868464</v>
      </c>
      <c r="AF277" s="419">
        <v>4</v>
      </c>
      <c r="AG277" s="479">
        <v>4</v>
      </c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</row>
    <row r="278" spans="1:91" s="421" customFormat="1" ht="16.5">
      <c r="A278" s="401">
        <v>887</v>
      </c>
      <c r="B278" s="402" t="s">
        <v>304</v>
      </c>
      <c r="C278" s="404">
        <v>4568</v>
      </c>
      <c r="D278" s="476">
        <v>199.07035836671147</v>
      </c>
      <c r="E278" s="418">
        <v>-214.20384768190195</v>
      </c>
      <c r="F278" s="404">
        <v>-15.133489315190488</v>
      </c>
      <c r="G278" s="404">
        <v>569.16114937327825</v>
      </c>
      <c r="H278" s="404">
        <v>554.02766005808769</v>
      </c>
      <c r="I278" s="404">
        <v>153.31612220188347</v>
      </c>
      <c r="J278" s="404">
        <v>707.34378225997125</v>
      </c>
      <c r="K278" s="444">
        <v>-58.726576182136604</v>
      </c>
      <c r="L278" s="488">
        <v>648.61720607783468</v>
      </c>
      <c r="M278" s="404">
        <v>49.814334610332736</v>
      </c>
      <c r="N278" s="404">
        <v>698.43154068816739</v>
      </c>
      <c r="O278" s="419">
        <v>6</v>
      </c>
      <c r="P278" s="419">
        <v>6</v>
      </c>
      <c r="Q278" s="200"/>
      <c r="R278" s="443">
        <v>887</v>
      </c>
      <c r="S278" s="202" t="s">
        <v>304</v>
      </c>
      <c r="T278" s="404">
        <v>4569</v>
      </c>
      <c r="U278" s="417">
        <v>28.100161901582446</v>
      </c>
      <c r="V278" s="417">
        <v>-240.81229114265662</v>
      </c>
      <c r="W278" s="470">
        <v>-212.71212924107417</v>
      </c>
      <c r="X278" s="470">
        <v>564.71704710578035</v>
      </c>
      <c r="Y278" s="470">
        <v>352.00491786470621</v>
      </c>
      <c r="Z278" s="470">
        <v>227.0212583330906</v>
      </c>
      <c r="AA278" s="470">
        <v>579.02617619779676</v>
      </c>
      <c r="AB278" s="473">
        <v>-58.713722915298753</v>
      </c>
      <c r="AC278" s="491">
        <v>520.31245328249804</v>
      </c>
      <c r="AD278" s="470">
        <v>49.803431932589177</v>
      </c>
      <c r="AE278" s="470">
        <v>570.11588521508725</v>
      </c>
      <c r="AF278" s="419">
        <v>6</v>
      </c>
      <c r="AG278" s="479">
        <v>6</v>
      </c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</row>
    <row r="279" spans="1:91" s="421" customFormat="1" ht="16.5">
      <c r="A279" s="401">
        <v>889</v>
      </c>
      <c r="B279" s="402" t="s">
        <v>305</v>
      </c>
      <c r="C279" s="404">
        <v>2491</v>
      </c>
      <c r="D279" s="476">
        <v>915.46548330966073</v>
      </c>
      <c r="E279" s="418">
        <v>508.18480790043174</v>
      </c>
      <c r="F279" s="404">
        <v>1423.6502912100925</v>
      </c>
      <c r="G279" s="404">
        <v>530.65468665058631</v>
      </c>
      <c r="H279" s="404">
        <v>1954.3049778606785</v>
      </c>
      <c r="I279" s="404">
        <v>165.52572194630596</v>
      </c>
      <c r="J279" s="404">
        <v>2119.8306998069847</v>
      </c>
      <c r="K279" s="444">
        <v>94.521075873143317</v>
      </c>
      <c r="L279" s="488">
        <v>2214.351775680128</v>
      </c>
      <c r="M279" s="404">
        <v>63.77044881573665</v>
      </c>
      <c r="N279" s="404">
        <v>2278.1222244958649</v>
      </c>
      <c r="O279" s="419">
        <v>17</v>
      </c>
      <c r="P279" s="419">
        <v>17</v>
      </c>
      <c r="Q279" s="200"/>
      <c r="R279" s="443">
        <v>889</v>
      </c>
      <c r="S279" s="202" t="s">
        <v>305</v>
      </c>
      <c r="T279" s="404">
        <v>2523</v>
      </c>
      <c r="U279" s="417">
        <v>751.87537864447881</v>
      </c>
      <c r="V279" s="417">
        <v>504.94088219166821</v>
      </c>
      <c r="W279" s="470">
        <v>1256.816260836147</v>
      </c>
      <c r="X279" s="470">
        <v>454.02560033053049</v>
      </c>
      <c r="Y279" s="470">
        <v>1710.8418611666775</v>
      </c>
      <c r="Z279" s="470">
        <v>219.17729005445386</v>
      </c>
      <c r="AA279" s="470">
        <v>1930.0191512211313</v>
      </c>
      <c r="AB279" s="473">
        <v>93.32223543400714</v>
      </c>
      <c r="AC279" s="491">
        <v>2023.3413866551384</v>
      </c>
      <c r="AD279" s="470">
        <v>62.961628220372567</v>
      </c>
      <c r="AE279" s="470">
        <v>2086.3030148755111</v>
      </c>
      <c r="AF279" s="419">
        <v>17</v>
      </c>
      <c r="AG279" s="479">
        <v>17</v>
      </c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  <c r="CC279" s="9"/>
      <c r="CD279" s="9"/>
      <c r="CE279" s="9"/>
      <c r="CF279" s="9"/>
      <c r="CG279" s="9"/>
      <c r="CH279" s="9"/>
      <c r="CI279" s="9"/>
      <c r="CJ279" s="9"/>
      <c r="CK279" s="9"/>
      <c r="CL279" s="9"/>
      <c r="CM279" s="9"/>
    </row>
    <row r="280" spans="1:91" s="421" customFormat="1" ht="16.5">
      <c r="A280" s="401">
        <v>890</v>
      </c>
      <c r="B280" s="402" t="s">
        <v>306</v>
      </c>
      <c r="C280" s="404">
        <v>1139</v>
      </c>
      <c r="D280" s="476">
        <v>1621.4484479337968</v>
      </c>
      <c r="E280" s="418">
        <v>296.1471662218816</v>
      </c>
      <c r="F280" s="404">
        <v>1917.5956141556785</v>
      </c>
      <c r="G280" s="404">
        <v>419.36715878214176</v>
      </c>
      <c r="H280" s="404">
        <v>2336.9627729378203</v>
      </c>
      <c r="I280" s="404">
        <v>146.69174563099628</v>
      </c>
      <c r="J280" s="404">
        <v>2483.6545185688165</v>
      </c>
      <c r="K280" s="444">
        <v>379.88849868305533</v>
      </c>
      <c r="L280" s="488">
        <v>2863.5430172518718</v>
      </c>
      <c r="M280" s="404">
        <v>27.505575065847239</v>
      </c>
      <c r="N280" s="404">
        <v>2891.0485923177189</v>
      </c>
      <c r="O280" s="419">
        <v>19</v>
      </c>
      <c r="P280" s="419">
        <v>19</v>
      </c>
      <c r="Q280" s="200"/>
      <c r="R280" s="443">
        <v>890</v>
      </c>
      <c r="S280" s="202" t="s">
        <v>306</v>
      </c>
      <c r="T280" s="404">
        <v>1180</v>
      </c>
      <c r="U280" s="417">
        <v>1622.2913952853582</v>
      </c>
      <c r="V280" s="417">
        <v>288.80549883069745</v>
      </c>
      <c r="W280" s="470">
        <v>1911.0968941160556</v>
      </c>
      <c r="X280" s="470">
        <v>360.41257870977074</v>
      </c>
      <c r="Y280" s="470">
        <v>2271.5094728258264</v>
      </c>
      <c r="Z280" s="470">
        <v>201.46018418310987</v>
      </c>
      <c r="AA280" s="470">
        <v>2472.9696570089363</v>
      </c>
      <c r="AB280" s="473">
        <v>366.68898305084747</v>
      </c>
      <c r="AC280" s="491">
        <v>2839.6586400597839</v>
      </c>
      <c r="AD280" s="470">
        <v>26.549872881355938</v>
      </c>
      <c r="AE280" s="470">
        <v>2866.2085129411398</v>
      </c>
      <c r="AF280" s="419">
        <v>19</v>
      </c>
      <c r="AG280" s="479">
        <v>19</v>
      </c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  <c r="CC280" s="9"/>
      <c r="CD280" s="9"/>
      <c r="CE280" s="9"/>
      <c r="CF280" s="9"/>
      <c r="CG280" s="9"/>
      <c r="CH280" s="9"/>
      <c r="CI280" s="9"/>
      <c r="CJ280" s="9"/>
      <c r="CK280" s="9"/>
      <c r="CL280" s="9"/>
      <c r="CM280" s="9"/>
    </row>
    <row r="281" spans="1:91" s="421" customFormat="1" ht="16.5">
      <c r="A281" s="401">
        <v>892</v>
      </c>
      <c r="B281" s="402" t="s">
        <v>307</v>
      </c>
      <c r="C281" s="404">
        <v>3615</v>
      </c>
      <c r="D281" s="476">
        <v>1207.0109695491747</v>
      </c>
      <c r="E281" s="418">
        <v>122.80009184232465</v>
      </c>
      <c r="F281" s="404">
        <v>1329.8110613914989</v>
      </c>
      <c r="G281" s="404">
        <v>668.27889589374979</v>
      </c>
      <c r="H281" s="404">
        <v>1998.0899572852488</v>
      </c>
      <c r="I281" s="404">
        <v>93.635778166487782</v>
      </c>
      <c r="J281" s="404">
        <v>2091.7257354517365</v>
      </c>
      <c r="K281" s="444">
        <v>-156.00580912863072</v>
      </c>
      <c r="L281" s="488">
        <v>1935.7199263231059</v>
      </c>
      <c r="M281" s="404">
        <v>-1.8653283540802243</v>
      </c>
      <c r="N281" s="404">
        <v>1933.8545979690255</v>
      </c>
      <c r="O281" s="419">
        <v>13</v>
      </c>
      <c r="P281" s="419">
        <v>13</v>
      </c>
      <c r="Q281" s="200"/>
      <c r="R281" s="443">
        <v>892</v>
      </c>
      <c r="S281" s="202" t="s">
        <v>307</v>
      </c>
      <c r="T281" s="404">
        <v>3592</v>
      </c>
      <c r="U281" s="417">
        <v>1088.6001653173723</v>
      </c>
      <c r="V281" s="417">
        <v>127.0071121107102</v>
      </c>
      <c r="W281" s="470">
        <v>1215.6072774280826</v>
      </c>
      <c r="X281" s="470">
        <v>583.02144625456287</v>
      </c>
      <c r="Y281" s="470">
        <v>1798.6287236826454</v>
      </c>
      <c r="Z281" s="470">
        <v>161.28120851274778</v>
      </c>
      <c r="AA281" s="470">
        <v>1959.9099321953931</v>
      </c>
      <c r="AB281" s="473">
        <v>-157.00473273942094</v>
      </c>
      <c r="AC281" s="491">
        <v>1802.905199455972</v>
      </c>
      <c r="AD281" s="470">
        <v>-1.8772722717149251</v>
      </c>
      <c r="AE281" s="470">
        <v>1801.0279271842571</v>
      </c>
      <c r="AF281" s="419">
        <v>13</v>
      </c>
      <c r="AG281" s="479">
        <v>13</v>
      </c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</row>
    <row r="282" spans="1:91" s="421" customFormat="1" ht="16.5">
      <c r="A282" s="401">
        <v>893</v>
      </c>
      <c r="B282" s="402" t="s">
        <v>308</v>
      </c>
      <c r="C282" s="404">
        <v>7500</v>
      </c>
      <c r="D282" s="476">
        <v>932.74609971004577</v>
      </c>
      <c r="E282" s="418">
        <v>-108.22700769284093</v>
      </c>
      <c r="F282" s="404">
        <v>824.51909201720468</v>
      </c>
      <c r="G282" s="404">
        <v>322.07491829792514</v>
      </c>
      <c r="H282" s="404">
        <v>1146.5940103151299</v>
      </c>
      <c r="I282" s="404">
        <v>133.88329883414522</v>
      </c>
      <c r="J282" s="404">
        <v>1280.4773091492752</v>
      </c>
      <c r="K282" s="444">
        <v>-3.4137333333333335</v>
      </c>
      <c r="L282" s="488">
        <v>1277.0635758159419</v>
      </c>
      <c r="M282" s="404">
        <v>9.9456666666703913E-3</v>
      </c>
      <c r="N282" s="404">
        <v>1277.0735214826084</v>
      </c>
      <c r="O282" s="419">
        <v>15</v>
      </c>
      <c r="P282" s="419">
        <v>15</v>
      </c>
      <c r="Q282" s="200"/>
      <c r="R282" s="443">
        <v>893</v>
      </c>
      <c r="S282" s="202" t="s">
        <v>308</v>
      </c>
      <c r="T282" s="404">
        <v>7434</v>
      </c>
      <c r="U282" s="417">
        <v>863.84892446854622</v>
      </c>
      <c r="V282" s="417">
        <v>-123.49941481114951</v>
      </c>
      <c r="W282" s="470">
        <v>740.34950965739665</v>
      </c>
      <c r="X282" s="470">
        <v>322.24533761370839</v>
      </c>
      <c r="Y282" s="470">
        <v>1062.5948472711052</v>
      </c>
      <c r="Z282" s="470">
        <v>203.99657983608142</v>
      </c>
      <c r="AA282" s="470">
        <v>1266.5914271071865</v>
      </c>
      <c r="AB282" s="473">
        <v>-3.4440408931934354</v>
      </c>
      <c r="AC282" s="491">
        <v>1263.1473862139931</v>
      </c>
      <c r="AD282" s="470">
        <v>1.0033965563630339E-2</v>
      </c>
      <c r="AE282" s="470">
        <v>1263.1574201795565</v>
      </c>
      <c r="AF282" s="419">
        <v>15</v>
      </c>
      <c r="AG282" s="479">
        <v>15</v>
      </c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9"/>
      <c r="BZ282" s="9"/>
      <c r="CA282" s="9"/>
      <c r="CB282" s="9"/>
      <c r="CC282" s="9"/>
      <c r="CD282" s="9"/>
      <c r="CE282" s="9"/>
      <c r="CF282" s="9"/>
      <c r="CG282" s="9"/>
      <c r="CH282" s="9"/>
      <c r="CI282" s="9"/>
      <c r="CJ282" s="9"/>
      <c r="CK282" s="9"/>
      <c r="CL282" s="9"/>
      <c r="CM282" s="9"/>
    </row>
    <row r="283" spans="1:91" s="421" customFormat="1" ht="16.5">
      <c r="A283" s="401">
        <v>895</v>
      </c>
      <c r="B283" s="402" t="s">
        <v>309</v>
      </c>
      <c r="C283" s="404">
        <v>14938</v>
      </c>
      <c r="D283" s="476">
        <v>262.69181403320243</v>
      </c>
      <c r="E283" s="418">
        <v>62.177892911538848</v>
      </c>
      <c r="F283" s="404">
        <v>324.86970694474132</v>
      </c>
      <c r="G283" s="404">
        <v>43.237991205782912</v>
      </c>
      <c r="H283" s="404">
        <v>368.10769815052419</v>
      </c>
      <c r="I283" s="404">
        <v>99.797627668055682</v>
      </c>
      <c r="J283" s="404">
        <v>467.90532581857991</v>
      </c>
      <c r="K283" s="444">
        <v>-81.105837461507562</v>
      </c>
      <c r="L283" s="488">
        <v>386.79948835707233</v>
      </c>
      <c r="M283" s="404">
        <v>16.82301061052349</v>
      </c>
      <c r="N283" s="404">
        <v>403.62249896759585</v>
      </c>
      <c r="O283" s="419">
        <v>2</v>
      </c>
      <c r="P283" s="419">
        <v>2</v>
      </c>
      <c r="Q283" s="200"/>
      <c r="R283" s="443">
        <v>895</v>
      </c>
      <c r="S283" s="202" t="s">
        <v>309</v>
      </c>
      <c r="T283" s="404">
        <v>15092</v>
      </c>
      <c r="U283" s="417">
        <v>119.36217187665208</v>
      </c>
      <c r="V283" s="417">
        <v>64.773435917863139</v>
      </c>
      <c r="W283" s="470">
        <v>184.13560779451524</v>
      </c>
      <c r="X283" s="470">
        <v>118.91046431189362</v>
      </c>
      <c r="Y283" s="470">
        <v>303.04607210640887</v>
      </c>
      <c r="Z283" s="470">
        <v>172.50307830737725</v>
      </c>
      <c r="AA283" s="470">
        <v>475.54915041378609</v>
      </c>
      <c r="AB283" s="473">
        <v>-80.278226875165657</v>
      </c>
      <c r="AC283" s="491">
        <v>395.27092353862048</v>
      </c>
      <c r="AD283" s="470">
        <v>16.651347236946716</v>
      </c>
      <c r="AE283" s="470">
        <v>411.9222707755672</v>
      </c>
      <c r="AF283" s="419">
        <v>2</v>
      </c>
      <c r="AG283" s="479">
        <v>2</v>
      </c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  <c r="BY283" s="9"/>
      <c r="BZ283" s="9"/>
      <c r="CA283" s="9"/>
      <c r="CB283" s="9"/>
      <c r="CC283" s="9"/>
      <c r="CD283" s="9"/>
      <c r="CE283" s="9"/>
      <c r="CF283" s="9"/>
      <c r="CG283" s="9"/>
      <c r="CH283" s="9"/>
      <c r="CI283" s="9"/>
      <c r="CJ283" s="9"/>
      <c r="CK283" s="9"/>
      <c r="CL283" s="9"/>
      <c r="CM283" s="9"/>
    </row>
    <row r="284" spans="1:91" s="421" customFormat="1" ht="16.5">
      <c r="A284" s="401">
        <v>905</v>
      </c>
      <c r="B284" s="402" t="s">
        <v>310</v>
      </c>
      <c r="C284" s="404">
        <v>68956</v>
      </c>
      <c r="D284" s="476">
        <v>456.86123731826319</v>
      </c>
      <c r="E284" s="418">
        <v>-336.69106864646483</v>
      </c>
      <c r="F284" s="404">
        <v>120.17016867179836</v>
      </c>
      <c r="G284" s="404">
        <v>74.92327547086191</v>
      </c>
      <c r="H284" s="404">
        <v>195.09344414266027</v>
      </c>
      <c r="I284" s="404">
        <v>88.961077419098601</v>
      </c>
      <c r="J284" s="404">
        <v>284.0545215617588</v>
      </c>
      <c r="K284" s="444">
        <v>447.63365044376121</v>
      </c>
      <c r="L284" s="488">
        <v>731.68817200552007</v>
      </c>
      <c r="M284" s="404">
        <v>-79.160863337490554</v>
      </c>
      <c r="N284" s="404">
        <v>652.52730866802949</v>
      </c>
      <c r="O284" s="419">
        <v>15</v>
      </c>
      <c r="P284" s="419">
        <v>15</v>
      </c>
      <c r="Q284" s="200"/>
      <c r="R284" s="443">
        <v>905</v>
      </c>
      <c r="S284" s="202" t="s">
        <v>310</v>
      </c>
      <c r="T284" s="404">
        <v>67988</v>
      </c>
      <c r="U284" s="417">
        <v>323.77498056751108</v>
      </c>
      <c r="V284" s="417">
        <v>-367.97412611197274</v>
      </c>
      <c r="W284" s="470">
        <v>-44.199145544461658</v>
      </c>
      <c r="X284" s="470">
        <v>46.76577032439063</v>
      </c>
      <c r="Y284" s="470">
        <v>2.5666247799289712</v>
      </c>
      <c r="Z284" s="470">
        <v>155.72078427873953</v>
      </c>
      <c r="AA284" s="470">
        <v>158.28740905866849</v>
      </c>
      <c r="AB284" s="473">
        <v>454.00697181855622</v>
      </c>
      <c r="AC284" s="491">
        <v>612.29438087722474</v>
      </c>
      <c r="AD284" s="470">
        <v>-80.287940405659796</v>
      </c>
      <c r="AE284" s="470">
        <v>532.00644047156493</v>
      </c>
      <c r="AF284" s="419">
        <v>15</v>
      </c>
      <c r="AG284" s="479">
        <v>15</v>
      </c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</row>
    <row r="285" spans="1:91" s="421" customFormat="1" ht="16.5">
      <c r="A285" s="401">
        <v>908</v>
      </c>
      <c r="B285" s="402" t="s">
        <v>311</v>
      </c>
      <c r="C285" s="404">
        <v>20694</v>
      </c>
      <c r="D285" s="476">
        <v>343.06240475627044</v>
      </c>
      <c r="E285" s="418">
        <v>-190.13380568317851</v>
      </c>
      <c r="F285" s="404">
        <v>152.92859907309193</v>
      </c>
      <c r="G285" s="404">
        <v>198.53759276679224</v>
      </c>
      <c r="H285" s="404">
        <v>351.46619183988417</v>
      </c>
      <c r="I285" s="404">
        <v>71.969525069371969</v>
      </c>
      <c r="J285" s="404">
        <v>423.43571690925614</v>
      </c>
      <c r="K285" s="444">
        <v>33.112206436648307</v>
      </c>
      <c r="L285" s="488">
        <v>456.54792334590445</v>
      </c>
      <c r="M285" s="404">
        <v>-5.6915800473567213</v>
      </c>
      <c r="N285" s="404">
        <v>450.85634329854776</v>
      </c>
      <c r="O285" s="419">
        <v>6</v>
      </c>
      <c r="P285" s="419">
        <v>6</v>
      </c>
      <c r="Q285" s="200"/>
      <c r="R285" s="443">
        <v>908</v>
      </c>
      <c r="S285" s="202" t="s">
        <v>311</v>
      </c>
      <c r="T285" s="404">
        <v>20703</v>
      </c>
      <c r="U285" s="417">
        <v>227.62025474057359</v>
      </c>
      <c r="V285" s="417">
        <v>-216.70895495754851</v>
      </c>
      <c r="W285" s="470">
        <v>10.911299783025076</v>
      </c>
      <c r="X285" s="470">
        <v>206.80057525746116</v>
      </c>
      <c r="Y285" s="470">
        <v>217.71187504048623</v>
      </c>
      <c r="Z285" s="470">
        <v>138.30827818365273</v>
      </c>
      <c r="AA285" s="470">
        <v>356.02015322413899</v>
      </c>
      <c r="AB285" s="473">
        <v>33.097811911317201</v>
      </c>
      <c r="AC285" s="491">
        <v>389.11796513545619</v>
      </c>
      <c r="AD285" s="470">
        <v>-5.6891058059218471</v>
      </c>
      <c r="AE285" s="470">
        <v>383.42885932953436</v>
      </c>
      <c r="AF285" s="419">
        <v>6</v>
      </c>
      <c r="AG285" s="479">
        <v>6</v>
      </c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  <c r="CB285" s="9"/>
      <c r="CC285" s="9"/>
      <c r="CD285" s="9"/>
      <c r="CE285" s="9"/>
      <c r="CF285" s="9"/>
      <c r="CG285" s="9"/>
      <c r="CH285" s="9"/>
      <c r="CI285" s="9"/>
      <c r="CJ285" s="9"/>
      <c r="CK285" s="9"/>
      <c r="CL285" s="9"/>
      <c r="CM285" s="9"/>
    </row>
    <row r="286" spans="1:91" s="421" customFormat="1" ht="16.5">
      <c r="A286" s="401">
        <v>915</v>
      </c>
      <c r="B286" s="402" t="s">
        <v>312</v>
      </c>
      <c r="C286" s="404">
        <v>19727</v>
      </c>
      <c r="D286" s="476">
        <v>100.66134302802912</v>
      </c>
      <c r="E286" s="418">
        <v>-58.19187117545269</v>
      </c>
      <c r="F286" s="404">
        <v>42.469471852576405</v>
      </c>
      <c r="G286" s="404">
        <v>320.80774251292439</v>
      </c>
      <c r="H286" s="404">
        <v>363.27721436550081</v>
      </c>
      <c r="I286" s="404">
        <v>107.68157428883403</v>
      </c>
      <c r="J286" s="404">
        <v>470.95878865433485</v>
      </c>
      <c r="K286" s="444">
        <v>-127.09241141582602</v>
      </c>
      <c r="L286" s="488">
        <v>343.86637723850885</v>
      </c>
      <c r="M286" s="404">
        <v>9.0341360064885663</v>
      </c>
      <c r="N286" s="404">
        <v>352.9005132449974</v>
      </c>
      <c r="O286" s="419">
        <v>11</v>
      </c>
      <c r="P286" s="419">
        <v>11</v>
      </c>
      <c r="Q286" s="200"/>
      <c r="R286" s="443">
        <v>915</v>
      </c>
      <c r="S286" s="202" t="s">
        <v>312</v>
      </c>
      <c r="T286" s="404">
        <v>19759</v>
      </c>
      <c r="U286" s="417">
        <v>-96.276014208616658</v>
      </c>
      <c r="V286" s="417">
        <v>-69.769038090200297</v>
      </c>
      <c r="W286" s="470">
        <v>-166.04505229881696</v>
      </c>
      <c r="X286" s="470">
        <v>307.43948987085543</v>
      </c>
      <c r="Y286" s="470">
        <v>141.39443757203847</v>
      </c>
      <c r="Z286" s="470">
        <v>167.54255693006087</v>
      </c>
      <c r="AA286" s="470">
        <v>308.93699450209937</v>
      </c>
      <c r="AB286" s="473">
        <v>-126.88658332911585</v>
      </c>
      <c r="AC286" s="491">
        <v>182.0504111729835</v>
      </c>
      <c r="AD286" s="470">
        <v>9.0195050862897901</v>
      </c>
      <c r="AE286" s="470">
        <v>191.0699162592733</v>
      </c>
      <c r="AF286" s="419">
        <v>11</v>
      </c>
      <c r="AG286" s="479">
        <v>11</v>
      </c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  <c r="CC286" s="9"/>
      <c r="CD286" s="9"/>
      <c r="CE286" s="9"/>
      <c r="CF286" s="9"/>
      <c r="CG286" s="9"/>
      <c r="CH286" s="9"/>
      <c r="CI286" s="9"/>
      <c r="CJ286" s="9"/>
      <c r="CK286" s="9"/>
      <c r="CL286" s="9"/>
      <c r="CM286" s="9"/>
    </row>
    <row r="287" spans="1:91" s="421" customFormat="1" ht="16.5">
      <c r="A287" s="401">
        <v>918</v>
      </c>
      <c r="B287" s="402" t="s">
        <v>313</v>
      </c>
      <c r="C287" s="404">
        <v>2245</v>
      </c>
      <c r="D287" s="476">
        <v>208.12915736800565</v>
      </c>
      <c r="E287" s="418">
        <v>-51.442946462511983</v>
      </c>
      <c r="F287" s="404">
        <v>156.68621090549365</v>
      </c>
      <c r="G287" s="404">
        <v>511.11858093531686</v>
      </c>
      <c r="H287" s="404">
        <v>667.80479184081048</v>
      </c>
      <c r="I287" s="404">
        <v>150.76999068156758</v>
      </c>
      <c r="J287" s="404">
        <v>818.57478252237809</v>
      </c>
      <c r="K287" s="444">
        <v>-205.31224944320712</v>
      </c>
      <c r="L287" s="488">
        <v>613.26253307917091</v>
      </c>
      <c r="M287" s="404">
        <v>6.3661126948775033</v>
      </c>
      <c r="N287" s="404">
        <v>619.62864577404844</v>
      </c>
      <c r="O287" s="419">
        <v>2</v>
      </c>
      <c r="P287" s="419">
        <v>2</v>
      </c>
      <c r="Q287" s="200"/>
      <c r="R287" s="443">
        <v>918</v>
      </c>
      <c r="S287" s="202" t="s">
        <v>313</v>
      </c>
      <c r="T287" s="404">
        <v>2228</v>
      </c>
      <c r="U287" s="417">
        <v>155.20983448051695</v>
      </c>
      <c r="V287" s="417">
        <v>-63.400657160058245</v>
      </c>
      <c r="W287" s="470">
        <v>91.809177320458701</v>
      </c>
      <c r="X287" s="470">
        <v>414.91059991176428</v>
      </c>
      <c r="Y287" s="470">
        <v>506.71977723222295</v>
      </c>
      <c r="Z287" s="470">
        <v>228.96623828184056</v>
      </c>
      <c r="AA287" s="470">
        <v>735.68601551406357</v>
      </c>
      <c r="AB287" s="473">
        <v>-206.87881508078993</v>
      </c>
      <c r="AC287" s="491">
        <v>528.80720043327358</v>
      </c>
      <c r="AD287" s="470">
        <v>6.4146871633752225</v>
      </c>
      <c r="AE287" s="470">
        <v>535.2218875966488</v>
      </c>
      <c r="AF287" s="419">
        <v>2</v>
      </c>
      <c r="AG287" s="479">
        <v>2</v>
      </c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</row>
    <row r="288" spans="1:91" s="421" customFormat="1" ht="16.5">
      <c r="A288" s="401">
        <v>921</v>
      </c>
      <c r="B288" s="402" t="s">
        <v>314</v>
      </c>
      <c r="C288" s="404">
        <v>1895</v>
      </c>
      <c r="D288" s="476">
        <v>204.58998051771678</v>
      </c>
      <c r="E288" s="418">
        <v>348.27104431407054</v>
      </c>
      <c r="F288" s="404">
        <v>552.8610248317874</v>
      </c>
      <c r="G288" s="404">
        <v>644.67807092908379</v>
      </c>
      <c r="H288" s="404">
        <v>1197.5390957608711</v>
      </c>
      <c r="I288" s="404">
        <v>205.39315638108593</v>
      </c>
      <c r="J288" s="404">
        <v>1402.9322521419572</v>
      </c>
      <c r="K288" s="444">
        <v>129.39419525065964</v>
      </c>
      <c r="L288" s="488">
        <v>1532.3264473926167</v>
      </c>
      <c r="M288" s="404">
        <v>106.73615989445909</v>
      </c>
      <c r="N288" s="404">
        <v>1639.0626072870759</v>
      </c>
      <c r="O288" s="419">
        <v>11</v>
      </c>
      <c r="P288" s="419">
        <v>11</v>
      </c>
      <c r="Q288" s="200"/>
      <c r="R288" s="443">
        <v>921</v>
      </c>
      <c r="S288" s="202" t="s">
        <v>314</v>
      </c>
      <c r="T288" s="404">
        <v>1894</v>
      </c>
      <c r="U288" s="417">
        <v>79.839860101034731</v>
      </c>
      <c r="V288" s="417">
        <v>351.80817637946961</v>
      </c>
      <c r="W288" s="470">
        <v>431.64803648050435</v>
      </c>
      <c r="X288" s="470">
        <v>560.02828668685765</v>
      </c>
      <c r="Y288" s="470">
        <v>991.67632316736194</v>
      </c>
      <c r="Z288" s="470">
        <v>258.62148987893073</v>
      </c>
      <c r="AA288" s="470">
        <v>1250.2978130462925</v>
      </c>
      <c r="AB288" s="473">
        <v>129.46251319957761</v>
      </c>
      <c r="AC288" s="491">
        <v>1379.7603262458701</v>
      </c>
      <c r="AD288" s="470">
        <v>106.79251478352693</v>
      </c>
      <c r="AE288" s="470">
        <v>1486.5528410293971</v>
      </c>
      <c r="AF288" s="419">
        <v>11</v>
      </c>
      <c r="AG288" s="479">
        <v>11</v>
      </c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9"/>
      <c r="BZ288" s="9"/>
      <c r="CA288" s="9"/>
      <c r="CB288" s="9"/>
      <c r="CC288" s="9"/>
      <c r="CD288" s="9"/>
      <c r="CE288" s="9"/>
      <c r="CF288" s="9"/>
      <c r="CG288" s="9"/>
      <c r="CH288" s="9"/>
      <c r="CI288" s="9"/>
      <c r="CJ288" s="9"/>
      <c r="CK288" s="9"/>
      <c r="CL288" s="9"/>
      <c r="CM288" s="9"/>
    </row>
    <row r="289" spans="1:91" s="421" customFormat="1" ht="16.5">
      <c r="A289" s="401">
        <v>922</v>
      </c>
      <c r="B289" s="402" t="s">
        <v>315</v>
      </c>
      <c r="C289" s="404">
        <v>4469</v>
      </c>
      <c r="D289" s="476">
        <v>693.16822964042683</v>
      </c>
      <c r="E289" s="418">
        <v>-94.636355207570006</v>
      </c>
      <c r="F289" s="404">
        <v>598.53187443285685</v>
      </c>
      <c r="G289" s="404">
        <v>254.30735704012773</v>
      </c>
      <c r="H289" s="404">
        <v>852.83923147298458</v>
      </c>
      <c r="I289" s="404">
        <v>84.05166195995352</v>
      </c>
      <c r="J289" s="404">
        <v>936.89089343293801</v>
      </c>
      <c r="K289" s="444">
        <v>-252.90199149697918</v>
      </c>
      <c r="L289" s="488">
        <v>683.98890193595889</v>
      </c>
      <c r="M289" s="404">
        <v>-18.897656858357568</v>
      </c>
      <c r="N289" s="404">
        <v>665.09124507760123</v>
      </c>
      <c r="O289" s="419">
        <v>6</v>
      </c>
      <c r="P289" s="419">
        <v>6</v>
      </c>
      <c r="Q289" s="200"/>
      <c r="R289" s="443">
        <v>922</v>
      </c>
      <c r="S289" s="202" t="s">
        <v>315</v>
      </c>
      <c r="T289" s="404">
        <v>4501</v>
      </c>
      <c r="U289" s="417">
        <v>595.46747628865171</v>
      </c>
      <c r="V289" s="417">
        <v>-120.69798812882217</v>
      </c>
      <c r="W289" s="470">
        <v>474.76948815982951</v>
      </c>
      <c r="X289" s="470">
        <v>278.33795097454635</v>
      </c>
      <c r="Y289" s="470">
        <v>753.10743913437591</v>
      </c>
      <c r="Z289" s="470">
        <v>154.92908397189686</v>
      </c>
      <c r="AA289" s="470">
        <v>908.03652310627274</v>
      </c>
      <c r="AB289" s="473">
        <v>-251.10397689402356</v>
      </c>
      <c r="AC289" s="491">
        <v>656.93254621224912</v>
      </c>
      <c r="AD289" s="470">
        <v>-18.76330337702732</v>
      </c>
      <c r="AE289" s="470">
        <v>638.16924283522178</v>
      </c>
      <c r="AF289" s="419">
        <v>6</v>
      </c>
      <c r="AG289" s="479">
        <v>6</v>
      </c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  <c r="CB289" s="9"/>
      <c r="CC289" s="9"/>
      <c r="CD289" s="9"/>
      <c r="CE289" s="9"/>
      <c r="CF289" s="9"/>
      <c r="CG289" s="9"/>
      <c r="CH289" s="9"/>
      <c r="CI289" s="9"/>
      <c r="CJ289" s="9"/>
      <c r="CK289" s="9"/>
      <c r="CL289" s="9"/>
      <c r="CM289" s="9"/>
    </row>
    <row r="290" spans="1:91" s="421" customFormat="1" ht="16.5">
      <c r="A290" s="401">
        <v>924</v>
      </c>
      <c r="B290" s="402" t="s">
        <v>316</v>
      </c>
      <c r="C290" s="404">
        <v>2936</v>
      </c>
      <c r="D290" s="476">
        <v>449.86256185180997</v>
      </c>
      <c r="E290" s="418">
        <v>-16.868230976836166</v>
      </c>
      <c r="F290" s="404">
        <v>432.9943308749738</v>
      </c>
      <c r="G290" s="404">
        <v>598.84035137215449</v>
      </c>
      <c r="H290" s="404">
        <v>1031.8346822471283</v>
      </c>
      <c r="I290" s="404">
        <v>168.58262471286048</v>
      </c>
      <c r="J290" s="404">
        <v>1200.4173069599888</v>
      </c>
      <c r="K290" s="444">
        <v>34.153610354223432</v>
      </c>
      <c r="L290" s="488">
        <v>1234.5709173142122</v>
      </c>
      <c r="M290" s="404">
        <v>5.5893562670299746</v>
      </c>
      <c r="N290" s="404">
        <v>1240.1602735812421</v>
      </c>
      <c r="O290" s="419">
        <v>16</v>
      </c>
      <c r="P290" s="419">
        <v>16</v>
      </c>
      <c r="Q290" s="200"/>
      <c r="R290" s="443">
        <v>924</v>
      </c>
      <c r="S290" s="202" t="s">
        <v>316</v>
      </c>
      <c r="T290" s="404">
        <v>2946</v>
      </c>
      <c r="U290" s="417">
        <v>331.31395090025501</v>
      </c>
      <c r="V290" s="417">
        <v>-43.502764345440248</v>
      </c>
      <c r="W290" s="470">
        <v>287.81118655481475</v>
      </c>
      <c r="X290" s="470">
        <v>556.07084387356281</v>
      </c>
      <c r="Y290" s="470">
        <v>843.88203042837745</v>
      </c>
      <c r="Z290" s="470">
        <v>244.53497826009755</v>
      </c>
      <c r="AA290" s="470">
        <v>1088.4170086884751</v>
      </c>
      <c r="AB290" s="473">
        <v>34.037678207739305</v>
      </c>
      <c r="AC290" s="491">
        <v>1122.4546868962143</v>
      </c>
      <c r="AD290" s="470">
        <v>5.5703835709436547</v>
      </c>
      <c r="AE290" s="470">
        <v>1128.025070467158</v>
      </c>
      <c r="AF290" s="419">
        <v>16</v>
      </c>
      <c r="AG290" s="479">
        <v>16</v>
      </c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  <c r="CC290" s="9"/>
      <c r="CD290" s="9"/>
      <c r="CE290" s="9"/>
      <c r="CF290" s="9"/>
      <c r="CG290" s="9"/>
      <c r="CH290" s="9"/>
      <c r="CI290" s="9"/>
      <c r="CJ290" s="9"/>
      <c r="CK290" s="9"/>
      <c r="CL290" s="9"/>
      <c r="CM290" s="9"/>
    </row>
    <row r="291" spans="1:91" s="421" customFormat="1" ht="16.5">
      <c r="A291" s="401">
        <v>925</v>
      </c>
      <c r="B291" s="402" t="s">
        <v>317</v>
      </c>
      <c r="C291" s="404">
        <v>3387</v>
      </c>
      <c r="D291" s="476">
        <v>475.77056478452658</v>
      </c>
      <c r="E291" s="418">
        <v>568.19698544142989</v>
      </c>
      <c r="F291" s="404">
        <v>1043.9675502259563</v>
      </c>
      <c r="G291" s="404">
        <v>40.263846812316153</v>
      </c>
      <c r="H291" s="404">
        <v>1084.2313970382727</v>
      </c>
      <c r="I291" s="404">
        <v>177.19783294237311</v>
      </c>
      <c r="J291" s="404">
        <v>1261.4292299806457</v>
      </c>
      <c r="K291" s="444">
        <v>-8.1685857691172128</v>
      </c>
      <c r="L291" s="488">
        <v>1253.2606442115284</v>
      </c>
      <c r="M291" s="404">
        <v>17.178077945084148</v>
      </c>
      <c r="N291" s="404">
        <v>1270.4387221566126</v>
      </c>
      <c r="O291" s="419">
        <v>11</v>
      </c>
      <c r="P291" s="419">
        <v>11</v>
      </c>
      <c r="Q291" s="200"/>
      <c r="R291" s="443">
        <v>925</v>
      </c>
      <c r="S291" s="202" t="s">
        <v>317</v>
      </c>
      <c r="T291" s="404">
        <v>3427</v>
      </c>
      <c r="U291" s="417">
        <v>362.20769066744271</v>
      </c>
      <c r="V291" s="417">
        <v>564.77813550681333</v>
      </c>
      <c r="W291" s="470">
        <v>926.98582617425598</v>
      </c>
      <c r="X291" s="470">
        <v>-5.9576278379730203</v>
      </c>
      <c r="Y291" s="470">
        <v>921.02819833628303</v>
      </c>
      <c r="Z291" s="470">
        <v>239.43109043630139</v>
      </c>
      <c r="AA291" s="470">
        <v>1160.4592887725844</v>
      </c>
      <c r="AB291" s="473">
        <v>-8.0732419025386637</v>
      </c>
      <c r="AC291" s="491">
        <v>1152.3860468700459</v>
      </c>
      <c r="AD291" s="470">
        <v>16.977575138605197</v>
      </c>
      <c r="AE291" s="470">
        <v>1169.363622008651</v>
      </c>
      <c r="AF291" s="419">
        <v>11</v>
      </c>
      <c r="AG291" s="479">
        <v>11</v>
      </c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  <c r="CC291" s="9"/>
      <c r="CD291" s="9"/>
      <c r="CE291" s="9"/>
      <c r="CF291" s="9"/>
      <c r="CG291" s="9"/>
      <c r="CH291" s="9"/>
      <c r="CI291" s="9"/>
      <c r="CJ291" s="9"/>
      <c r="CK291" s="9"/>
      <c r="CL291" s="9"/>
      <c r="CM291" s="9"/>
    </row>
    <row r="292" spans="1:91" s="421" customFormat="1" ht="16.5">
      <c r="A292" s="401">
        <v>927</v>
      </c>
      <c r="B292" s="402" t="s">
        <v>318</v>
      </c>
      <c r="C292" s="404">
        <v>28811</v>
      </c>
      <c r="D292" s="476">
        <v>532.97563872583692</v>
      </c>
      <c r="E292" s="418">
        <v>31.953966711977099</v>
      </c>
      <c r="F292" s="404">
        <v>564.92960543781408</v>
      </c>
      <c r="G292" s="404">
        <v>93.155921020723554</v>
      </c>
      <c r="H292" s="404">
        <v>658.08552645853763</v>
      </c>
      <c r="I292" s="404">
        <v>80.56284880582659</v>
      </c>
      <c r="J292" s="404">
        <v>738.64837526436418</v>
      </c>
      <c r="K292" s="444">
        <v>-111.20228384991843</v>
      </c>
      <c r="L292" s="488">
        <v>627.44609141444573</v>
      </c>
      <c r="M292" s="404">
        <v>-6.2927373208149593</v>
      </c>
      <c r="N292" s="404">
        <v>621.15335409363081</v>
      </c>
      <c r="O292" s="419">
        <v>1</v>
      </c>
      <c r="P292" s="420">
        <v>33</v>
      </c>
      <c r="Q292" s="200"/>
      <c r="R292" s="443">
        <v>927</v>
      </c>
      <c r="S292" s="202" t="s">
        <v>318</v>
      </c>
      <c r="T292" s="404">
        <v>28913</v>
      </c>
      <c r="U292" s="417">
        <v>467.08617546483873</v>
      </c>
      <c r="V292" s="417">
        <v>35.147915485951465</v>
      </c>
      <c r="W292" s="470">
        <v>502.23409095079023</v>
      </c>
      <c r="X292" s="470">
        <v>90.697613283760703</v>
      </c>
      <c r="Y292" s="470">
        <v>592.93170423455092</v>
      </c>
      <c r="Z292" s="470">
        <v>139.32080180989195</v>
      </c>
      <c r="AA292" s="470">
        <v>732.25250604444284</v>
      </c>
      <c r="AB292" s="473">
        <v>-110.80998166914537</v>
      </c>
      <c r="AC292" s="491">
        <v>621.44252437529747</v>
      </c>
      <c r="AD292" s="470">
        <v>-6.2705376456957005</v>
      </c>
      <c r="AE292" s="470">
        <v>615.17198672960171</v>
      </c>
      <c r="AF292" s="419">
        <v>1</v>
      </c>
      <c r="AG292" s="480">
        <v>33</v>
      </c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9"/>
      <c r="CB292" s="9"/>
      <c r="CC292" s="9"/>
      <c r="CD292" s="9"/>
      <c r="CE292" s="9"/>
      <c r="CF292" s="9"/>
      <c r="CG292" s="9"/>
      <c r="CH292" s="9"/>
      <c r="CI292" s="9"/>
      <c r="CJ292" s="9"/>
      <c r="CK292" s="9"/>
      <c r="CL292" s="9"/>
      <c r="CM292" s="9"/>
    </row>
    <row r="293" spans="1:91" s="421" customFormat="1" ht="16.5">
      <c r="A293" s="401">
        <v>931</v>
      </c>
      <c r="B293" s="402" t="s">
        <v>319</v>
      </c>
      <c r="C293" s="404">
        <v>5877</v>
      </c>
      <c r="D293" s="476">
        <v>265.24805176284121</v>
      </c>
      <c r="E293" s="418">
        <v>623.490023552671</v>
      </c>
      <c r="F293" s="404">
        <v>888.73807531551222</v>
      </c>
      <c r="G293" s="404">
        <v>369.92383903928447</v>
      </c>
      <c r="H293" s="404">
        <v>1258.6619143547966</v>
      </c>
      <c r="I293" s="404">
        <v>165.30806668995129</v>
      </c>
      <c r="J293" s="404">
        <v>1423.969981044748</v>
      </c>
      <c r="K293" s="444">
        <v>24.82048664284499</v>
      </c>
      <c r="L293" s="488">
        <v>1448.790467687593</v>
      </c>
      <c r="M293" s="404">
        <v>-15.839959162838182</v>
      </c>
      <c r="N293" s="404">
        <v>1432.9505085247549</v>
      </c>
      <c r="O293" s="419">
        <v>13</v>
      </c>
      <c r="P293" s="419">
        <v>13</v>
      </c>
      <c r="Q293" s="200"/>
      <c r="R293" s="443">
        <v>931</v>
      </c>
      <c r="S293" s="202" t="s">
        <v>319</v>
      </c>
      <c r="T293" s="404">
        <v>5951</v>
      </c>
      <c r="U293" s="417">
        <v>110.18170640849078</v>
      </c>
      <c r="V293" s="417">
        <v>618.94139119221938</v>
      </c>
      <c r="W293" s="470">
        <v>729.12309760071014</v>
      </c>
      <c r="X293" s="470">
        <v>398.63750747683582</v>
      </c>
      <c r="Y293" s="470">
        <v>1127.7606050775462</v>
      </c>
      <c r="Z293" s="470">
        <v>220.08306042331367</v>
      </c>
      <c r="AA293" s="470">
        <v>1347.8436655008597</v>
      </c>
      <c r="AB293" s="473">
        <v>24.511846748445638</v>
      </c>
      <c r="AC293" s="491">
        <v>1372.3555122493053</v>
      </c>
      <c r="AD293" s="470">
        <v>-15.642991093933793</v>
      </c>
      <c r="AE293" s="470">
        <v>1356.7125211553716</v>
      </c>
      <c r="AF293" s="419">
        <v>13</v>
      </c>
      <c r="AG293" s="479">
        <v>13</v>
      </c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  <c r="CB293" s="9"/>
      <c r="CC293" s="9"/>
      <c r="CD293" s="9"/>
      <c r="CE293" s="9"/>
      <c r="CF293" s="9"/>
      <c r="CG293" s="9"/>
      <c r="CH293" s="9"/>
      <c r="CI293" s="9"/>
      <c r="CJ293" s="9"/>
      <c r="CK293" s="9"/>
      <c r="CL293" s="9"/>
      <c r="CM293" s="9"/>
    </row>
    <row r="294" spans="1:91" s="421" customFormat="1" ht="16.5">
      <c r="A294" s="401">
        <v>934</v>
      </c>
      <c r="B294" s="402" t="s">
        <v>320</v>
      </c>
      <c r="C294" s="404">
        <v>2656</v>
      </c>
      <c r="D294" s="476">
        <v>184.54937782065642</v>
      </c>
      <c r="E294" s="418">
        <v>102.05752669875547</v>
      </c>
      <c r="F294" s="404">
        <v>286.60690451941184</v>
      </c>
      <c r="G294" s="404">
        <v>468.81031971243584</v>
      </c>
      <c r="H294" s="404">
        <v>755.41722423184774</v>
      </c>
      <c r="I294" s="404">
        <v>134.95294203160188</v>
      </c>
      <c r="J294" s="404">
        <v>890.37016626344962</v>
      </c>
      <c r="K294" s="444">
        <v>-296.59450301204816</v>
      </c>
      <c r="L294" s="488">
        <v>593.7756632514014</v>
      </c>
      <c r="M294" s="404">
        <v>-906.1191340361446</v>
      </c>
      <c r="N294" s="404">
        <v>-312.34347078474315</v>
      </c>
      <c r="O294" s="419">
        <v>14</v>
      </c>
      <c r="P294" s="419">
        <v>14</v>
      </c>
      <c r="Q294" s="200"/>
      <c r="R294" s="443">
        <v>934</v>
      </c>
      <c r="S294" s="202" t="s">
        <v>320</v>
      </c>
      <c r="T294" s="404">
        <v>2671</v>
      </c>
      <c r="U294" s="417">
        <v>56.465842189461362</v>
      </c>
      <c r="V294" s="417">
        <v>98.481831925841561</v>
      </c>
      <c r="W294" s="470">
        <v>154.94767411530293</v>
      </c>
      <c r="X294" s="470">
        <v>458.56375464014036</v>
      </c>
      <c r="Y294" s="470">
        <v>613.51142875544326</v>
      </c>
      <c r="Z294" s="470">
        <v>210.37030712304923</v>
      </c>
      <c r="AA294" s="470">
        <v>823.88173587849235</v>
      </c>
      <c r="AB294" s="473">
        <v>-294.92886559341071</v>
      </c>
      <c r="AC294" s="491">
        <v>528.95287028508164</v>
      </c>
      <c r="AD294" s="470">
        <v>-901.03048296518159</v>
      </c>
      <c r="AE294" s="470">
        <v>-372.07761268009989</v>
      </c>
      <c r="AF294" s="419">
        <v>14</v>
      </c>
      <c r="AG294" s="479">
        <v>14</v>
      </c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  <c r="CC294" s="9"/>
      <c r="CD294" s="9"/>
      <c r="CE294" s="9"/>
      <c r="CF294" s="9"/>
      <c r="CG294" s="9"/>
      <c r="CH294" s="9"/>
      <c r="CI294" s="9"/>
      <c r="CJ294" s="9"/>
      <c r="CK294" s="9"/>
      <c r="CL294" s="9"/>
      <c r="CM294" s="9"/>
    </row>
    <row r="295" spans="1:91" s="421" customFormat="1" ht="16.5">
      <c r="A295" s="401">
        <v>935</v>
      </c>
      <c r="B295" s="402" t="s">
        <v>321</v>
      </c>
      <c r="C295" s="404">
        <v>2927</v>
      </c>
      <c r="D295" s="476">
        <v>159.96976271601221</v>
      </c>
      <c r="E295" s="418">
        <v>-2.1944426725820825</v>
      </c>
      <c r="F295" s="404">
        <v>157.77532004343013</v>
      </c>
      <c r="G295" s="404">
        <v>305.89947510663211</v>
      </c>
      <c r="H295" s="404">
        <v>463.67479515006227</v>
      </c>
      <c r="I295" s="404">
        <v>141.04262452264842</v>
      </c>
      <c r="J295" s="404">
        <v>604.71741967271066</v>
      </c>
      <c r="K295" s="444">
        <v>73.887939870174236</v>
      </c>
      <c r="L295" s="488">
        <v>678.60535954288491</v>
      </c>
      <c r="M295" s="404">
        <v>431.18389579774521</v>
      </c>
      <c r="N295" s="404">
        <v>1109.78925534063</v>
      </c>
      <c r="O295" s="419">
        <v>8</v>
      </c>
      <c r="P295" s="419">
        <v>8</v>
      </c>
      <c r="Q295" s="200"/>
      <c r="R295" s="443">
        <v>935</v>
      </c>
      <c r="S295" s="202" t="s">
        <v>321</v>
      </c>
      <c r="T295" s="404">
        <v>2985</v>
      </c>
      <c r="U295" s="417">
        <v>41.620695381876438</v>
      </c>
      <c r="V295" s="417">
        <v>0.97225813396546878</v>
      </c>
      <c r="W295" s="470">
        <v>42.592953515841906</v>
      </c>
      <c r="X295" s="470">
        <v>363.50108801784199</v>
      </c>
      <c r="Y295" s="470">
        <v>406.09404153368394</v>
      </c>
      <c r="Z295" s="470">
        <v>208.53846738420859</v>
      </c>
      <c r="AA295" s="470">
        <v>614.63250891789244</v>
      </c>
      <c r="AB295" s="473">
        <v>72.452261306532662</v>
      </c>
      <c r="AC295" s="491">
        <v>687.08477022442514</v>
      </c>
      <c r="AD295" s="470">
        <v>422.80578324958134</v>
      </c>
      <c r="AE295" s="470">
        <v>1109.8905534740065</v>
      </c>
      <c r="AF295" s="419">
        <v>8</v>
      </c>
      <c r="AG295" s="479">
        <v>8</v>
      </c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  <c r="CB295" s="9"/>
      <c r="CC295" s="9"/>
      <c r="CD295" s="9"/>
      <c r="CE295" s="9"/>
      <c r="CF295" s="9"/>
      <c r="CG295" s="9"/>
      <c r="CH295" s="9"/>
      <c r="CI295" s="9"/>
      <c r="CJ295" s="9"/>
      <c r="CK295" s="9"/>
      <c r="CL295" s="9"/>
      <c r="CM295" s="9"/>
    </row>
    <row r="296" spans="1:91" s="421" customFormat="1" ht="16.5">
      <c r="A296" s="401">
        <v>936</v>
      </c>
      <c r="B296" s="402" t="s">
        <v>322</v>
      </c>
      <c r="C296" s="404">
        <v>6275</v>
      </c>
      <c r="D296" s="476">
        <v>228.98213121659609</v>
      </c>
      <c r="E296" s="418">
        <v>397.0336488488507</v>
      </c>
      <c r="F296" s="404">
        <v>626.01578006544685</v>
      </c>
      <c r="G296" s="404">
        <v>356.72538902222078</v>
      </c>
      <c r="H296" s="404">
        <v>982.74116908766757</v>
      </c>
      <c r="I296" s="404">
        <v>167.61056104605944</v>
      </c>
      <c r="J296" s="404">
        <v>1150.351730133727</v>
      </c>
      <c r="K296" s="444">
        <v>83.59298804780876</v>
      </c>
      <c r="L296" s="488">
        <v>1233.9447181815358</v>
      </c>
      <c r="M296" s="404">
        <v>13.915216015936251</v>
      </c>
      <c r="N296" s="404">
        <v>1247.8599341974718</v>
      </c>
      <c r="O296" s="419">
        <v>6</v>
      </c>
      <c r="P296" s="419">
        <v>6</v>
      </c>
      <c r="Q296" s="200"/>
      <c r="R296" s="443">
        <v>936</v>
      </c>
      <c r="S296" s="202" t="s">
        <v>322</v>
      </c>
      <c r="T296" s="404">
        <v>6395</v>
      </c>
      <c r="U296" s="417">
        <v>132.46334988702702</v>
      </c>
      <c r="V296" s="417">
        <v>392.71515506188382</v>
      </c>
      <c r="W296" s="470">
        <v>525.17850494891093</v>
      </c>
      <c r="X296" s="470">
        <v>313.96371132582794</v>
      </c>
      <c r="Y296" s="470">
        <v>839.14221627473876</v>
      </c>
      <c r="Z296" s="470">
        <v>221.51354418751001</v>
      </c>
      <c r="AA296" s="470">
        <v>1060.6557604622487</v>
      </c>
      <c r="AB296" s="473">
        <v>82.024394057857705</v>
      </c>
      <c r="AC296" s="491">
        <v>1142.6801545201065</v>
      </c>
      <c r="AD296" s="470">
        <v>13.65410172009382</v>
      </c>
      <c r="AE296" s="470">
        <v>1156.3342562402001</v>
      </c>
      <c r="AF296" s="419">
        <v>6</v>
      </c>
      <c r="AG296" s="479">
        <v>6</v>
      </c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  <c r="CB296" s="9"/>
      <c r="CC296" s="9"/>
      <c r="CD296" s="9"/>
      <c r="CE296" s="9"/>
      <c r="CF296" s="9"/>
      <c r="CG296" s="9"/>
      <c r="CH296" s="9"/>
      <c r="CI296" s="9"/>
      <c r="CJ296" s="9"/>
      <c r="CK296" s="9"/>
      <c r="CL296" s="9"/>
      <c r="CM296" s="9"/>
    </row>
    <row r="297" spans="1:91" s="421" customFormat="1" ht="16.5">
      <c r="A297" s="401">
        <v>946</v>
      </c>
      <c r="B297" s="402" t="s">
        <v>323</v>
      </c>
      <c r="C297" s="404">
        <v>6291</v>
      </c>
      <c r="D297" s="476">
        <v>907.64997094843875</v>
      </c>
      <c r="E297" s="418">
        <v>-66.537232549961303</v>
      </c>
      <c r="F297" s="404">
        <v>841.1127383984774</v>
      </c>
      <c r="G297" s="404">
        <v>360.79130592195753</v>
      </c>
      <c r="H297" s="404">
        <v>1201.9040443204349</v>
      </c>
      <c r="I297" s="404">
        <v>140.10676288256411</v>
      </c>
      <c r="J297" s="404">
        <v>1342.0108072029989</v>
      </c>
      <c r="K297" s="444">
        <v>111.97250039739311</v>
      </c>
      <c r="L297" s="488">
        <v>1453.983307600392</v>
      </c>
      <c r="M297" s="404">
        <v>-25.082335797170561</v>
      </c>
      <c r="N297" s="404">
        <v>1428.9009718032214</v>
      </c>
      <c r="O297" s="419">
        <v>15</v>
      </c>
      <c r="P297" s="419">
        <v>15</v>
      </c>
      <c r="Q297" s="200"/>
      <c r="R297" s="443">
        <v>946</v>
      </c>
      <c r="S297" s="202" t="s">
        <v>323</v>
      </c>
      <c r="T297" s="404">
        <v>6287</v>
      </c>
      <c r="U297" s="417">
        <v>802.40372240910506</v>
      </c>
      <c r="V297" s="417">
        <v>-66.30972719619129</v>
      </c>
      <c r="W297" s="470">
        <v>736.09399521291368</v>
      </c>
      <c r="X297" s="470">
        <v>345.27497863933309</v>
      </c>
      <c r="Y297" s="470">
        <v>1081.3689738522469</v>
      </c>
      <c r="Z297" s="470">
        <v>216.96121268841119</v>
      </c>
      <c r="AA297" s="470">
        <v>1298.3301865406579</v>
      </c>
      <c r="AB297" s="473">
        <v>112.04374105296644</v>
      </c>
      <c r="AC297" s="491">
        <v>1410.3739275936243</v>
      </c>
      <c r="AD297" s="470">
        <v>-25.098294019405124</v>
      </c>
      <c r="AE297" s="470">
        <v>1385.2756335742192</v>
      </c>
      <c r="AF297" s="419">
        <v>15</v>
      </c>
      <c r="AG297" s="479">
        <v>15</v>
      </c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  <c r="CB297" s="9"/>
      <c r="CC297" s="9"/>
      <c r="CD297" s="9"/>
      <c r="CE297" s="9"/>
      <c r="CF297" s="9"/>
      <c r="CG297" s="9"/>
      <c r="CH297" s="9"/>
      <c r="CI297" s="9"/>
      <c r="CJ297" s="9"/>
      <c r="CK297" s="9"/>
      <c r="CL297" s="9"/>
      <c r="CM297" s="9"/>
    </row>
    <row r="298" spans="1:91" s="421" customFormat="1" ht="16.5">
      <c r="A298" s="401">
        <v>976</v>
      </c>
      <c r="B298" s="402" t="s">
        <v>324</v>
      </c>
      <c r="C298" s="404">
        <v>3765</v>
      </c>
      <c r="D298" s="476">
        <v>726.94706072993745</v>
      </c>
      <c r="E298" s="418">
        <v>-99.443993144362111</v>
      </c>
      <c r="F298" s="404">
        <v>627.50306758557542</v>
      </c>
      <c r="G298" s="404">
        <v>547.95437790090148</v>
      </c>
      <c r="H298" s="404">
        <v>1175.4574454864769</v>
      </c>
      <c r="I298" s="404">
        <v>164.66564809167306</v>
      </c>
      <c r="J298" s="404">
        <v>1340.1230935781498</v>
      </c>
      <c r="K298" s="444">
        <v>-192.40717131474105</v>
      </c>
      <c r="L298" s="488">
        <v>1147.7159222634089</v>
      </c>
      <c r="M298" s="404">
        <v>-12.299342363877827</v>
      </c>
      <c r="N298" s="404">
        <v>1135.4165798995309</v>
      </c>
      <c r="O298" s="419">
        <v>19</v>
      </c>
      <c r="P298" s="419">
        <v>19</v>
      </c>
      <c r="Q298" s="200"/>
      <c r="R298" s="443">
        <v>976</v>
      </c>
      <c r="S298" s="202" t="s">
        <v>324</v>
      </c>
      <c r="T298" s="404">
        <v>3788</v>
      </c>
      <c r="U298" s="417">
        <v>489.61474623768078</v>
      </c>
      <c r="V298" s="417">
        <v>-125.56272506732658</v>
      </c>
      <c r="W298" s="470">
        <v>364.05202117035418</v>
      </c>
      <c r="X298" s="470">
        <v>498.0649859132638</v>
      </c>
      <c r="Y298" s="470">
        <v>862.11700708361798</v>
      </c>
      <c r="Z298" s="470">
        <v>217.2046154073694</v>
      </c>
      <c r="AA298" s="470">
        <v>1079.3216224909875</v>
      </c>
      <c r="AB298" s="473">
        <v>-191.23891235480465</v>
      </c>
      <c r="AC298" s="491">
        <v>888.08271013618275</v>
      </c>
      <c r="AD298" s="470">
        <v>-12.224663146779308</v>
      </c>
      <c r="AE298" s="470">
        <v>875.85804698940331</v>
      </c>
      <c r="AF298" s="419">
        <v>19</v>
      </c>
      <c r="AG298" s="479">
        <v>19</v>
      </c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  <c r="CB298" s="9"/>
      <c r="CC298" s="9"/>
      <c r="CD298" s="9"/>
      <c r="CE298" s="9"/>
      <c r="CF298" s="9"/>
      <c r="CG298" s="9"/>
      <c r="CH298" s="9"/>
      <c r="CI298" s="9"/>
      <c r="CJ298" s="9"/>
      <c r="CK298" s="9"/>
      <c r="CL298" s="9"/>
      <c r="CM298" s="9"/>
    </row>
    <row r="299" spans="1:91" s="421" customFormat="1" ht="16.5">
      <c r="A299" s="401">
        <v>977</v>
      </c>
      <c r="B299" s="402" t="s">
        <v>325</v>
      </c>
      <c r="C299" s="404">
        <v>15369</v>
      </c>
      <c r="D299" s="476">
        <v>703.8316463976671</v>
      </c>
      <c r="E299" s="418">
        <v>-104.89903173666114</v>
      </c>
      <c r="F299" s="404">
        <v>598.9326146610058</v>
      </c>
      <c r="G299" s="404">
        <v>402.99659762632092</v>
      </c>
      <c r="H299" s="404">
        <v>1001.9292122873268</v>
      </c>
      <c r="I299" s="404">
        <v>71.631949209306157</v>
      </c>
      <c r="J299" s="404">
        <v>1073.5611614966328</v>
      </c>
      <c r="K299" s="444">
        <v>13.37920489296636</v>
      </c>
      <c r="L299" s="488">
        <v>1086.9403663895994</v>
      </c>
      <c r="M299" s="404">
        <v>13.152818986271065</v>
      </c>
      <c r="N299" s="404">
        <v>1100.0931853758702</v>
      </c>
      <c r="O299" s="419">
        <v>17</v>
      </c>
      <c r="P299" s="419">
        <v>17</v>
      </c>
      <c r="Q299" s="200"/>
      <c r="R299" s="443">
        <v>977</v>
      </c>
      <c r="S299" s="202" t="s">
        <v>325</v>
      </c>
      <c r="T299" s="404">
        <v>15293</v>
      </c>
      <c r="U299" s="417">
        <v>649.38064956307949</v>
      </c>
      <c r="V299" s="417">
        <v>-132.01608213303086</v>
      </c>
      <c r="W299" s="470">
        <v>517.36456743004862</v>
      </c>
      <c r="X299" s="470">
        <v>426.79225627424455</v>
      </c>
      <c r="Y299" s="470">
        <v>944.15682370429329</v>
      </c>
      <c r="Z299" s="470">
        <v>159.11941955079774</v>
      </c>
      <c r="AA299" s="470">
        <v>1103.276243255091</v>
      </c>
      <c r="AB299" s="473">
        <v>13.445694108415616</v>
      </c>
      <c r="AC299" s="491">
        <v>1116.7219373635066</v>
      </c>
      <c r="AD299" s="470">
        <v>13.218183155692145</v>
      </c>
      <c r="AE299" s="470">
        <v>1129.9401205191987</v>
      </c>
      <c r="AF299" s="419">
        <v>17</v>
      </c>
      <c r="AG299" s="479">
        <v>17</v>
      </c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9"/>
      <c r="BZ299" s="9"/>
      <c r="CA299" s="9"/>
      <c r="CB299" s="9"/>
      <c r="CC299" s="9"/>
      <c r="CD299" s="9"/>
      <c r="CE299" s="9"/>
      <c r="CF299" s="9"/>
      <c r="CG299" s="9"/>
      <c r="CH299" s="9"/>
      <c r="CI299" s="9"/>
      <c r="CJ299" s="9"/>
      <c r="CK299" s="9"/>
      <c r="CL299" s="9"/>
      <c r="CM299" s="9"/>
    </row>
    <row r="300" spans="1:91" s="421" customFormat="1" ht="16.5">
      <c r="A300" s="401">
        <v>980</v>
      </c>
      <c r="B300" s="402" t="s">
        <v>326</v>
      </c>
      <c r="C300" s="404">
        <v>33677</v>
      </c>
      <c r="D300" s="476">
        <v>705.79364528889073</v>
      </c>
      <c r="E300" s="418">
        <v>-33.768228567845583</v>
      </c>
      <c r="F300" s="404">
        <v>672.02541672104519</v>
      </c>
      <c r="G300" s="404">
        <v>154.2853980487678</v>
      </c>
      <c r="H300" s="404">
        <v>826.31081476981296</v>
      </c>
      <c r="I300" s="404">
        <v>60.087139197019795</v>
      </c>
      <c r="J300" s="404">
        <v>886.3979539668328</v>
      </c>
      <c r="K300" s="444">
        <v>-120.09427799388307</v>
      </c>
      <c r="L300" s="488">
        <v>766.30367597294969</v>
      </c>
      <c r="M300" s="404">
        <v>-24.14655596994983</v>
      </c>
      <c r="N300" s="404">
        <v>742.15712000299982</v>
      </c>
      <c r="O300" s="419">
        <v>6</v>
      </c>
      <c r="P300" s="419">
        <v>6</v>
      </c>
      <c r="Q300" s="200"/>
      <c r="R300" s="443">
        <v>980</v>
      </c>
      <c r="S300" s="202" t="s">
        <v>326</v>
      </c>
      <c r="T300" s="404">
        <v>33607</v>
      </c>
      <c r="U300" s="417">
        <v>652.79963967762865</v>
      </c>
      <c r="V300" s="417">
        <v>-55.465969122457473</v>
      </c>
      <c r="W300" s="470">
        <v>597.33367055517101</v>
      </c>
      <c r="X300" s="470">
        <v>163.16406184444591</v>
      </c>
      <c r="Y300" s="470">
        <v>760.49773239961701</v>
      </c>
      <c r="Z300" s="470">
        <v>125.59792048308245</v>
      </c>
      <c r="AA300" s="470">
        <v>886.09565288269948</v>
      </c>
      <c r="AB300" s="473">
        <v>-120.34442229297468</v>
      </c>
      <c r="AC300" s="491">
        <v>765.75123058972474</v>
      </c>
      <c r="AD300" s="470">
        <v>-24.196850816794132</v>
      </c>
      <c r="AE300" s="470">
        <v>741.55437977293059</v>
      </c>
      <c r="AF300" s="419">
        <v>6</v>
      </c>
      <c r="AG300" s="479">
        <v>6</v>
      </c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9"/>
      <c r="CB300" s="9"/>
      <c r="CC300" s="9"/>
      <c r="CD300" s="9"/>
      <c r="CE300" s="9"/>
      <c r="CF300" s="9"/>
      <c r="CG300" s="9"/>
      <c r="CH300" s="9"/>
      <c r="CI300" s="9"/>
      <c r="CJ300" s="9"/>
      <c r="CK300" s="9"/>
      <c r="CL300" s="9"/>
      <c r="CM300" s="9"/>
    </row>
    <row r="301" spans="1:91" s="421" customFormat="1" ht="16.5">
      <c r="A301" s="401">
        <v>981</v>
      </c>
      <c r="B301" s="402" t="s">
        <v>327</v>
      </c>
      <c r="C301" s="404">
        <v>2207</v>
      </c>
      <c r="D301" s="476">
        <v>15.904712581123466</v>
      </c>
      <c r="E301" s="418">
        <v>386.88968775714983</v>
      </c>
      <c r="F301" s="404">
        <v>402.79440033827331</v>
      </c>
      <c r="G301" s="404">
        <v>554.13177998629942</v>
      </c>
      <c r="H301" s="404">
        <v>956.92618032457267</v>
      </c>
      <c r="I301" s="404">
        <v>154.34688469036379</v>
      </c>
      <c r="J301" s="404">
        <v>1111.2730650149365</v>
      </c>
      <c r="K301" s="444">
        <v>-261.97145446307206</v>
      </c>
      <c r="L301" s="488">
        <v>849.30161055186443</v>
      </c>
      <c r="M301" s="404">
        <v>-23.658699592206617</v>
      </c>
      <c r="N301" s="404">
        <v>825.6429109596578</v>
      </c>
      <c r="O301" s="419">
        <v>5</v>
      </c>
      <c r="P301" s="419">
        <v>5</v>
      </c>
      <c r="Q301" s="200"/>
      <c r="R301" s="443">
        <v>981</v>
      </c>
      <c r="S301" s="202" t="s">
        <v>327</v>
      </c>
      <c r="T301" s="404">
        <v>2237</v>
      </c>
      <c r="U301" s="417">
        <v>-77.134797948062982</v>
      </c>
      <c r="V301" s="417">
        <v>384.89436792497378</v>
      </c>
      <c r="W301" s="470">
        <v>307.75956997691083</v>
      </c>
      <c r="X301" s="470">
        <v>502.33040543010912</v>
      </c>
      <c r="Y301" s="470">
        <v>810.08997540701989</v>
      </c>
      <c r="Z301" s="470">
        <v>226.46176794260478</v>
      </c>
      <c r="AA301" s="470">
        <v>1036.5517433496245</v>
      </c>
      <c r="AB301" s="473">
        <v>-258.45820295037998</v>
      </c>
      <c r="AC301" s="491">
        <v>778.0935403992446</v>
      </c>
      <c r="AD301" s="470">
        <v>-23.341417076441662</v>
      </c>
      <c r="AE301" s="470">
        <v>754.75212332280296</v>
      </c>
      <c r="AF301" s="419">
        <v>5</v>
      </c>
      <c r="AG301" s="479">
        <v>5</v>
      </c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  <c r="CC301" s="9"/>
      <c r="CD301" s="9"/>
      <c r="CE301" s="9"/>
      <c r="CF301" s="9"/>
      <c r="CG301" s="9"/>
      <c r="CH301" s="9"/>
      <c r="CI301" s="9"/>
      <c r="CJ301" s="9"/>
      <c r="CK301" s="9"/>
      <c r="CL301" s="9"/>
      <c r="CM301" s="9"/>
    </row>
    <row r="302" spans="1:91" s="421" customFormat="1" ht="16.5">
      <c r="A302" s="401">
        <v>989</v>
      </c>
      <c r="B302" s="402" t="s">
        <v>328</v>
      </c>
      <c r="C302" s="404">
        <v>5316</v>
      </c>
      <c r="D302" s="476">
        <v>294.2385771755695</v>
      </c>
      <c r="E302" s="418">
        <v>-307.62212762115047</v>
      </c>
      <c r="F302" s="404">
        <v>-13.383550445580944</v>
      </c>
      <c r="G302" s="404">
        <v>401.63315579965075</v>
      </c>
      <c r="H302" s="404">
        <v>388.24960535406984</v>
      </c>
      <c r="I302" s="404">
        <v>142.4387254745578</v>
      </c>
      <c r="J302" s="404">
        <v>530.68833082862761</v>
      </c>
      <c r="K302" s="444">
        <v>-76.746237772761475</v>
      </c>
      <c r="L302" s="488">
        <v>453.94209305586611</v>
      </c>
      <c r="M302" s="404">
        <v>20.191611644093307</v>
      </c>
      <c r="N302" s="404">
        <v>474.13370469995942</v>
      </c>
      <c r="O302" s="419">
        <v>14</v>
      </c>
      <c r="P302" s="419">
        <v>14</v>
      </c>
      <c r="Q302" s="200"/>
      <c r="R302" s="443">
        <v>989</v>
      </c>
      <c r="S302" s="202" t="s">
        <v>328</v>
      </c>
      <c r="T302" s="404">
        <v>5406</v>
      </c>
      <c r="U302" s="417">
        <v>209.77922475441778</v>
      </c>
      <c r="V302" s="417">
        <v>-329.34477063864034</v>
      </c>
      <c r="W302" s="470">
        <v>-119.56554588422253</v>
      </c>
      <c r="X302" s="470">
        <v>378.2714150482285</v>
      </c>
      <c r="Y302" s="470">
        <v>258.70586916400595</v>
      </c>
      <c r="Z302" s="470">
        <v>212.77786453686269</v>
      </c>
      <c r="AA302" s="470">
        <v>471.48373370086864</v>
      </c>
      <c r="AB302" s="473">
        <v>-75.468553459119491</v>
      </c>
      <c r="AC302" s="491">
        <v>396.01518024174914</v>
      </c>
      <c r="AD302" s="470">
        <v>19.855458287088425</v>
      </c>
      <c r="AE302" s="470">
        <v>415.87063852883756</v>
      </c>
      <c r="AF302" s="419">
        <v>14</v>
      </c>
      <c r="AG302" s="479">
        <v>14</v>
      </c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9"/>
      <c r="BZ302" s="9"/>
      <c r="CA302" s="9"/>
      <c r="CB302" s="9"/>
      <c r="CC302" s="9"/>
      <c r="CD302" s="9"/>
      <c r="CE302" s="9"/>
      <c r="CF302" s="9"/>
      <c r="CG302" s="9"/>
      <c r="CH302" s="9"/>
      <c r="CI302" s="9"/>
      <c r="CJ302" s="9"/>
      <c r="CK302" s="9"/>
      <c r="CL302" s="9"/>
      <c r="CM302" s="9"/>
    </row>
    <row r="303" spans="1:91" s="421" customFormat="1" ht="16.5">
      <c r="A303" s="401">
        <v>992</v>
      </c>
      <c r="B303" s="402" t="s">
        <v>329</v>
      </c>
      <c r="C303" s="404">
        <v>17971</v>
      </c>
      <c r="D303" s="476">
        <v>362.76827704109166</v>
      </c>
      <c r="E303" s="418">
        <v>-37.133446572453728</v>
      </c>
      <c r="F303" s="404">
        <v>325.63483046863797</v>
      </c>
      <c r="G303" s="404">
        <v>240.9247398577422</v>
      </c>
      <c r="H303" s="404">
        <v>566.55957032638014</v>
      </c>
      <c r="I303" s="404">
        <v>94.37094708350493</v>
      </c>
      <c r="J303" s="404">
        <v>660.93051740988506</v>
      </c>
      <c r="K303" s="444">
        <v>-44.617995659673916</v>
      </c>
      <c r="L303" s="488">
        <v>616.3125217502112</v>
      </c>
      <c r="M303" s="404">
        <v>-9.6612043291970373</v>
      </c>
      <c r="N303" s="404">
        <v>606.65131742101414</v>
      </c>
      <c r="O303" s="419">
        <v>13</v>
      </c>
      <c r="P303" s="419">
        <v>13</v>
      </c>
      <c r="Q303" s="200"/>
      <c r="R303" s="443">
        <v>992</v>
      </c>
      <c r="S303" s="202" t="s">
        <v>329</v>
      </c>
      <c r="T303" s="404">
        <v>18120</v>
      </c>
      <c r="U303" s="417">
        <v>187.95484399393567</v>
      </c>
      <c r="V303" s="417">
        <v>-33.575338657772498</v>
      </c>
      <c r="W303" s="470">
        <v>154.37950533616319</v>
      </c>
      <c r="X303" s="470">
        <v>284.79544392252666</v>
      </c>
      <c r="Y303" s="470">
        <v>439.17494925868982</v>
      </c>
      <c r="Z303" s="470">
        <v>161.9371531312764</v>
      </c>
      <c r="AA303" s="470">
        <v>601.11210238996614</v>
      </c>
      <c r="AB303" s="473">
        <v>-44.251103752759384</v>
      </c>
      <c r="AC303" s="491">
        <v>556.86099863720676</v>
      </c>
      <c r="AD303" s="470">
        <v>-9.5817606512141271</v>
      </c>
      <c r="AE303" s="470">
        <v>547.27923798599261</v>
      </c>
      <c r="AF303" s="419">
        <v>13</v>
      </c>
      <c r="AG303" s="479">
        <v>13</v>
      </c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9"/>
      <c r="CB303" s="9"/>
      <c r="CC303" s="9"/>
      <c r="CD303" s="9"/>
      <c r="CE303" s="9"/>
      <c r="CF303" s="9"/>
      <c r="CG303" s="9"/>
      <c r="CH303" s="9"/>
      <c r="CI303" s="9"/>
      <c r="CJ303" s="9"/>
      <c r="CK303" s="9"/>
      <c r="CL303" s="9"/>
      <c r="CM303" s="9"/>
    </row>
  </sheetData>
  <autoFilter ref="A10:Z10" xr:uid="{CCB35BFF-2FE8-4C6E-B887-1766FF9A5084}">
    <sortState xmlns:xlrd2="http://schemas.microsoft.com/office/spreadsheetml/2017/richdata2" ref="A11:Z303">
      <sortCondition ref="A10"/>
    </sortState>
  </autoFilter>
  <conditionalFormatting sqref="C11:C302">
    <cfRule type="cellIs" dxfId="11" priority="2" operator="lessThan">
      <formula>0</formula>
    </cfRule>
  </conditionalFormatting>
  <conditionalFormatting sqref="T11:T302">
    <cfRule type="cellIs" dxfId="10" priority="1" operator="lessThan">
      <formula>0</formula>
    </cfRule>
  </conditionalFormatting>
  <hyperlinks>
    <hyperlink ref="A4" r:id="rId1" display="https://vm.fi/valtionosuuslaskelmia" xr:uid="{FDE2442F-3DDC-4D5D-BA64-2C1542C07DA0}"/>
    <hyperlink ref="A5" r:id="rId2" display="https://vos.oph.fi/rap/vos/v24/vop6os24.html" xr:uid="{9F48A0DF-6083-4B44-90D1-FF7B666D5FDB}"/>
  </hyperlinks>
  <pageMargins left="0.7" right="0.7" top="0.75" bottom="0.75" header="0.3" footer="0.3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56EBB-3FD4-43F2-9773-86B8D48CFBAE}">
  <dimension ref="A1:AG304"/>
  <sheetViews>
    <sheetView workbookViewId="0">
      <pane ySplit="10" topLeftCell="A11" activePane="bottomLeft" state="frozen"/>
      <selection pane="bottomLeft"/>
    </sheetView>
  </sheetViews>
  <sheetFormatPr defaultColWidth="9.140625" defaultRowHeight="15.75"/>
  <cols>
    <col min="1" max="1" width="6.85546875" style="14" customWidth="1"/>
    <col min="2" max="2" width="18" style="8" bestFit="1" customWidth="1"/>
    <col min="3" max="3" width="12.7109375" style="1" bestFit="1" customWidth="1"/>
    <col min="4" max="4" width="12.7109375" bestFit="1" customWidth="1"/>
    <col min="5" max="5" width="14.85546875" style="1" bestFit="1" customWidth="1"/>
    <col min="6" max="6" width="10.42578125" style="1" bestFit="1" customWidth="1"/>
    <col min="7" max="7" width="10.7109375" style="1" bestFit="1" customWidth="1"/>
    <col min="8" max="8" width="9" style="1" bestFit="1" customWidth="1"/>
    <col min="9" max="9" width="8" style="1" customWidth="1"/>
    <col min="10" max="10" width="12.7109375" bestFit="1" customWidth="1"/>
    <col min="11" max="11" width="14.85546875" bestFit="1" customWidth="1"/>
    <col min="12" max="12" width="10.140625" style="1" bestFit="1" customWidth="1"/>
    <col min="13" max="13" width="10.85546875" customWidth="1"/>
    <col min="14" max="14" width="3.5703125" style="1" bestFit="1" customWidth="1"/>
    <col min="15" max="15" width="4.28515625" style="1" bestFit="1" customWidth="1"/>
    <col min="16" max="16" width="4.28515625" style="1" customWidth="1"/>
    <col min="17" max="17" width="9.140625" style="1"/>
    <col min="18" max="18" width="6.85546875" style="14" customWidth="1"/>
    <col min="19" max="19" width="18" style="8" bestFit="1" customWidth="1"/>
    <col min="20" max="20" width="13.7109375" style="7" customWidth="1"/>
    <col min="21" max="21" width="15.5703125" style="436" customWidth="1"/>
    <col min="22" max="33" width="17.28515625" style="436" customWidth="1"/>
    <col min="34" max="16384" width="9.140625" style="1"/>
  </cols>
  <sheetData>
    <row r="1" spans="1:33" s="436" customFormat="1" ht="35.25">
      <c r="A1" s="484" t="s">
        <v>507</v>
      </c>
      <c r="R1" s="509" t="s">
        <v>524</v>
      </c>
      <c r="S1" s="6"/>
      <c r="T1" s="7"/>
    </row>
    <row r="2" spans="1:33" s="436" customFormat="1" ht="18.75">
      <c r="A2" s="494" t="s">
        <v>522</v>
      </c>
      <c r="R2" s="465"/>
      <c r="S2" s="51"/>
      <c r="T2" s="52"/>
    </row>
    <row r="3" spans="1:33" s="436" customFormat="1">
      <c r="A3" s="494"/>
      <c r="R3" s="399"/>
      <c r="S3" s="8"/>
      <c r="T3" s="7"/>
    </row>
    <row r="4" spans="1:33" s="436" customFormat="1">
      <c r="A4" s="494"/>
      <c r="R4" s="332"/>
      <c r="S4" s="43"/>
      <c r="T4" s="43"/>
    </row>
    <row r="5" spans="1:33" s="436" customFormat="1">
      <c r="A5" s="494"/>
      <c r="R5" s="332"/>
      <c r="S5" s="47"/>
      <c r="T5" s="47"/>
    </row>
    <row r="6" spans="1:33" s="436" customFormat="1">
      <c r="A6" s="494"/>
      <c r="R6" s="441"/>
      <c r="S6" s="51"/>
      <c r="T6" s="47"/>
    </row>
    <row r="7" spans="1:33" s="436" customFormat="1">
      <c r="A7" s="494"/>
      <c r="R7" s="441"/>
      <c r="S7" s="51"/>
      <c r="T7" s="47"/>
    </row>
    <row r="8" spans="1:33" s="436" customFormat="1">
      <c r="R8" s="14"/>
      <c r="S8" s="8"/>
      <c r="T8" s="7"/>
    </row>
    <row r="9" spans="1:33" s="447" customFormat="1" ht="82.5">
      <c r="C9" s="449" t="s">
        <v>488</v>
      </c>
      <c r="D9" s="467" t="s">
        <v>508</v>
      </c>
      <c r="E9" s="448" t="s">
        <v>509</v>
      </c>
      <c r="F9" s="437" t="s">
        <v>361</v>
      </c>
      <c r="G9" s="448" t="s">
        <v>489</v>
      </c>
      <c r="H9" s="437" t="s">
        <v>510</v>
      </c>
      <c r="I9" s="437" t="s">
        <v>490</v>
      </c>
      <c r="J9" s="437" t="s">
        <v>511</v>
      </c>
      <c r="K9" s="437" t="s">
        <v>513</v>
      </c>
      <c r="L9" s="437" t="s">
        <v>491</v>
      </c>
      <c r="M9" s="437" t="s">
        <v>512</v>
      </c>
      <c r="N9" s="435" t="s">
        <v>493</v>
      </c>
      <c r="O9" s="435" t="s">
        <v>492</v>
      </c>
      <c r="P9" s="508"/>
      <c r="R9" s="391" t="s">
        <v>11</v>
      </c>
      <c r="S9" s="391" t="s">
        <v>12</v>
      </c>
      <c r="T9" s="392" t="s">
        <v>525</v>
      </c>
      <c r="U9" s="397" t="s">
        <v>14</v>
      </c>
      <c r="V9" s="397" t="s">
        <v>15</v>
      </c>
      <c r="W9" s="392" t="s">
        <v>16</v>
      </c>
      <c r="X9" s="392" t="s">
        <v>520</v>
      </c>
      <c r="Y9" s="392" t="s">
        <v>33</v>
      </c>
      <c r="Z9" s="57" t="s">
        <v>519</v>
      </c>
      <c r="AA9" s="57" t="s">
        <v>521</v>
      </c>
      <c r="AB9" s="493" t="s">
        <v>518</v>
      </c>
      <c r="AC9" s="58" t="s">
        <v>500</v>
      </c>
      <c r="AD9" s="58" t="s">
        <v>23</v>
      </c>
      <c r="AE9" s="58" t="s">
        <v>523</v>
      </c>
      <c r="AF9" s="58" t="s">
        <v>499</v>
      </c>
      <c r="AG9" s="58" t="s">
        <v>501</v>
      </c>
    </row>
    <row r="10" spans="1:33" s="393" customFormat="1" ht="30.75" customHeight="1" thickBot="1">
      <c r="A10" s="412" t="s">
        <v>487</v>
      </c>
      <c r="B10" s="413" t="s">
        <v>486</v>
      </c>
      <c r="C10" s="400">
        <v>3339116527.4557471</v>
      </c>
      <c r="D10" s="427">
        <v>3758188905.3745785</v>
      </c>
      <c r="E10" s="414">
        <f>D10-C10</f>
        <v>419072377.91883135</v>
      </c>
      <c r="F10" s="518">
        <f>D10/C10-1</f>
        <v>0.12550396923049134</v>
      </c>
      <c r="G10" s="400">
        <f>C10/L10</f>
        <v>603.42451384019353</v>
      </c>
      <c r="H10" s="400">
        <f>D10/M10</f>
        <v>674.31901426164677</v>
      </c>
      <c r="I10" s="519">
        <f>H10-G10</f>
        <v>70.894500421453245</v>
      </c>
      <c r="J10" s="520">
        <f>D10/$D$10</f>
        <v>1</v>
      </c>
      <c r="K10" s="520">
        <f>M10/$M$10</f>
        <v>1</v>
      </c>
      <c r="L10" s="414">
        <v>5533611</v>
      </c>
      <c r="M10" s="414">
        <v>5573310</v>
      </c>
      <c r="N10" s="414">
        <v>0</v>
      </c>
      <c r="O10" s="400">
        <v>0</v>
      </c>
      <c r="P10" s="521"/>
      <c r="Q10" s="514"/>
      <c r="R10" s="412"/>
      <c r="S10" s="413" t="s">
        <v>36</v>
      </c>
      <c r="T10" s="485">
        <f>M10-L10</f>
        <v>39699</v>
      </c>
      <c r="U10" s="499">
        <v>636395944.84325266</v>
      </c>
      <c r="V10" s="515">
        <v>77750359.658739746</v>
      </c>
      <c r="W10" s="499">
        <v>714146304.5019927</v>
      </c>
      <c r="X10" s="499">
        <v>12426073.41683805</v>
      </c>
      <c r="Y10" s="499">
        <v>726572377.91882992</v>
      </c>
      <c r="Z10" s="499">
        <v>-307500000.00000048</v>
      </c>
      <c r="AA10" s="499">
        <v>419072377.91882944</v>
      </c>
      <c r="AB10" s="499">
        <v>0</v>
      </c>
      <c r="AC10" s="499">
        <v>419072377.91882944</v>
      </c>
      <c r="AD10" s="499">
        <v>224197562.76194844</v>
      </c>
      <c r="AE10" s="499">
        <v>643269940.68077803</v>
      </c>
      <c r="AF10" s="499">
        <v>70.894500421452904</v>
      </c>
      <c r="AG10" s="499">
        <v>111.38450466387519</v>
      </c>
    </row>
    <row r="11" spans="1:33" ht="16.5">
      <c r="A11" s="406">
        <v>5</v>
      </c>
      <c r="B11" s="407" t="s">
        <v>37</v>
      </c>
      <c r="C11" s="409">
        <v>13550146.357065005</v>
      </c>
      <c r="D11" s="500">
        <v>13875596.030414121</v>
      </c>
      <c r="E11" s="469">
        <f>D11-C11</f>
        <v>325449.673349116</v>
      </c>
      <c r="F11" s="501">
        <f>D11/C11-1</f>
        <v>2.4018166650976891E-2</v>
      </c>
      <c r="G11" s="409">
        <f>C11/L11</f>
        <v>1475.5685894658614</v>
      </c>
      <c r="H11" s="409">
        <f>D11/M11</f>
        <v>1522.6156074195239</v>
      </c>
      <c r="I11" s="502">
        <f>H11-G11</f>
        <v>47.047017953662589</v>
      </c>
      <c r="J11" s="503">
        <f>D11/$D$10</f>
        <v>3.6920964804538323E-3</v>
      </c>
      <c r="K11" s="503">
        <f>M11/$M$10</f>
        <v>1.6351145010774567E-3</v>
      </c>
      <c r="L11" s="410">
        <v>9183</v>
      </c>
      <c r="M11" s="410">
        <v>9113</v>
      </c>
      <c r="N11" s="425">
        <v>14</v>
      </c>
      <c r="O11" s="425">
        <v>14</v>
      </c>
      <c r="P11" s="495"/>
      <c r="R11" s="406">
        <v>5</v>
      </c>
      <c r="S11" s="407" t="s">
        <v>37</v>
      </c>
      <c r="T11" s="469">
        <f t="shared" ref="T11:T74" si="0">M11-L11</f>
        <v>-70</v>
      </c>
      <c r="U11" s="498">
        <v>792047.7186217159</v>
      </c>
      <c r="V11" s="516">
        <v>107811.60509972624</v>
      </c>
      <c r="W11" s="498">
        <v>899859.32372144237</v>
      </c>
      <c r="X11" s="498">
        <v>19861.225399399176</v>
      </c>
      <c r="Y11" s="498">
        <v>919720.54912083969</v>
      </c>
      <c r="Z11" s="498">
        <v>-594270.87577172439</v>
      </c>
      <c r="AA11" s="498">
        <v>325449.673349116</v>
      </c>
      <c r="AB11" s="498">
        <v>0</v>
      </c>
      <c r="AC11" s="498">
        <v>325449.673349116</v>
      </c>
      <c r="AD11" s="498">
        <v>0</v>
      </c>
      <c r="AE11" s="498">
        <v>325449.673349116</v>
      </c>
      <c r="AF11" s="498">
        <v>47.047017953662589</v>
      </c>
      <c r="AG11" s="498">
        <v>48.743752699577044</v>
      </c>
    </row>
    <row r="12" spans="1:33" ht="16.5">
      <c r="A12" s="401">
        <v>9</v>
      </c>
      <c r="B12" s="402" t="s">
        <v>38</v>
      </c>
      <c r="C12" s="403">
        <v>3645238.8519568788</v>
      </c>
      <c r="D12" s="505">
        <v>3761159.3885063827</v>
      </c>
      <c r="E12" s="470">
        <f>D12-C12</f>
        <v>115920.53654950392</v>
      </c>
      <c r="F12" s="506">
        <f>D12/C12-1</f>
        <v>3.1800532491107925E-2</v>
      </c>
      <c r="G12" s="403">
        <f>C12/L12</f>
        <v>1489.6766865373431</v>
      </c>
      <c r="H12" s="403">
        <f>D12/M12</f>
        <v>1543.3563350457048</v>
      </c>
      <c r="I12" s="507">
        <f>H12-G12</f>
        <v>53.679648508361652</v>
      </c>
      <c r="J12" s="504">
        <f>D12/$D$10</f>
        <v>1.0007904028260942E-3</v>
      </c>
      <c r="K12" s="504">
        <f>M12/$M$10</f>
        <v>4.3726259619507974E-4</v>
      </c>
      <c r="L12" s="404">
        <v>2447</v>
      </c>
      <c r="M12" s="404">
        <v>2437</v>
      </c>
      <c r="N12" s="419">
        <v>17</v>
      </c>
      <c r="O12" s="419">
        <v>17</v>
      </c>
      <c r="P12" s="495"/>
      <c r="R12" s="401">
        <v>9</v>
      </c>
      <c r="S12" s="402" t="s">
        <v>38</v>
      </c>
      <c r="T12" s="470">
        <f t="shared" si="0"/>
        <v>-10</v>
      </c>
      <c r="U12" s="497">
        <v>209100.8513678899</v>
      </c>
      <c r="V12" s="517">
        <v>-8075.7356497043511</v>
      </c>
      <c r="W12" s="497">
        <v>201025.11571818544</v>
      </c>
      <c r="X12" s="497">
        <v>93970.705808393424</v>
      </c>
      <c r="Y12" s="497">
        <v>294995.82152657909</v>
      </c>
      <c r="Z12" s="497">
        <v>-179075.28497707506</v>
      </c>
      <c r="AA12" s="497">
        <v>115920.53654950392</v>
      </c>
      <c r="AB12" s="497">
        <v>0</v>
      </c>
      <c r="AC12" s="497">
        <v>115920.53654950392</v>
      </c>
      <c r="AD12" s="497">
        <v>0</v>
      </c>
      <c r="AE12" s="497">
        <v>115920.53654950392</v>
      </c>
      <c r="AF12" s="497">
        <v>53.679648508361652</v>
      </c>
      <c r="AG12" s="497">
        <v>53.81974384756677</v>
      </c>
    </row>
    <row r="13" spans="1:33" ht="16.5">
      <c r="A13" s="401">
        <v>10</v>
      </c>
      <c r="B13" s="402" t="s">
        <v>39</v>
      </c>
      <c r="C13" s="403">
        <v>10675673.316342864</v>
      </c>
      <c r="D13" s="505">
        <v>11608790.086918842</v>
      </c>
      <c r="E13" s="470">
        <f>D13-C13</f>
        <v>933116.77057597786</v>
      </c>
      <c r="F13" s="506">
        <f>D13/C13-1</f>
        <v>8.740589402895238E-2</v>
      </c>
      <c r="G13" s="403">
        <f>C13/L13</f>
        <v>961.59910974084528</v>
      </c>
      <c r="H13" s="403">
        <f>D13/M13</f>
        <v>1061.8119534362793</v>
      </c>
      <c r="I13" s="507">
        <f>H13-G13</f>
        <v>100.212843695434</v>
      </c>
      <c r="J13" s="504">
        <f>D13/$D$10</f>
        <v>3.0889320306164321E-3</v>
      </c>
      <c r="K13" s="504">
        <f>M13/$M$10</f>
        <v>1.9616708921628262E-3</v>
      </c>
      <c r="L13" s="404">
        <v>11102</v>
      </c>
      <c r="M13" s="404">
        <v>10933</v>
      </c>
      <c r="N13" s="419">
        <v>14</v>
      </c>
      <c r="O13" s="419">
        <v>14</v>
      </c>
      <c r="P13" s="495"/>
      <c r="R13" s="401">
        <v>10</v>
      </c>
      <c r="S13" s="402" t="s">
        <v>39</v>
      </c>
      <c r="T13" s="470">
        <f t="shared" si="0"/>
        <v>-169</v>
      </c>
      <c r="U13" s="497">
        <v>1112148.8992927601</v>
      </c>
      <c r="V13" s="517">
        <v>297840.19848240516</v>
      </c>
      <c r="W13" s="497">
        <v>1409989.0977751641</v>
      </c>
      <c r="X13" s="497">
        <v>316603.13706924673</v>
      </c>
      <c r="Y13" s="497">
        <v>1726592.2348444127</v>
      </c>
      <c r="Z13" s="497">
        <v>-793475.46426843619</v>
      </c>
      <c r="AA13" s="497">
        <v>933116.77057597786</v>
      </c>
      <c r="AB13" s="497">
        <v>0</v>
      </c>
      <c r="AC13" s="497">
        <v>933116.77057597786</v>
      </c>
      <c r="AD13" s="497">
        <v>0</v>
      </c>
      <c r="AE13" s="497">
        <v>933116.77057597786</v>
      </c>
      <c r="AF13" s="497">
        <v>100.212843695434</v>
      </c>
      <c r="AG13" s="497">
        <v>100.14834767823027</v>
      </c>
    </row>
    <row r="14" spans="1:33" ht="16.5">
      <c r="A14" s="401">
        <v>16</v>
      </c>
      <c r="B14" s="402" t="s">
        <v>40</v>
      </c>
      <c r="C14" s="403">
        <v>7840039.6016140599</v>
      </c>
      <c r="D14" s="505">
        <v>8362957.8076500818</v>
      </c>
      <c r="E14" s="470">
        <f>D14-C14</f>
        <v>522918.20603602193</v>
      </c>
      <c r="F14" s="506">
        <f>D14/C14-1</f>
        <v>6.6698413861119521E-2</v>
      </c>
      <c r="G14" s="403">
        <f>C14/L14</f>
        <v>978.29293756102572</v>
      </c>
      <c r="H14" s="403">
        <f>D14/M14</f>
        <v>1049.5679979480524</v>
      </c>
      <c r="I14" s="507">
        <f>H14-G14</f>
        <v>71.275060387026656</v>
      </c>
      <c r="J14" s="504">
        <f>D14/$D$10</f>
        <v>2.2252627577315854E-3</v>
      </c>
      <c r="K14" s="504">
        <f>M14/$M$10</f>
        <v>1.4296710572352875E-3</v>
      </c>
      <c r="L14" s="404">
        <v>8014</v>
      </c>
      <c r="M14" s="404">
        <v>7968</v>
      </c>
      <c r="N14" s="419">
        <v>7</v>
      </c>
      <c r="O14" s="419">
        <v>7</v>
      </c>
      <c r="P14" s="495"/>
      <c r="R14" s="401">
        <v>16</v>
      </c>
      <c r="S14" s="402" t="s">
        <v>40</v>
      </c>
      <c r="T14" s="470">
        <f t="shared" si="0"/>
        <v>-46</v>
      </c>
      <c r="U14" s="497">
        <v>726610.05763945915</v>
      </c>
      <c r="V14" s="517">
        <v>-26296.131544815376</v>
      </c>
      <c r="W14" s="497">
        <v>700313.92609464377</v>
      </c>
      <c r="X14" s="497">
        <v>226424.13725908473</v>
      </c>
      <c r="Y14" s="497">
        <v>926738.0633537285</v>
      </c>
      <c r="Z14" s="497">
        <v>-403819.85731770773</v>
      </c>
      <c r="AA14" s="497">
        <v>522918.20603602193</v>
      </c>
      <c r="AB14" s="497">
        <v>0</v>
      </c>
      <c r="AC14" s="497">
        <v>522918.20603602193</v>
      </c>
      <c r="AD14" s="497">
        <v>0</v>
      </c>
      <c r="AE14" s="497">
        <v>522918.206036021</v>
      </c>
      <c r="AF14" s="497">
        <v>71.275060387026656</v>
      </c>
      <c r="AG14" s="497">
        <v>71.670063714301932</v>
      </c>
    </row>
    <row r="15" spans="1:33" ht="16.5">
      <c r="A15" s="401">
        <v>18</v>
      </c>
      <c r="B15" s="402" t="s">
        <v>41</v>
      </c>
      <c r="C15" s="403">
        <v>3216471.0406718133</v>
      </c>
      <c r="D15" s="505">
        <v>3249442.3086181888</v>
      </c>
      <c r="E15" s="470">
        <f>D15-C15</f>
        <v>32971.267946375534</v>
      </c>
      <c r="F15" s="506">
        <f>D15/C15-1</f>
        <v>1.025075852680124E-2</v>
      </c>
      <c r="G15" s="403">
        <f>C15/L15</f>
        <v>675.30359871337669</v>
      </c>
      <c r="H15" s="403">
        <f>D15/M15</f>
        <v>691.37070396131674</v>
      </c>
      <c r="I15" s="507">
        <f>H15-G15</f>
        <v>16.067105247940049</v>
      </c>
      <c r="J15" s="504">
        <f>D15/$D$10</f>
        <v>8.6462984975852809E-4</v>
      </c>
      <c r="K15" s="504">
        <f>M15/$M$10</f>
        <v>8.4330496598969016E-4</v>
      </c>
      <c r="L15" s="404">
        <v>4763</v>
      </c>
      <c r="M15" s="404">
        <v>4700</v>
      </c>
      <c r="N15" s="419">
        <v>1</v>
      </c>
      <c r="O15" s="420">
        <v>34</v>
      </c>
      <c r="P15" s="496"/>
      <c r="R15" s="401">
        <v>18</v>
      </c>
      <c r="S15" s="402" t="s">
        <v>41</v>
      </c>
      <c r="T15" s="470">
        <f t="shared" si="0"/>
        <v>-63</v>
      </c>
      <c r="U15" s="497">
        <v>252909.00819672039</v>
      </c>
      <c r="V15" s="517">
        <v>127670.79228037759</v>
      </c>
      <c r="W15" s="497">
        <v>380579.80047709798</v>
      </c>
      <c r="X15" s="497">
        <v>1962.3188324107323</v>
      </c>
      <c r="Y15" s="497">
        <v>382542.11930950871</v>
      </c>
      <c r="Z15" s="497">
        <v>-349570.85136313323</v>
      </c>
      <c r="AA15" s="497">
        <v>32971.267946375534</v>
      </c>
      <c r="AB15" s="497">
        <v>0</v>
      </c>
      <c r="AC15" s="497">
        <v>32971.267946375534</v>
      </c>
      <c r="AD15" s="497">
        <v>0</v>
      </c>
      <c r="AE15" s="497">
        <v>32971.267946375534</v>
      </c>
      <c r="AF15" s="497">
        <v>16.067105247940049</v>
      </c>
      <c r="AG15" s="497">
        <v>17.173560386932536</v>
      </c>
    </row>
    <row r="16" spans="1:33" ht="16.5">
      <c r="A16" s="401">
        <v>19</v>
      </c>
      <c r="B16" s="402" t="s">
        <v>42</v>
      </c>
      <c r="C16" s="403">
        <v>2053910.8041458414</v>
      </c>
      <c r="D16" s="505">
        <v>1954348.0824967306</v>
      </c>
      <c r="E16" s="470">
        <f>D16-C16</f>
        <v>-99562.721649110783</v>
      </c>
      <c r="F16" s="506">
        <f>D16/C16-1</f>
        <v>-4.8474705643566596E-2</v>
      </c>
      <c r="G16" s="403">
        <f>C16/L16</f>
        <v>518.01029108344051</v>
      </c>
      <c r="H16" s="403">
        <f>D16/M16</f>
        <v>493.39764768915188</v>
      </c>
      <c r="I16" s="507">
        <f>H16-G16</f>
        <v>-24.612643394288625</v>
      </c>
      <c r="J16" s="504">
        <f>D16/$D$10</f>
        <v>5.2002390824522457E-4</v>
      </c>
      <c r="K16" s="504">
        <f>M16/$M$10</f>
        <v>7.1070871708194948E-4</v>
      </c>
      <c r="L16" s="404">
        <v>3965</v>
      </c>
      <c r="M16" s="404">
        <v>3961</v>
      </c>
      <c r="N16" s="419">
        <v>2</v>
      </c>
      <c r="O16" s="419">
        <v>2</v>
      </c>
      <c r="P16" s="495"/>
      <c r="R16" s="401">
        <v>19</v>
      </c>
      <c r="S16" s="402" t="s">
        <v>42</v>
      </c>
      <c r="T16" s="470">
        <f t="shared" si="0"/>
        <v>-4</v>
      </c>
      <c r="U16" s="497">
        <v>133767.44794117962</v>
      </c>
      <c r="V16" s="517">
        <v>105724.33338562178</v>
      </c>
      <c r="W16" s="497">
        <v>239491.78132680128</v>
      </c>
      <c r="X16" s="497">
        <v>-37429.691187424352</v>
      </c>
      <c r="Y16" s="497">
        <v>202062.09013937693</v>
      </c>
      <c r="Z16" s="497">
        <v>-301624.81178848766</v>
      </c>
      <c r="AA16" s="497">
        <v>-99562.721649110783</v>
      </c>
      <c r="AB16" s="497">
        <v>0</v>
      </c>
      <c r="AC16" s="497">
        <v>-99562.721649110783</v>
      </c>
      <c r="AD16" s="497">
        <v>0</v>
      </c>
      <c r="AE16" s="497">
        <v>-99562.721649110783</v>
      </c>
      <c r="AF16" s="497">
        <v>-24.612643394288625</v>
      </c>
      <c r="AG16" s="497">
        <v>-24.602384492314627</v>
      </c>
    </row>
    <row r="17" spans="1:33" ht="16.5">
      <c r="A17" s="401">
        <v>20</v>
      </c>
      <c r="B17" s="402" t="s">
        <v>43</v>
      </c>
      <c r="C17" s="403">
        <v>5664309.476828021</v>
      </c>
      <c r="D17" s="505">
        <v>6358162.2193049081</v>
      </c>
      <c r="E17" s="470">
        <f>D17-C17</f>
        <v>693852.74247688707</v>
      </c>
      <c r="F17" s="506">
        <f>D17/C17-1</f>
        <v>0.12249555666323531</v>
      </c>
      <c r="G17" s="403">
        <f>C17/L17</f>
        <v>343.8541538777406</v>
      </c>
      <c r="H17" s="403">
        <f>D17/M17</f>
        <v>387.57465524565123</v>
      </c>
      <c r="I17" s="507">
        <f>H17-G17</f>
        <v>43.720501367910629</v>
      </c>
      <c r="J17" s="504">
        <f>D17/$D$10</f>
        <v>1.6918154939503209E-3</v>
      </c>
      <c r="K17" s="504">
        <f>M17/$M$10</f>
        <v>2.9434931844810356E-3</v>
      </c>
      <c r="L17" s="404">
        <v>16473</v>
      </c>
      <c r="M17" s="404">
        <v>16405</v>
      </c>
      <c r="N17" s="419">
        <v>6</v>
      </c>
      <c r="O17" s="419">
        <v>6</v>
      </c>
      <c r="P17" s="495"/>
      <c r="R17" s="401">
        <v>20</v>
      </c>
      <c r="S17" s="402" t="s">
        <v>43</v>
      </c>
      <c r="T17" s="470">
        <f t="shared" si="0"/>
        <v>-68</v>
      </c>
      <c r="U17" s="497">
        <v>1368290.362739807</v>
      </c>
      <c r="V17" s="517">
        <v>439832.6390776448</v>
      </c>
      <c r="W17" s="497">
        <v>1808123.0018174518</v>
      </c>
      <c r="X17" s="497">
        <v>191510.72982773557</v>
      </c>
      <c r="Y17" s="497">
        <v>1999633.7316451874</v>
      </c>
      <c r="Z17" s="497">
        <v>-1305780.989168301</v>
      </c>
      <c r="AA17" s="497">
        <v>693852.74247688707</v>
      </c>
      <c r="AB17" s="497">
        <v>0</v>
      </c>
      <c r="AC17" s="497">
        <v>693852.74247688707</v>
      </c>
      <c r="AD17" s="497">
        <v>0</v>
      </c>
      <c r="AE17" s="497">
        <v>693852.74247688707</v>
      </c>
      <c r="AF17" s="497">
        <v>43.720501367910629</v>
      </c>
      <c r="AG17" s="497">
        <v>43.573129934108863</v>
      </c>
    </row>
    <row r="18" spans="1:33" ht="16.5">
      <c r="A18" s="401">
        <v>46</v>
      </c>
      <c r="B18" s="402" t="s">
        <v>44</v>
      </c>
      <c r="C18" s="403">
        <v>1905601.7910090047</v>
      </c>
      <c r="D18" s="505">
        <v>2066796.5006543072</v>
      </c>
      <c r="E18" s="470">
        <f>D18-C18</f>
        <v>161194.7096453025</v>
      </c>
      <c r="F18" s="506">
        <f>D18/C18-1</f>
        <v>8.4589923459271521E-2</v>
      </c>
      <c r="G18" s="403">
        <f>C18/L18</f>
        <v>1421.0304183512339</v>
      </c>
      <c r="H18" s="403">
        <f>D18/M18</f>
        <v>1565.7549247381114</v>
      </c>
      <c r="I18" s="507">
        <f>H18-G18</f>
        <v>144.72450638687747</v>
      </c>
      <c r="J18" s="504">
        <f>D18/$D$10</f>
        <v>5.499448145617655E-4</v>
      </c>
      <c r="K18" s="504">
        <f>M18/$M$10</f>
        <v>2.3684309683114703E-4</v>
      </c>
      <c r="L18" s="404">
        <v>1341</v>
      </c>
      <c r="M18" s="404">
        <v>1320</v>
      </c>
      <c r="N18" s="419">
        <v>10</v>
      </c>
      <c r="O18" s="419">
        <v>10</v>
      </c>
      <c r="P18" s="495"/>
      <c r="R18" s="401">
        <v>46</v>
      </c>
      <c r="S18" s="402" t="s">
        <v>44</v>
      </c>
      <c r="T18" s="470">
        <f t="shared" si="0"/>
        <v>-21</v>
      </c>
      <c r="U18" s="497">
        <v>173949.40765402373</v>
      </c>
      <c r="V18" s="517">
        <v>-4247.4295704695396</v>
      </c>
      <c r="W18" s="497">
        <v>169701.97808355419</v>
      </c>
      <c r="X18" s="497">
        <v>58939.765004632063</v>
      </c>
      <c r="Y18" s="497">
        <v>228641.74308818625</v>
      </c>
      <c r="Z18" s="497">
        <v>-67447.033442883985</v>
      </c>
      <c r="AA18" s="497">
        <v>161194.7096453025</v>
      </c>
      <c r="AB18" s="497">
        <v>0</v>
      </c>
      <c r="AC18" s="497">
        <v>161194.7096453025</v>
      </c>
      <c r="AD18" s="497">
        <v>0</v>
      </c>
      <c r="AE18" s="497">
        <v>161194.7096453025</v>
      </c>
      <c r="AF18" s="497">
        <v>144.72450638687747</v>
      </c>
      <c r="AG18" s="497">
        <v>148.195224465313</v>
      </c>
    </row>
    <row r="19" spans="1:33" ht="16.5">
      <c r="A19" s="401">
        <v>47</v>
      </c>
      <c r="B19" s="402" t="s">
        <v>45</v>
      </c>
      <c r="C19" s="403">
        <v>3449208.3947242647</v>
      </c>
      <c r="D19" s="505">
        <v>3551805.7470701979</v>
      </c>
      <c r="E19" s="470">
        <f>D19-C19</f>
        <v>102597.35234593321</v>
      </c>
      <c r="F19" s="506">
        <f>D19/C19-1</f>
        <v>2.9745188056152561E-2</v>
      </c>
      <c r="G19" s="403">
        <f>C19/L19</f>
        <v>1904.5877386660766</v>
      </c>
      <c r="H19" s="403">
        <f>D19/M19</f>
        <v>2005.5368419368706</v>
      </c>
      <c r="I19" s="507">
        <f>H19-G19</f>
        <v>100.94910327079401</v>
      </c>
      <c r="J19" s="504">
        <f>D19/$D$10</f>
        <v>9.4508441073591794E-4</v>
      </c>
      <c r="K19" s="504">
        <f>M19/$M$10</f>
        <v>3.1776448824845561E-4</v>
      </c>
      <c r="L19" s="404">
        <v>1811</v>
      </c>
      <c r="M19" s="404">
        <v>1771</v>
      </c>
      <c r="N19" s="419">
        <v>19</v>
      </c>
      <c r="O19" s="419">
        <v>19</v>
      </c>
      <c r="P19" s="495"/>
      <c r="R19" s="401">
        <v>47</v>
      </c>
      <c r="S19" s="402" t="s">
        <v>45</v>
      </c>
      <c r="T19" s="470">
        <f t="shared" si="0"/>
        <v>-40</v>
      </c>
      <c r="U19" s="497">
        <v>175377.90934564965</v>
      </c>
      <c r="V19" s="517">
        <v>-5602.4251278440352</v>
      </c>
      <c r="W19" s="497">
        <v>169775.48421780532</v>
      </c>
      <c r="X19" s="497">
        <v>45265.188883226365</v>
      </c>
      <c r="Y19" s="497">
        <v>215040.67310103169</v>
      </c>
      <c r="Z19" s="497">
        <v>-112443.32075509871</v>
      </c>
      <c r="AA19" s="497">
        <v>102597.35234593321</v>
      </c>
      <c r="AB19" s="497">
        <v>0</v>
      </c>
      <c r="AC19" s="497">
        <v>102597.35234593321</v>
      </c>
      <c r="AD19" s="497">
        <v>0</v>
      </c>
      <c r="AE19" s="497">
        <v>102597.35234593321</v>
      </c>
      <c r="AF19" s="497">
        <v>100.94910327079401</v>
      </c>
      <c r="AG19" s="497">
        <v>100.31650637641519</v>
      </c>
    </row>
    <row r="20" spans="1:33" ht="16.5">
      <c r="A20" s="401">
        <v>49</v>
      </c>
      <c r="B20" s="402" t="s">
        <v>46</v>
      </c>
      <c r="C20" s="403">
        <v>392236711.63463128</v>
      </c>
      <c r="D20" s="505">
        <v>418055225.0172047</v>
      </c>
      <c r="E20" s="470">
        <f>D20-C20</f>
        <v>25818513.382573426</v>
      </c>
      <c r="F20" s="506">
        <f>D20/C20-1</f>
        <v>6.5823806433048526E-2</v>
      </c>
      <c r="G20" s="403">
        <f>C20/L20</f>
        <v>1284.8677307423209</v>
      </c>
      <c r="H20" s="403">
        <f>D20/M20</f>
        <v>1331.284312718788</v>
      </c>
      <c r="I20" s="507">
        <f>H20-G20</f>
        <v>46.416581976467114</v>
      </c>
      <c r="J20" s="504">
        <f>D20/$D$10</f>
        <v>0.11123848096601657</v>
      </c>
      <c r="K20" s="504">
        <f>M20/$M$10</f>
        <v>5.6344255029775844E-2</v>
      </c>
      <c r="L20" s="404">
        <v>305274</v>
      </c>
      <c r="M20" s="404">
        <v>314024</v>
      </c>
      <c r="N20" s="419">
        <v>1</v>
      </c>
      <c r="O20" s="420">
        <v>33</v>
      </c>
      <c r="P20" s="496"/>
      <c r="R20" s="401">
        <v>49</v>
      </c>
      <c r="S20" s="402" t="s">
        <v>46</v>
      </c>
      <c r="T20" s="470">
        <f t="shared" si="0"/>
        <v>8750</v>
      </c>
      <c r="U20" s="497">
        <v>35930607.459479243</v>
      </c>
      <c r="V20" s="517">
        <v>-1122288.3129611909</v>
      </c>
      <c r="W20" s="497">
        <v>34808319.146518052</v>
      </c>
      <c r="X20" s="497">
        <v>52598.095820825547</v>
      </c>
      <c r="Y20" s="497">
        <v>34860917.242338836</v>
      </c>
      <c r="Z20" s="497">
        <v>-9042403.8597654179</v>
      </c>
      <c r="AA20" s="497">
        <v>25818513.382573426</v>
      </c>
      <c r="AB20" s="497">
        <v>0</v>
      </c>
      <c r="AC20" s="497">
        <v>25818513.382573426</v>
      </c>
      <c r="AD20" s="497">
        <v>0</v>
      </c>
      <c r="AE20" s="497">
        <v>25818513.382573426</v>
      </c>
      <c r="AF20" s="497">
        <v>46.416581976467114</v>
      </c>
      <c r="AG20" s="497">
        <v>47.768261333234932</v>
      </c>
    </row>
    <row r="21" spans="1:33" ht="16.5">
      <c r="A21" s="401">
        <v>50</v>
      </c>
      <c r="B21" s="402" t="s">
        <v>47</v>
      </c>
      <c r="C21" s="403">
        <v>5049559.3587223608</v>
      </c>
      <c r="D21" s="505">
        <v>5082716.0973301828</v>
      </c>
      <c r="E21" s="470">
        <f>D21-C21</f>
        <v>33156.738607821986</v>
      </c>
      <c r="F21" s="506">
        <f>D21/C21-1</f>
        <v>6.5662637573611349E-3</v>
      </c>
      <c r="G21" s="403">
        <f>C21/L21</f>
        <v>447.8147710821533</v>
      </c>
      <c r="H21" s="403">
        <f>D21/M21</f>
        <v>454.46317036214083</v>
      </c>
      <c r="I21" s="507">
        <f>H21-G21</f>
        <v>6.6483992799875296</v>
      </c>
      <c r="J21" s="504">
        <f>D21/$D$10</f>
        <v>1.352437630280213E-3</v>
      </c>
      <c r="K21" s="504">
        <f>M21/$M$10</f>
        <v>2.0067069658784458E-3</v>
      </c>
      <c r="L21" s="404">
        <v>11276</v>
      </c>
      <c r="M21" s="404">
        <v>11184</v>
      </c>
      <c r="N21" s="419">
        <v>4</v>
      </c>
      <c r="O21" s="419">
        <v>4</v>
      </c>
      <c r="P21" s="495"/>
      <c r="R21" s="401">
        <v>50</v>
      </c>
      <c r="S21" s="402" t="s">
        <v>47</v>
      </c>
      <c r="T21" s="470">
        <f t="shared" si="0"/>
        <v>-92</v>
      </c>
      <c r="U21" s="497">
        <v>616140.62285329029</v>
      </c>
      <c r="V21" s="517">
        <v>301593.57356852037</v>
      </c>
      <c r="W21" s="497">
        <v>917734.19642181043</v>
      </c>
      <c r="X21" s="497">
        <v>-85750.762184180319</v>
      </c>
      <c r="Y21" s="497">
        <v>831983.43423763057</v>
      </c>
      <c r="Z21" s="497">
        <v>-798826.69562980835</v>
      </c>
      <c r="AA21" s="497">
        <v>33156.738607821986</v>
      </c>
      <c r="AB21" s="497">
        <v>0</v>
      </c>
      <c r="AC21" s="497">
        <v>33156.738607821986</v>
      </c>
      <c r="AD21" s="497">
        <v>0</v>
      </c>
      <c r="AE21" s="497">
        <v>33156.738607821986</v>
      </c>
      <c r="AF21" s="497">
        <v>6.6483992799875296</v>
      </c>
      <c r="AG21" s="497">
        <v>6.7931472231927046</v>
      </c>
    </row>
    <row r="22" spans="1:33" ht="16.5">
      <c r="A22" s="401">
        <v>51</v>
      </c>
      <c r="B22" s="402" t="s">
        <v>48</v>
      </c>
      <c r="C22" s="403">
        <v>-4731933.0330458693</v>
      </c>
      <c r="D22" s="505">
        <v>-4611924.9717350081</v>
      </c>
      <c r="E22" s="470">
        <f>D22-C22</f>
        <v>120008.06131086126</v>
      </c>
      <c r="F22" s="506">
        <f>D22/C22-1</f>
        <v>-2.5361318613930983E-2</v>
      </c>
      <c r="G22" s="403">
        <f>C22/L22</f>
        <v>-513.72630909194106</v>
      </c>
      <c r="H22" s="403">
        <f>D22/M22</f>
        <v>-504.42141219895092</v>
      </c>
      <c r="I22" s="507">
        <f>H22-G22</f>
        <v>9.3048968929901434</v>
      </c>
      <c r="J22" s="504">
        <f>D22/$D$10</f>
        <v>-1.2271668848629464E-3</v>
      </c>
      <c r="K22" s="504">
        <f>M22/$M$10</f>
        <v>1.6404972987327101E-3</v>
      </c>
      <c r="L22" s="404">
        <v>9211</v>
      </c>
      <c r="M22" s="404">
        <v>9143</v>
      </c>
      <c r="N22" s="419">
        <v>4</v>
      </c>
      <c r="O22" s="419">
        <v>4</v>
      </c>
      <c r="P22" s="495"/>
      <c r="R22" s="401">
        <v>51</v>
      </c>
      <c r="S22" s="402" t="s">
        <v>48</v>
      </c>
      <c r="T22" s="470">
        <f t="shared" si="0"/>
        <v>-68</v>
      </c>
      <c r="U22" s="497">
        <v>305321.78115954343</v>
      </c>
      <c r="V22" s="517">
        <v>246279.91723662615</v>
      </c>
      <c r="W22" s="497">
        <v>551601.69839616958</v>
      </c>
      <c r="X22" s="497">
        <v>-88157.170188686956</v>
      </c>
      <c r="Y22" s="497">
        <v>463444.52820748184</v>
      </c>
      <c r="Z22" s="497">
        <v>-343436.46689661965</v>
      </c>
      <c r="AA22" s="497">
        <v>120008.06131086219</v>
      </c>
      <c r="AB22" s="497">
        <v>0</v>
      </c>
      <c r="AC22" s="497">
        <v>120008.06131086126</v>
      </c>
      <c r="AD22" s="497">
        <v>0</v>
      </c>
      <c r="AE22" s="497">
        <v>120008.06131086126</v>
      </c>
      <c r="AF22" s="497">
        <v>9.3048968929901434</v>
      </c>
      <c r="AG22" s="497">
        <v>9.1917619784411499</v>
      </c>
    </row>
    <row r="23" spans="1:33" ht="16.5">
      <c r="A23" s="401">
        <v>52</v>
      </c>
      <c r="B23" s="402" t="s">
        <v>49</v>
      </c>
      <c r="C23" s="403">
        <v>3534402.0251499414</v>
      </c>
      <c r="D23" s="505">
        <v>3430241.8423489509</v>
      </c>
      <c r="E23" s="470">
        <f>D23-C23</f>
        <v>-104160.18280099053</v>
      </c>
      <c r="F23" s="506">
        <f>D23/C23-1</f>
        <v>-2.9470383408512157E-2</v>
      </c>
      <c r="G23" s="403">
        <f>C23/L23</f>
        <v>1506.5652281116545</v>
      </c>
      <c r="H23" s="403">
        <f>D23/M23</f>
        <v>1496.615114462893</v>
      </c>
      <c r="I23" s="507">
        <f>H23-G23</f>
        <v>-9.950113648761544</v>
      </c>
      <c r="J23" s="504">
        <f>D23/$D$10</f>
        <v>9.1273800458603052E-4</v>
      </c>
      <c r="K23" s="504">
        <f>M23/$M$10</f>
        <v>4.1124574086135531E-4</v>
      </c>
      <c r="L23" s="404">
        <v>2346</v>
      </c>
      <c r="M23" s="404">
        <v>2292</v>
      </c>
      <c r="N23" s="419">
        <v>14</v>
      </c>
      <c r="O23" s="419">
        <v>14</v>
      </c>
      <c r="P23" s="495"/>
      <c r="R23" s="401">
        <v>52</v>
      </c>
      <c r="S23" s="402" t="s">
        <v>49</v>
      </c>
      <c r="T23" s="470">
        <f t="shared" si="0"/>
        <v>-54</v>
      </c>
      <c r="U23" s="497">
        <v>97039.595336202765</v>
      </c>
      <c r="V23" s="517">
        <v>-7232.4044037217973</v>
      </c>
      <c r="W23" s="497">
        <v>89807.190932480618</v>
      </c>
      <c r="X23" s="497">
        <v>-18305.366317143897</v>
      </c>
      <c r="Y23" s="497">
        <v>71501.824615336955</v>
      </c>
      <c r="Z23" s="497">
        <v>-175662.00741632748</v>
      </c>
      <c r="AA23" s="497">
        <v>-104160.18280099053</v>
      </c>
      <c r="AB23" s="497">
        <v>0</v>
      </c>
      <c r="AC23" s="497">
        <v>-104160.18280099053</v>
      </c>
      <c r="AD23" s="497">
        <v>0</v>
      </c>
      <c r="AE23" s="497">
        <v>-104160.18280099053</v>
      </c>
      <c r="AF23" s="497">
        <v>-9.950113648761544</v>
      </c>
      <c r="AG23" s="497">
        <v>-9.7553447316338406</v>
      </c>
    </row>
    <row r="24" spans="1:33" ht="16.5">
      <c r="A24" s="401">
        <v>61</v>
      </c>
      <c r="B24" s="402" t="s">
        <v>50</v>
      </c>
      <c r="C24" s="403">
        <v>9844783.310728332</v>
      </c>
      <c r="D24" s="505">
        <v>12135138.514468301</v>
      </c>
      <c r="E24" s="470">
        <f>D24-C24</f>
        <v>2290355.2037399691</v>
      </c>
      <c r="F24" s="506">
        <f>D24/C24-1</f>
        <v>0.23264658362201418</v>
      </c>
      <c r="G24" s="403">
        <f>C24/L24</f>
        <v>598.13982081100505</v>
      </c>
      <c r="H24" s="403">
        <f>D24/M24</f>
        <v>736.84732008429785</v>
      </c>
      <c r="I24" s="507">
        <f>H24-G24</f>
        <v>138.7074992732928</v>
      </c>
      <c r="J24" s="504">
        <f>D24/$D$10</f>
        <v>3.228985774800693E-3</v>
      </c>
      <c r="K24" s="504">
        <f>M24/$M$10</f>
        <v>2.9549764861455758E-3</v>
      </c>
      <c r="L24" s="404">
        <v>16459</v>
      </c>
      <c r="M24" s="404">
        <v>16469</v>
      </c>
      <c r="N24" s="419">
        <v>5</v>
      </c>
      <c r="O24" s="419">
        <v>5</v>
      </c>
      <c r="P24" s="495"/>
      <c r="R24" s="401">
        <v>61</v>
      </c>
      <c r="S24" s="402" t="s">
        <v>50</v>
      </c>
      <c r="T24" s="470">
        <f t="shared" si="0"/>
        <v>10</v>
      </c>
      <c r="U24" s="497">
        <v>2950273.6556331962</v>
      </c>
      <c r="V24" s="517">
        <v>-55206.197822305141</v>
      </c>
      <c r="W24" s="497">
        <v>2895067.4578108909</v>
      </c>
      <c r="X24" s="497">
        <v>340205.87463421933</v>
      </c>
      <c r="Y24" s="497">
        <v>3235273.3324451102</v>
      </c>
      <c r="Z24" s="497">
        <v>-944918.12870514113</v>
      </c>
      <c r="AA24" s="497">
        <v>2290355.2037399691</v>
      </c>
      <c r="AB24" s="497">
        <v>0</v>
      </c>
      <c r="AC24" s="497">
        <v>2290355.2037399691</v>
      </c>
      <c r="AD24" s="497">
        <v>0</v>
      </c>
      <c r="AE24" s="497">
        <v>2290355.2037399691</v>
      </c>
      <c r="AF24" s="497">
        <v>138.7074992732928</v>
      </c>
      <c r="AG24" s="497">
        <v>138.69977978845702</v>
      </c>
    </row>
    <row r="25" spans="1:33" ht="16.5">
      <c r="A25" s="401">
        <v>69</v>
      </c>
      <c r="B25" s="402" t="s">
        <v>51</v>
      </c>
      <c r="C25" s="403">
        <v>5092692.8699010955</v>
      </c>
      <c r="D25" s="505">
        <v>4657773.4002326801</v>
      </c>
      <c r="E25" s="470">
        <f>D25-C25</f>
        <v>-434919.46966841538</v>
      </c>
      <c r="F25" s="506">
        <f>D25/C25-1</f>
        <v>-8.540068698014025E-2</v>
      </c>
      <c r="G25" s="403">
        <f>C25/L25</f>
        <v>761.58110810544269</v>
      </c>
      <c r="H25" s="403">
        <f>D25/M25</f>
        <v>710.2429704532907</v>
      </c>
      <c r="I25" s="507">
        <f>H25-G25</f>
        <v>-51.338137652152</v>
      </c>
      <c r="J25" s="504">
        <f>D25/$D$10</f>
        <v>1.2393664920812278E-3</v>
      </c>
      <c r="K25" s="504">
        <f>M25/$M$10</f>
        <v>1.1766795674383805E-3</v>
      </c>
      <c r="L25" s="404">
        <v>6687</v>
      </c>
      <c r="M25" s="404">
        <v>6558</v>
      </c>
      <c r="N25" s="419">
        <v>17</v>
      </c>
      <c r="O25" s="419">
        <v>17</v>
      </c>
      <c r="P25" s="495"/>
      <c r="R25" s="401">
        <v>69</v>
      </c>
      <c r="S25" s="402" t="s">
        <v>51</v>
      </c>
      <c r="T25" s="470">
        <f t="shared" si="0"/>
        <v>-129</v>
      </c>
      <c r="U25" s="497">
        <v>302176.270603918</v>
      </c>
      <c r="V25" s="517">
        <v>179708.70076888194</v>
      </c>
      <c r="W25" s="497">
        <v>481884.97137279995</v>
      </c>
      <c r="X25" s="497">
        <v>-383150.29454568308</v>
      </c>
      <c r="Y25" s="497">
        <v>98734.676827116869</v>
      </c>
      <c r="Z25" s="497">
        <v>-533654.14649553294</v>
      </c>
      <c r="AA25" s="497">
        <v>-434919.46966841584</v>
      </c>
      <c r="AB25" s="497">
        <v>0</v>
      </c>
      <c r="AC25" s="497">
        <v>-434919.46966841538</v>
      </c>
      <c r="AD25" s="497">
        <v>0</v>
      </c>
      <c r="AE25" s="497">
        <v>-434919.46966841538</v>
      </c>
      <c r="AF25" s="497">
        <v>-51.338137652152</v>
      </c>
      <c r="AG25" s="497">
        <v>-51.138769919311358</v>
      </c>
    </row>
    <row r="26" spans="1:33" ht="16.5">
      <c r="A26" s="401">
        <v>71</v>
      </c>
      <c r="B26" s="402" t="s">
        <v>52</v>
      </c>
      <c r="C26" s="403">
        <v>9210072.7337356657</v>
      </c>
      <c r="D26" s="505">
        <v>9303996.1051227525</v>
      </c>
      <c r="E26" s="470">
        <f>D26-C26</f>
        <v>93923.371387086809</v>
      </c>
      <c r="F26" s="506">
        <f>D26/C26-1</f>
        <v>1.0197896813893159E-2</v>
      </c>
      <c r="G26" s="403">
        <f>C26/L26</f>
        <v>1397.3710717244221</v>
      </c>
      <c r="H26" s="403">
        <f>D26/M26</f>
        <v>1437.3545659080414</v>
      </c>
      <c r="I26" s="507">
        <f>H26-G26</f>
        <v>39.983494183619314</v>
      </c>
      <c r="J26" s="504">
        <f>D26/$D$10</f>
        <v>2.4756595103075118E-3</v>
      </c>
      <c r="K26" s="504">
        <f>M26/$M$10</f>
        <v>1.1614283074151627E-3</v>
      </c>
      <c r="L26" s="404">
        <v>6591</v>
      </c>
      <c r="M26" s="404">
        <v>6473</v>
      </c>
      <c r="N26" s="419">
        <v>17</v>
      </c>
      <c r="O26" s="419">
        <v>17</v>
      </c>
      <c r="P26" s="495"/>
      <c r="R26" s="401">
        <v>71</v>
      </c>
      <c r="S26" s="402" t="s">
        <v>52</v>
      </c>
      <c r="T26" s="470">
        <f t="shared" si="0"/>
        <v>-118</v>
      </c>
      <c r="U26" s="497">
        <v>237151.71904664394</v>
      </c>
      <c r="V26" s="517">
        <v>177023.71448406973</v>
      </c>
      <c r="W26" s="497">
        <v>414175.4335307139</v>
      </c>
      <c r="X26" s="497">
        <v>135720.66600790387</v>
      </c>
      <c r="Y26" s="497">
        <v>549896.09953861684</v>
      </c>
      <c r="Z26" s="497">
        <v>-455972.72815153142</v>
      </c>
      <c r="AA26" s="497">
        <v>93923.371387086809</v>
      </c>
      <c r="AB26" s="497">
        <v>0</v>
      </c>
      <c r="AC26" s="497">
        <v>93923.371387086809</v>
      </c>
      <c r="AD26" s="497">
        <v>0</v>
      </c>
      <c r="AE26" s="497">
        <v>93923.371387086809</v>
      </c>
      <c r="AF26" s="497">
        <v>39.983494183619314</v>
      </c>
      <c r="AG26" s="497">
        <v>39.785023976163757</v>
      </c>
    </row>
    <row r="27" spans="1:33" ht="16.5">
      <c r="A27" s="401">
        <v>72</v>
      </c>
      <c r="B27" s="402" t="s">
        <v>53</v>
      </c>
      <c r="C27" s="403">
        <v>1212034.3801149626</v>
      </c>
      <c r="D27" s="505">
        <v>1273040.4136068041</v>
      </c>
      <c r="E27" s="470">
        <f>D27-C27</f>
        <v>61006.033491841517</v>
      </c>
      <c r="F27" s="506">
        <f>D27/C27-1</f>
        <v>5.0333583347738964E-2</v>
      </c>
      <c r="G27" s="403">
        <f>C27/L27</f>
        <v>1262.5358126197527</v>
      </c>
      <c r="H27" s="403">
        <f>D27/M27</f>
        <v>1342.8696346063334</v>
      </c>
      <c r="I27" s="507">
        <f>H27-G27</f>
        <v>80.333821986580688</v>
      </c>
      <c r="J27" s="504">
        <f>D27/$D$10</f>
        <v>3.3873773928347014E-4</v>
      </c>
      <c r="K27" s="504">
        <f>M27/$M$10</f>
        <v>1.7009640590600559E-4</v>
      </c>
      <c r="L27" s="404">
        <v>960</v>
      </c>
      <c r="M27" s="404">
        <v>948</v>
      </c>
      <c r="N27" s="419">
        <v>17</v>
      </c>
      <c r="O27" s="419">
        <v>17</v>
      </c>
      <c r="P27" s="495"/>
      <c r="R27" s="401">
        <v>72</v>
      </c>
      <c r="S27" s="402" t="s">
        <v>53</v>
      </c>
      <c r="T27" s="470">
        <f t="shared" si="0"/>
        <v>-12</v>
      </c>
      <c r="U27" s="497">
        <v>77184.619078629417</v>
      </c>
      <c r="V27" s="517">
        <v>25724.499284994672</v>
      </c>
      <c r="W27" s="497">
        <v>102909.11836362409</v>
      </c>
      <c r="X27" s="497">
        <v>8301.897646214813</v>
      </c>
      <c r="Y27" s="497">
        <v>111211.01600983902</v>
      </c>
      <c r="Z27" s="497">
        <v>-50204.982517997501</v>
      </c>
      <c r="AA27" s="497">
        <v>61006.033491841517</v>
      </c>
      <c r="AB27" s="497">
        <v>0</v>
      </c>
      <c r="AC27" s="497">
        <v>61006.033491841517</v>
      </c>
      <c r="AD27" s="497">
        <v>0</v>
      </c>
      <c r="AE27" s="497">
        <v>61006.033491841517</v>
      </c>
      <c r="AF27" s="497">
        <v>80.333821986580688</v>
      </c>
      <c r="AG27" s="497">
        <v>80.392835040378259</v>
      </c>
    </row>
    <row r="28" spans="1:33" ht="16.5">
      <c r="A28" s="401">
        <v>74</v>
      </c>
      <c r="B28" s="402" t="s">
        <v>54</v>
      </c>
      <c r="C28" s="403">
        <v>1225728.0714632589</v>
      </c>
      <c r="D28" s="505">
        <v>1277231.9963424059</v>
      </c>
      <c r="E28" s="470">
        <f>D28-C28</f>
        <v>51503.924879146973</v>
      </c>
      <c r="F28" s="506">
        <f>D28/C28-1</f>
        <v>4.201904653914168E-2</v>
      </c>
      <c r="G28" s="403">
        <f>C28/L28</f>
        <v>1165.140752341501</v>
      </c>
      <c r="H28" s="403">
        <f>D28/M28</f>
        <v>1260.8410625295221</v>
      </c>
      <c r="I28" s="507">
        <f>H28-G28</f>
        <v>95.700310188021149</v>
      </c>
      <c r="J28" s="504">
        <f>D28/$D$10</f>
        <v>3.3985305914661153E-4</v>
      </c>
      <c r="K28" s="504">
        <f>M28/$M$10</f>
        <v>1.817591341590545E-4</v>
      </c>
      <c r="L28" s="404">
        <v>1052</v>
      </c>
      <c r="M28" s="404">
        <v>1013</v>
      </c>
      <c r="N28" s="419">
        <v>16</v>
      </c>
      <c r="O28" s="419">
        <v>16</v>
      </c>
      <c r="P28" s="495"/>
      <c r="R28" s="401">
        <v>74</v>
      </c>
      <c r="S28" s="402" t="s">
        <v>54</v>
      </c>
      <c r="T28" s="470">
        <f t="shared" si="0"/>
        <v>-39</v>
      </c>
      <c r="U28" s="497">
        <v>71471.993075040751</v>
      </c>
      <c r="V28" s="517">
        <v>-3073.3928521650669</v>
      </c>
      <c r="W28" s="497">
        <v>68398.600222875713</v>
      </c>
      <c r="X28" s="497">
        <v>65807.676812498306</v>
      </c>
      <c r="Y28" s="497">
        <v>134206.27703537396</v>
      </c>
      <c r="Z28" s="497">
        <v>-82702.352156226989</v>
      </c>
      <c r="AA28" s="497">
        <v>51503.924879146973</v>
      </c>
      <c r="AB28" s="497">
        <v>0</v>
      </c>
      <c r="AC28" s="497">
        <v>51503.924879146973</v>
      </c>
      <c r="AD28" s="497">
        <v>0</v>
      </c>
      <c r="AE28" s="497">
        <v>51503.924879146973</v>
      </c>
      <c r="AF28" s="497">
        <v>95.700310188021149</v>
      </c>
      <c r="AG28" s="497">
        <v>97.501993767270278</v>
      </c>
    </row>
    <row r="29" spans="1:33" ht="16.5">
      <c r="A29" s="401">
        <v>75</v>
      </c>
      <c r="B29" s="402" t="s">
        <v>55</v>
      </c>
      <c r="C29" s="403">
        <v>-3396918.0579633238</v>
      </c>
      <c r="D29" s="505">
        <v>-1560176.5858504924</v>
      </c>
      <c r="E29" s="470">
        <f>D29-C29</f>
        <v>1836741.4721128314</v>
      </c>
      <c r="F29" s="506">
        <f>D29/C29-1</f>
        <v>-0.5407082069015462</v>
      </c>
      <c r="G29" s="403">
        <f>C29/L29</f>
        <v>-173.76428758316661</v>
      </c>
      <c r="H29" s="403">
        <f>D29/M29</f>
        <v>-79.869795528334819</v>
      </c>
      <c r="I29" s="507">
        <f>H29-G29</f>
        <v>93.894492054831787</v>
      </c>
      <c r="J29" s="504">
        <f>D29/$D$10</f>
        <v>-4.1514054379206085E-4</v>
      </c>
      <c r="K29" s="504">
        <f>M29/$M$10</f>
        <v>3.5049189799239589E-3</v>
      </c>
      <c r="L29" s="404">
        <v>19549</v>
      </c>
      <c r="M29" s="404">
        <v>19534</v>
      </c>
      <c r="N29" s="419">
        <v>8</v>
      </c>
      <c r="O29" s="419">
        <v>8</v>
      </c>
      <c r="P29" s="495"/>
      <c r="R29" s="401">
        <v>75</v>
      </c>
      <c r="S29" s="402" t="s">
        <v>55</v>
      </c>
      <c r="T29" s="470">
        <f t="shared" si="0"/>
        <v>-15</v>
      </c>
      <c r="U29" s="497">
        <v>2247804.8730105036</v>
      </c>
      <c r="V29" s="517">
        <v>521208.07426609099</v>
      </c>
      <c r="W29" s="497">
        <v>2769012.9472765946</v>
      </c>
      <c r="X29" s="497">
        <v>382252.93354973814</v>
      </c>
      <c r="Y29" s="497">
        <v>3151265.8808263326</v>
      </c>
      <c r="Z29" s="497">
        <v>-1314524.4087135009</v>
      </c>
      <c r="AA29" s="497">
        <v>1836741.4721128314</v>
      </c>
      <c r="AB29" s="497">
        <v>0</v>
      </c>
      <c r="AC29" s="497">
        <v>1836741.4721128314</v>
      </c>
      <c r="AD29" s="497">
        <v>0</v>
      </c>
      <c r="AE29" s="497">
        <v>1836741.4721128312</v>
      </c>
      <c r="AF29" s="497">
        <v>93.894492054831787</v>
      </c>
      <c r="AG29" s="497">
        <v>93.89369057696311</v>
      </c>
    </row>
    <row r="30" spans="1:33" ht="16.5">
      <c r="A30" s="401">
        <v>77</v>
      </c>
      <c r="B30" s="402" t="s">
        <v>56</v>
      </c>
      <c r="C30" s="403">
        <v>3827057.8057344696</v>
      </c>
      <c r="D30" s="505">
        <v>4376843.929936355</v>
      </c>
      <c r="E30" s="470">
        <f>D30-C30</f>
        <v>549786.12420188542</v>
      </c>
      <c r="F30" s="506">
        <f>D30/C30-1</f>
        <v>0.14365764827959615</v>
      </c>
      <c r="G30" s="403">
        <f>C30/L30</f>
        <v>831.78826466734836</v>
      </c>
      <c r="H30" s="403">
        <f>D30/M30</f>
        <v>962.15518354283472</v>
      </c>
      <c r="I30" s="507">
        <f>H30-G30</f>
        <v>130.36691887548636</v>
      </c>
      <c r="J30" s="504">
        <f>D30/$D$10</f>
        <v>1.1646152016672284E-3</v>
      </c>
      <c r="K30" s="504">
        <f>M30/$M$10</f>
        <v>8.1621155112491497E-4</v>
      </c>
      <c r="L30" s="404">
        <v>4601</v>
      </c>
      <c r="M30" s="404">
        <v>4549</v>
      </c>
      <c r="N30" s="419">
        <v>13</v>
      </c>
      <c r="O30" s="419">
        <v>13</v>
      </c>
      <c r="P30" s="495"/>
      <c r="R30" s="401">
        <v>77</v>
      </c>
      <c r="S30" s="402" t="s">
        <v>56</v>
      </c>
      <c r="T30" s="470">
        <f t="shared" si="0"/>
        <v>-52</v>
      </c>
      <c r="U30" s="497">
        <v>507073.53512193961</v>
      </c>
      <c r="V30" s="517">
        <v>123226.7203935954</v>
      </c>
      <c r="W30" s="497">
        <v>630300.2555155349</v>
      </c>
      <c r="X30" s="497">
        <v>195608.84007631103</v>
      </c>
      <c r="Y30" s="497">
        <v>825909.09559184592</v>
      </c>
      <c r="Z30" s="497">
        <v>-276122.97138996015</v>
      </c>
      <c r="AA30" s="497">
        <v>549786.12420188542</v>
      </c>
      <c r="AB30" s="497">
        <v>0</v>
      </c>
      <c r="AC30" s="497">
        <v>549786.12420188542</v>
      </c>
      <c r="AD30" s="497">
        <v>0</v>
      </c>
      <c r="AE30" s="497">
        <v>549786.12420188542</v>
      </c>
      <c r="AF30" s="497">
        <v>130.36691887548636</v>
      </c>
      <c r="AG30" s="497">
        <v>130.48370970292706</v>
      </c>
    </row>
    <row r="31" spans="1:33" ht="16.5">
      <c r="A31" s="401">
        <v>78</v>
      </c>
      <c r="B31" s="402" t="s">
        <v>57</v>
      </c>
      <c r="C31" s="403">
        <v>-1694861.8745690724</v>
      </c>
      <c r="D31" s="505">
        <v>-1538506.3800008593</v>
      </c>
      <c r="E31" s="470">
        <f>D31-C31</f>
        <v>156355.49456821312</v>
      </c>
      <c r="F31" s="506">
        <f>D31/C31-1</f>
        <v>-9.225264720050852E-2</v>
      </c>
      <c r="G31" s="403">
        <f>C31/L31</f>
        <v>-216.40218010330341</v>
      </c>
      <c r="H31" s="403">
        <f>D31/M31</f>
        <v>-199.26257997679824</v>
      </c>
      <c r="I31" s="507">
        <f>H31-G31</f>
        <v>17.139600126505172</v>
      </c>
      <c r="J31" s="504">
        <f>D31/$D$10</f>
        <v>-4.0937441377697763E-4</v>
      </c>
      <c r="K31" s="504">
        <f>M31/$M$10</f>
        <v>1.3853526898737016E-3</v>
      </c>
      <c r="L31" s="404">
        <v>7832</v>
      </c>
      <c r="M31" s="404">
        <v>7721</v>
      </c>
      <c r="N31" s="419">
        <v>1</v>
      </c>
      <c r="O31" s="420">
        <v>33</v>
      </c>
      <c r="P31" s="496"/>
      <c r="R31" s="401">
        <v>78</v>
      </c>
      <c r="S31" s="402" t="s">
        <v>57</v>
      </c>
      <c r="T31" s="470">
        <f t="shared" si="0"/>
        <v>-111</v>
      </c>
      <c r="U31" s="497">
        <v>469212.89154677559</v>
      </c>
      <c r="V31" s="517">
        <v>210019.47125188634</v>
      </c>
      <c r="W31" s="497">
        <v>679232.36279866192</v>
      </c>
      <c r="X31" s="497">
        <v>12670.849313310609</v>
      </c>
      <c r="Y31" s="497">
        <v>691903.21211197251</v>
      </c>
      <c r="Z31" s="497">
        <v>-535547.71754375938</v>
      </c>
      <c r="AA31" s="497">
        <v>156355.49456821312</v>
      </c>
      <c r="AB31" s="497">
        <v>0</v>
      </c>
      <c r="AC31" s="497">
        <v>156355.49456821312</v>
      </c>
      <c r="AD31" s="497">
        <v>0</v>
      </c>
      <c r="AE31" s="497">
        <v>156355.49456821312</v>
      </c>
      <c r="AF31" s="497">
        <v>17.139600126505172</v>
      </c>
      <c r="AG31" s="497">
        <v>17.154250735851434</v>
      </c>
    </row>
    <row r="32" spans="1:33" ht="16.5">
      <c r="A32" s="401">
        <v>79</v>
      </c>
      <c r="B32" s="402" t="s">
        <v>58</v>
      </c>
      <c r="C32" s="403">
        <v>-1633232.6358768258</v>
      </c>
      <c r="D32" s="505">
        <v>-937776.40693997126</v>
      </c>
      <c r="E32" s="470">
        <f>D32-C32</f>
        <v>695456.22893685452</v>
      </c>
      <c r="F32" s="506">
        <f>D32/C32-1</f>
        <v>-0.42581578010378673</v>
      </c>
      <c r="G32" s="403">
        <f>C32/L32</f>
        <v>-241.85290032234946</v>
      </c>
      <c r="H32" s="403">
        <f>D32/M32</f>
        <v>-139.90398432641672</v>
      </c>
      <c r="I32" s="507">
        <f>H32-G32</f>
        <v>101.94891599593274</v>
      </c>
      <c r="J32" s="504">
        <f>D32/$D$10</f>
        <v>-2.4952881043282816E-4</v>
      </c>
      <c r="K32" s="504">
        <f>M32/$M$10</f>
        <v>1.2026964227721049E-3</v>
      </c>
      <c r="L32" s="404">
        <v>6753</v>
      </c>
      <c r="M32" s="404">
        <v>6703</v>
      </c>
      <c r="N32" s="419">
        <v>4</v>
      </c>
      <c r="O32" s="419">
        <v>4</v>
      </c>
      <c r="P32" s="495"/>
      <c r="R32" s="401">
        <v>79</v>
      </c>
      <c r="S32" s="402" t="s">
        <v>58</v>
      </c>
      <c r="T32" s="470">
        <f t="shared" si="0"/>
        <v>-50</v>
      </c>
      <c r="U32" s="497">
        <v>802492.70309328428</v>
      </c>
      <c r="V32" s="517">
        <v>180560.6055393531</v>
      </c>
      <c r="W32" s="497">
        <v>983053.30863263737</v>
      </c>
      <c r="X32" s="497">
        <v>131212.19152730808</v>
      </c>
      <c r="Y32" s="497">
        <v>1114265.5001599453</v>
      </c>
      <c r="Z32" s="497">
        <v>-418809.27122309082</v>
      </c>
      <c r="AA32" s="497">
        <v>695456.22893685452</v>
      </c>
      <c r="AB32" s="497">
        <v>0</v>
      </c>
      <c r="AC32" s="497">
        <v>695456.22893685452</v>
      </c>
      <c r="AD32" s="497">
        <v>0</v>
      </c>
      <c r="AE32" s="497">
        <v>695456.2289368544</v>
      </c>
      <c r="AF32" s="497">
        <v>101.94891599593274</v>
      </c>
      <c r="AG32" s="497">
        <v>101.88942703330235</v>
      </c>
    </row>
    <row r="33" spans="1:33" ht="16.5">
      <c r="A33" s="401">
        <v>81</v>
      </c>
      <c r="B33" s="402" t="s">
        <v>59</v>
      </c>
      <c r="C33" s="403">
        <v>-60983.304172083968</v>
      </c>
      <c r="D33" s="505">
        <v>306029.1955366591</v>
      </c>
      <c r="E33" s="470">
        <f>D33-C33</f>
        <v>367012.49970874307</v>
      </c>
      <c r="F33" s="506">
        <f>D33/C33-1</f>
        <v>-6.0182455623116038</v>
      </c>
      <c r="G33" s="403">
        <f>C33/L33</f>
        <v>-23.692037362891984</v>
      </c>
      <c r="H33" s="403">
        <f>D33/M33</f>
        <v>120.91236489002731</v>
      </c>
      <c r="I33" s="507">
        <f>H33-G33</f>
        <v>144.6044022529193</v>
      </c>
      <c r="J33" s="504">
        <f>D33/$D$10</f>
        <v>8.142996619967861E-5</v>
      </c>
      <c r="K33" s="504">
        <f>M33/$M$10</f>
        <v>4.5412869551487355E-4</v>
      </c>
      <c r="L33" s="404">
        <v>2574</v>
      </c>
      <c r="M33" s="404">
        <v>2531</v>
      </c>
      <c r="N33" s="419">
        <v>7</v>
      </c>
      <c r="O33" s="419">
        <v>7</v>
      </c>
      <c r="P33" s="495"/>
      <c r="R33" s="401">
        <v>81</v>
      </c>
      <c r="S33" s="402" t="s">
        <v>59</v>
      </c>
      <c r="T33" s="470">
        <f t="shared" si="0"/>
        <v>-43</v>
      </c>
      <c r="U33" s="497">
        <v>389562.50249070034</v>
      </c>
      <c r="V33" s="517">
        <v>-8121.879551589489</v>
      </c>
      <c r="W33" s="497">
        <v>381440.62293911085</v>
      </c>
      <c r="X33" s="497">
        <v>112056.40112826624</v>
      </c>
      <c r="Y33" s="497">
        <v>493497.02406737715</v>
      </c>
      <c r="Z33" s="497">
        <v>-126484.52435863402</v>
      </c>
      <c r="AA33" s="497">
        <v>367012.49970874307</v>
      </c>
      <c r="AB33" s="497">
        <v>0</v>
      </c>
      <c r="AC33" s="497">
        <v>367012.49970874307</v>
      </c>
      <c r="AD33" s="497">
        <v>0</v>
      </c>
      <c r="AE33" s="497">
        <v>367012.49970874307</v>
      </c>
      <c r="AF33" s="497">
        <v>144.6044022529193</v>
      </c>
      <c r="AG33" s="497">
        <v>143.5507999671064</v>
      </c>
    </row>
    <row r="34" spans="1:33" ht="16.5">
      <c r="A34" s="401">
        <v>82</v>
      </c>
      <c r="B34" s="402" t="s">
        <v>60</v>
      </c>
      <c r="C34" s="403">
        <v>4567558.0472112596</v>
      </c>
      <c r="D34" s="505">
        <v>2903405.9064228516</v>
      </c>
      <c r="E34" s="470">
        <f>D34-C34</f>
        <v>-1664152.140788408</v>
      </c>
      <c r="F34" s="506">
        <f>D34/C34-1</f>
        <v>-0.36434176064920787</v>
      </c>
      <c r="G34" s="403">
        <f>C34/L34</f>
        <v>488.03911178665027</v>
      </c>
      <c r="H34" s="403">
        <f>D34/M34</f>
        <v>309.82882364986142</v>
      </c>
      <c r="I34" s="507">
        <f>H34-G34</f>
        <v>-178.21028813678885</v>
      </c>
      <c r="J34" s="504">
        <f>D34/$D$10</f>
        <v>7.7255454143635425E-4</v>
      </c>
      <c r="K34" s="504">
        <f>M34/$M$10</f>
        <v>1.6814065609126354E-3</v>
      </c>
      <c r="L34" s="404">
        <v>9359</v>
      </c>
      <c r="M34" s="404">
        <v>9371</v>
      </c>
      <c r="N34" s="419">
        <v>5</v>
      </c>
      <c r="O34" s="419">
        <v>5</v>
      </c>
      <c r="P34" s="495"/>
      <c r="R34" s="401">
        <v>82</v>
      </c>
      <c r="S34" s="402" t="s">
        <v>60</v>
      </c>
      <c r="T34" s="470">
        <f t="shared" si="0"/>
        <v>12</v>
      </c>
      <c r="U34" s="497">
        <v>318466.89274228178</v>
      </c>
      <c r="V34" s="517">
        <v>-31464.130698179128</v>
      </c>
      <c r="W34" s="497">
        <v>287002.76204410242</v>
      </c>
      <c r="X34" s="497">
        <v>-1347289.20483259</v>
      </c>
      <c r="Y34" s="497">
        <v>-1060286.4427884873</v>
      </c>
      <c r="Z34" s="497">
        <v>-603865.69799992035</v>
      </c>
      <c r="AA34" s="497">
        <v>-1664152.140788408</v>
      </c>
      <c r="AB34" s="497">
        <v>0</v>
      </c>
      <c r="AC34" s="497">
        <v>-1664152.140788408</v>
      </c>
      <c r="AD34" s="497">
        <v>0</v>
      </c>
      <c r="AE34" s="497">
        <v>-1664152.140788408</v>
      </c>
      <c r="AF34" s="497">
        <v>-178.21028813678885</v>
      </c>
      <c r="AG34" s="497">
        <v>-178.22742014376746</v>
      </c>
    </row>
    <row r="35" spans="1:33" ht="16.5">
      <c r="A35" s="401">
        <v>86</v>
      </c>
      <c r="B35" s="402" t="s">
        <v>61</v>
      </c>
      <c r="C35" s="403">
        <v>4227961.6604879536</v>
      </c>
      <c r="D35" s="505">
        <v>4462106.6268148012</v>
      </c>
      <c r="E35" s="470">
        <f>D35-C35</f>
        <v>234144.96632684767</v>
      </c>
      <c r="F35" s="506">
        <f>D35/C35-1</f>
        <v>5.5380106332332479E-2</v>
      </c>
      <c r="G35" s="403">
        <f>C35/L35</f>
        <v>526.45519368546297</v>
      </c>
      <c r="H35" s="403">
        <f>D35/M35</f>
        <v>557.90280405286342</v>
      </c>
      <c r="I35" s="507">
        <f>H35-G35</f>
        <v>31.447610367400443</v>
      </c>
      <c r="J35" s="504">
        <f>D35/$D$10</f>
        <v>1.1873023786626456E-3</v>
      </c>
      <c r="K35" s="504">
        <f>M35/$M$10</f>
        <v>1.4350538548905409E-3</v>
      </c>
      <c r="L35" s="404">
        <v>8031</v>
      </c>
      <c r="M35" s="404">
        <v>7998</v>
      </c>
      <c r="N35" s="419">
        <v>5</v>
      </c>
      <c r="O35" s="419">
        <v>5</v>
      </c>
      <c r="P35" s="495"/>
      <c r="R35" s="401">
        <v>86</v>
      </c>
      <c r="S35" s="402" t="s">
        <v>61</v>
      </c>
      <c r="T35" s="470">
        <f t="shared" si="0"/>
        <v>-33</v>
      </c>
      <c r="U35" s="497">
        <v>623600.45405114023</v>
      </c>
      <c r="V35" s="517">
        <v>214427.68334011384</v>
      </c>
      <c r="W35" s="497">
        <v>838028.13739125384</v>
      </c>
      <c r="X35" s="497">
        <v>-13879.591737352312</v>
      </c>
      <c r="Y35" s="497">
        <v>824148.54565390199</v>
      </c>
      <c r="Z35" s="497">
        <v>-590003.57932705455</v>
      </c>
      <c r="AA35" s="497">
        <v>234144.96632684767</v>
      </c>
      <c r="AB35" s="497">
        <v>0</v>
      </c>
      <c r="AC35" s="497">
        <v>234144.96632684767</v>
      </c>
      <c r="AD35" s="497">
        <v>0</v>
      </c>
      <c r="AE35" s="497">
        <v>234144.96632684767</v>
      </c>
      <c r="AF35" s="497">
        <v>31.447610367400443</v>
      </c>
      <c r="AG35" s="497">
        <v>31.062319851574728</v>
      </c>
    </row>
    <row r="36" spans="1:33" ht="16.5">
      <c r="A36" s="401">
        <v>90</v>
      </c>
      <c r="B36" s="402" t="s">
        <v>62</v>
      </c>
      <c r="C36" s="403">
        <v>100334.16653863981</v>
      </c>
      <c r="D36" s="505">
        <v>626320.28749596607</v>
      </c>
      <c r="E36" s="470">
        <f>D36-C36</f>
        <v>525986.12095732626</v>
      </c>
      <c r="F36" s="506">
        <f>D36/C36-1</f>
        <v>5.2423430532485975</v>
      </c>
      <c r="G36" s="403">
        <f>C36/L36</f>
        <v>32.778231472930351</v>
      </c>
      <c r="H36" s="403">
        <f>D36/M36</f>
        <v>208.70386121158484</v>
      </c>
      <c r="I36" s="507">
        <f>H36-G36</f>
        <v>175.92562973865449</v>
      </c>
      <c r="J36" s="504">
        <f>D36/$D$10</f>
        <v>1.6665481785661882E-4</v>
      </c>
      <c r="K36" s="504">
        <f>M36/$M$10</f>
        <v>5.3845919211384255E-4</v>
      </c>
      <c r="L36" s="404">
        <v>3061</v>
      </c>
      <c r="M36" s="404">
        <v>3001</v>
      </c>
      <c r="N36" s="419">
        <v>12</v>
      </c>
      <c r="O36" s="419">
        <v>12</v>
      </c>
      <c r="P36" s="495"/>
      <c r="R36" s="401">
        <v>90</v>
      </c>
      <c r="S36" s="402" t="s">
        <v>62</v>
      </c>
      <c r="T36" s="470">
        <f t="shared" si="0"/>
        <v>-60</v>
      </c>
      <c r="U36" s="497">
        <v>456162.06474536448</v>
      </c>
      <c r="V36" s="517">
        <v>82273.256094275275</v>
      </c>
      <c r="W36" s="497">
        <v>538435.32083963975</v>
      </c>
      <c r="X36" s="497">
        <v>147222.52858088748</v>
      </c>
      <c r="Y36" s="497">
        <v>685657.84942052723</v>
      </c>
      <c r="Z36" s="497">
        <v>-159671.72846320085</v>
      </c>
      <c r="AA36" s="497">
        <v>525986.12095732626</v>
      </c>
      <c r="AB36" s="497">
        <v>0</v>
      </c>
      <c r="AC36" s="497">
        <v>525986.12095732626</v>
      </c>
      <c r="AD36" s="497">
        <v>0</v>
      </c>
      <c r="AE36" s="497">
        <v>525986.12095732626</v>
      </c>
      <c r="AF36" s="497">
        <v>175.92562973865449</v>
      </c>
      <c r="AG36" s="497">
        <v>175.87690863828294</v>
      </c>
    </row>
    <row r="37" spans="1:33" ht="16.5">
      <c r="A37" s="401">
        <v>91</v>
      </c>
      <c r="B37" s="402" t="s">
        <v>63</v>
      </c>
      <c r="C37" s="403">
        <v>294844708.7015357</v>
      </c>
      <c r="D37" s="505">
        <v>375372736.64258063</v>
      </c>
      <c r="E37" s="470">
        <f>D37-C37</f>
        <v>80528027.941044927</v>
      </c>
      <c r="F37" s="506">
        <f>D37/C37-1</f>
        <v>0.27312013939704616</v>
      </c>
      <c r="G37" s="403">
        <f>C37/L37</f>
        <v>444.02451207108089</v>
      </c>
      <c r="H37" s="403">
        <f>D37/M37</f>
        <v>556.51999502235822</v>
      </c>
      <c r="I37" s="507">
        <f>H37-G37</f>
        <v>112.49548295127732</v>
      </c>
      <c r="J37" s="504">
        <f>D37/$D$10</f>
        <v>9.9881284867229747E-2</v>
      </c>
      <c r="K37" s="504">
        <f>M37/$M$10</f>
        <v>0.12102323394894596</v>
      </c>
      <c r="L37" s="404">
        <v>664028</v>
      </c>
      <c r="M37" s="404">
        <v>674500</v>
      </c>
      <c r="N37" s="419">
        <v>1</v>
      </c>
      <c r="O37" s="420">
        <v>31</v>
      </c>
      <c r="P37" s="496"/>
      <c r="R37" s="401">
        <v>91</v>
      </c>
      <c r="S37" s="402" t="s">
        <v>63</v>
      </c>
      <c r="T37" s="470">
        <f t="shared" si="0"/>
        <v>10472</v>
      </c>
      <c r="U37" s="497">
        <v>88761053.518794596</v>
      </c>
      <c r="V37" s="517">
        <v>17577960.412014756</v>
      </c>
      <c r="W37" s="497">
        <v>106339013.93080938</v>
      </c>
      <c r="X37" s="497">
        <v>-3659930.1165097058</v>
      </c>
      <c r="Y37" s="497">
        <v>102679083.81429967</v>
      </c>
      <c r="Z37" s="497">
        <v>-22151055.873254776</v>
      </c>
      <c r="AA37" s="497">
        <v>80528027.941044927</v>
      </c>
      <c r="AB37" s="497">
        <v>0</v>
      </c>
      <c r="AC37" s="497">
        <v>80528027.941044927</v>
      </c>
      <c r="AD37" s="497">
        <v>0</v>
      </c>
      <c r="AE37" s="497">
        <v>80528027.941044956</v>
      </c>
      <c r="AF37" s="497">
        <v>112.49548295127732</v>
      </c>
      <c r="AG37" s="497">
        <v>114.63931925848868</v>
      </c>
    </row>
    <row r="38" spans="1:33" ht="16.5">
      <c r="A38" s="401">
        <v>92</v>
      </c>
      <c r="B38" s="402" t="s">
        <v>64</v>
      </c>
      <c r="C38" s="403">
        <v>176677744.94600335</v>
      </c>
      <c r="D38" s="505">
        <v>204809526.62160814</v>
      </c>
      <c r="E38" s="470">
        <f>D38-C38</f>
        <v>28131781.67560479</v>
      </c>
      <c r="F38" s="506">
        <f>D38/C38-1</f>
        <v>0.15922651539503452</v>
      </c>
      <c r="G38" s="403">
        <f>C38/L38</f>
        <v>727.61087454442747</v>
      </c>
      <c r="H38" s="403">
        <f>D38/M38</f>
        <v>827.70386158270037</v>
      </c>
      <c r="I38" s="507">
        <f>H38-G38</f>
        <v>100.0929870382729</v>
      </c>
      <c r="J38" s="504">
        <f>D38/$D$10</f>
        <v>5.4496868512572759E-2</v>
      </c>
      <c r="K38" s="504">
        <f>M38/$M$10</f>
        <v>4.4397853340295085E-2</v>
      </c>
      <c r="L38" s="404">
        <v>242819</v>
      </c>
      <c r="M38" s="404">
        <v>247443</v>
      </c>
      <c r="N38" s="419">
        <v>1</v>
      </c>
      <c r="O38" s="420">
        <v>32</v>
      </c>
      <c r="P38" s="496"/>
      <c r="R38" s="401">
        <v>92</v>
      </c>
      <c r="S38" s="402" t="s">
        <v>64</v>
      </c>
      <c r="T38" s="470">
        <f t="shared" si="0"/>
        <v>4624</v>
      </c>
      <c r="U38" s="497">
        <v>37023946.097628415</v>
      </c>
      <c r="V38" s="517">
        <v>2776425.406812042</v>
      </c>
      <c r="W38" s="497">
        <v>39800371.504440457</v>
      </c>
      <c r="X38" s="497">
        <v>-110730.18351474777</v>
      </c>
      <c r="Y38" s="497">
        <v>39689641.320925698</v>
      </c>
      <c r="Z38" s="497">
        <v>-11557859.645320889</v>
      </c>
      <c r="AA38" s="497">
        <v>28131781.67560479</v>
      </c>
      <c r="AB38" s="497">
        <v>0</v>
      </c>
      <c r="AC38" s="497">
        <v>28131781.67560479</v>
      </c>
      <c r="AD38" s="497">
        <v>0</v>
      </c>
      <c r="AE38" s="497">
        <v>28131781.67560479</v>
      </c>
      <c r="AF38" s="497">
        <v>100.0929870382729</v>
      </c>
      <c r="AG38" s="497">
        <v>100.5429926394628</v>
      </c>
    </row>
    <row r="39" spans="1:33" ht="16.5">
      <c r="A39" s="401">
        <v>97</v>
      </c>
      <c r="B39" s="402" t="s">
        <v>65</v>
      </c>
      <c r="C39" s="403">
        <v>52949.907726071076</v>
      </c>
      <c r="D39" s="505">
        <v>307034.89841202507</v>
      </c>
      <c r="E39" s="470">
        <f>D39-C39</f>
        <v>254084.99068595399</v>
      </c>
      <c r="F39" s="506">
        <f>D39/C39-1</f>
        <v>4.7985917558237698</v>
      </c>
      <c r="G39" s="403">
        <f>C39/L39</f>
        <v>25.322767922559098</v>
      </c>
      <c r="H39" s="403">
        <f>D39/M39</f>
        <v>148.90150262464843</v>
      </c>
      <c r="I39" s="507">
        <f>H39-G39</f>
        <v>123.57873470208933</v>
      </c>
      <c r="J39" s="504">
        <f>D39/$D$10</f>
        <v>8.1697569266125789E-5</v>
      </c>
      <c r="K39" s="504">
        <f>M39/$M$10</f>
        <v>3.6997762550441298E-4</v>
      </c>
      <c r="L39" s="404">
        <v>2091</v>
      </c>
      <c r="M39" s="404">
        <v>2062</v>
      </c>
      <c r="N39" s="419">
        <v>10</v>
      </c>
      <c r="O39" s="419">
        <v>10</v>
      </c>
      <c r="P39" s="495"/>
      <c r="R39" s="401">
        <v>97</v>
      </c>
      <c r="S39" s="402" t="s">
        <v>65</v>
      </c>
      <c r="T39" s="470">
        <f t="shared" si="0"/>
        <v>-29</v>
      </c>
      <c r="U39" s="497">
        <v>205070.5979091273</v>
      </c>
      <c r="V39" s="517">
        <v>-6665.9540438562981</v>
      </c>
      <c r="W39" s="497">
        <v>198404.64386527095</v>
      </c>
      <c r="X39" s="497">
        <v>140617.56991527311</v>
      </c>
      <c r="Y39" s="497">
        <v>339022.21378054412</v>
      </c>
      <c r="Z39" s="497">
        <v>-84937.223094590008</v>
      </c>
      <c r="AA39" s="497">
        <v>254084.99068595399</v>
      </c>
      <c r="AB39" s="497">
        <v>0</v>
      </c>
      <c r="AC39" s="497">
        <v>254084.99068595399</v>
      </c>
      <c r="AD39" s="497">
        <v>0</v>
      </c>
      <c r="AE39" s="497">
        <v>254084.99068595399</v>
      </c>
      <c r="AF39" s="497">
        <v>123.57873470208933</v>
      </c>
      <c r="AG39" s="497">
        <v>123.42300473935124</v>
      </c>
    </row>
    <row r="40" spans="1:33" ht="16.5">
      <c r="A40" s="401">
        <v>98</v>
      </c>
      <c r="B40" s="402" t="s">
        <v>66</v>
      </c>
      <c r="C40" s="403">
        <v>17269308.46956712</v>
      </c>
      <c r="D40" s="505">
        <v>18223572.351839952</v>
      </c>
      <c r="E40" s="470">
        <f>D40-C40</f>
        <v>954263.8822728321</v>
      </c>
      <c r="F40" s="506">
        <f>D40/C40-1</f>
        <v>5.5257793556382717E-2</v>
      </c>
      <c r="G40" s="403">
        <f>C40/L40</f>
        <v>752.70489777130808</v>
      </c>
      <c r="H40" s="403">
        <f>D40/M40</f>
        <v>796.31078662180255</v>
      </c>
      <c r="I40" s="507">
        <f>H40-G40</f>
        <v>43.605888850494466</v>
      </c>
      <c r="J40" s="504">
        <f>D40/$D$10</f>
        <v>4.8490304268043729E-3</v>
      </c>
      <c r="K40" s="504">
        <f>M40/$M$10</f>
        <v>4.1061774780157571E-3</v>
      </c>
      <c r="L40" s="404">
        <v>22943</v>
      </c>
      <c r="M40" s="404">
        <v>22885</v>
      </c>
      <c r="N40" s="419">
        <v>7</v>
      </c>
      <c r="O40" s="419">
        <v>7</v>
      </c>
      <c r="P40" s="495"/>
      <c r="R40" s="401">
        <v>98</v>
      </c>
      <c r="S40" s="402" t="s">
        <v>66</v>
      </c>
      <c r="T40" s="470">
        <f t="shared" si="0"/>
        <v>-58</v>
      </c>
      <c r="U40" s="497">
        <v>1563391.8907321841</v>
      </c>
      <c r="V40" s="517">
        <v>-76128.499321625568</v>
      </c>
      <c r="W40" s="497">
        <v>1487263.3914105576</v>
      </c>
      <c r="X40" s="497">
        <v>882834.46140860487</v>
      </c>
      <c r="Y40" s="497">
        <v>2370097.8528191634</v>
      </c>
      <c r="Z40" s="497">
        <v>-1415833.9705463301</v>
      </c>
      <c r="AA40" s="497">
        <v>954263.8822728321</v>
      </c>
      <c r="AB40" s="497">
        <v>0</v>
      </c>
      <c r="AC40" s="497">
        <v>954263.8822728321</v>
      </c>
      <c r="AD40" s="497">
        <v>0</v>
      </c>
      <c r="AE40" s="497">
        <v>954263.8822728321</v>
      </c>
      <c r="AF40" s="497">
        <v>43.605888850494466</v>
      </c>
      <c r="AG40" s="497">
        <v>43.396864955000865</v>
      </c>
    </row>
    <row r="41" spans="1:33" ht="16.5">
      <c r="A41" s="401">
        <v>102</v>
      </c>
      <c r="B41" s="402" t="s">
        <v>67</v>
      </c>
      <c r="C41" s="403">
        <v>8047646.9434995903</v>
      </c>
      <c r="D41" s="505">
        <v>8483324.1225157343</v>
      </c>
      <c r="E41" s="470">
        <f>D41-C41</f>
        <v>435677.17901614401</v>
      </c>
      <c r="F41" s="506">
        <f>D41/C41-1</f>
        <v>5.413721328419574E-2</v>
      </c>
      <c r="G41" s="403">
        <f>C41/L41</f>
        <v>825.82318558230793</v>
      </c>
      <c r="H41" s="403">
        <f>D41/M41</f>
        <v>879.46549061950384</v>
      </c>
      <c r="I41" s="507">
        <f>H41-G41</f>
        <v>53.642305037195911</v>
      </c>
      <c r="J41" s="504">
        <f>D41/$D$10</f>
        <v>2.2572905024501959E-3</v>
      </c>
      <c r="K41" s="504">
        <f>M41/$M$10</f>
        <v>1.7307488727524576E-3</v>
      </c>
      <c r="L41" s="404">
        <v>9745</v>
      </c>
      <c r="M41" s="404">
        <v>9646</v>
      </c>
      <c r="N41" s="419">
        <v>4</v>
      </c>
      <c r="O41" s="419">
        <v>4</v>
      </c>
      <c r="P41" s="495"/>
      <c r="R41" s="401">
        <v>102</v>
      </c>
      <c r="S41" s="402" t="s">
        <v>67</v>
      </c>
      <c r="T41" s="470">
        <f t="shared" si="0"/>
        <v>-99</v>
      </c>
      <c r="U41" s="497">
        <v>922731.64194062096</v>
      </c>
      <c r="V41" s="517">
        <v>114693.50127689507</v>
      </c>
      <c r="W41" s="497">
        <v>1037425.1432175164</v>
      </c>
      <c r="X41" s="497">
        <v>98486.586574597284</v>
      </c>
      <c r="Y41" s="497">
        <v>1135911.7297921134</v>
      </c>
      <c r="Z41" s="497">
        <v>-700234.55077597033</v>
      </c>
      <c r="AA41" s="497">
        <v>435677.17901614308</v>
      </c>
      <c r="AB41" s="497">
        <v>0</v>
      </c>
      <c r="AC41" s="497">
        <v>435677.17901614401</v>
      </c>
      <c r="AD41" s="497">
        <v>0</v>
      </c>
      <c r="AE41" s="497">
        <v>435677.17901614401</v>
      </c>
      <c r="AF41" s="497">
        <v>53.642305037195911</v>
      </c>
      <c r="AG41" s="497">
        <v>53.854809730400575</v>
      </c>
    </row>
    <row r="42" spans="1:33" ht="16.5">
      <c r="A42" s="401">
        <v>103</v>
      </c>
      <c r="B42" s="402" t="s">
        <v>68</v>
      </c>
      <c r="C42" s="403">
        <v>1273586.1896092491</v>
      </c>
      <c r="D42" s="505">
        <v>1280738.6512203505</v>
      </c>
      <c r="E42" s="470">
        <f>D42-C42</f>
        <v>7152.4616111014038</v>
      </c>
      <c r="F42" s="506">
        <f>D42/C42-1</f>
        <v>5.6160012329404818E-3</v>
      </c>
      <c r="G42" s="403">
        <f>C42/L42</f>
        <v>589.35038852811158</v>
      </c>
      <c r="H42" s="403">
        <f>D42/M42</f>
        <v>602.70054175075325</v>
      </c>
      <c r="I42" s="507">
        <f>H42-G42</f>
        <v>13.350153222641666</v>
      </c>
      <c r="J42" s="504">
        <f>D42/$D$10</f>
        <v>3.4078612956064258E-4</v>
      </c>
      <c r="K42" s="504">
        <f>M42/$M$10</f>
        <v>3.8128150058044501E-4</v>
      </c>
      <c r="L42" s="404">
        <v>2161</v>
      </c>
      <c r="M42" s="404">
        <v>2125</v>
      </c>
      <c r="N42" s="419">
        <v>5</v>
      </c>
      <c r="O42" s="419">
        <v>5</v>
      </c>
      <c r="P42" s="495"/>
      <c r="R42" s="401">
        <v>103</v>
      </c>
      <c r="S42" s="402" t="s">
        <v>68</v>
      </c>
      <c r="T42" s="470">
        <f t="shared" si="0"/>
        <v>-36</v>
      </c>
      <c r="U42" s="497">
        <v>137173.97082551281</v>
      </c>
      <c r="V42" s="517">
        <v>-6819.8740816301724</v>
      </c>
      <c r="W42" s="497">
        <v>130354.09674388263</v>
      </c>
      <c r="X42" s="497">
        <v>27571.287719552638</v>
      </c>
      <c r="Y42" s="497">
        <v>157925.38446343527</v>
      </c>
      <c r="Z42" s="497">
        <v>-150772.92285233398</v>
      </c>
      <c r="AA42" s="497">
        <v>7152.4616111014038</v>
      </c>
      <c r="AB42" s="497">
        <v>0</v>
      </c>
      <c r="AC42" s="497">
        <v>7152.4616111014038</v>
      </c>
      <c r="AD42" s="497">
        <v>0</v>
      </c>
      <c r="AE42" s="497">
        <v>7152.4616111014038</v>
      </c>
      <c r="AF42" s="497">
        <v>13.350153222641666</v>
      </c>
      <c r="AG42" s="497">
        <v>13.127941196618735</v>
      </c>
    </row>
    <row r="43" spans="1:33" ht="16.5">
      <c r="A43" s="401">
        <v>105</v>
      </c>
      <c r="B43" s="402" t="s">
        <v>69</v>
      </c>
      <c r="C43" s="403">
        <v>2666907.8966044583</v>
      </c>
      <c r="D43" s="505">
        <v>3071196.2280721618</v>
      </c>
      <c r="E43" s="470">
        <f>D43-C43</f>
        <v>404288.33146770345</v>
      </c>
      <c r="F43" s="506">
        <f>D43/C43-1</f>
        <v>0.1515944108840237</v>
      </c>
      <c r="G43" s="403">
        <f>C43/L43</f>
        <v>1273.5949840517949</v>
      </c>
      <c r="H43" s="403">
        <f>D43/M43</f>
        <v>1488.7039399283383</v>
      </c>
      <c r="I43" s="507">
        <f>H43-G43</f>
        <v>215.1089558765434</v>
      </c>
      <c r="J43" s="504">
        <f>D43/$D$10</f>
        <v>8.1720113208786553E-4</v>
      </c>
      <c r="K43" s="504">
        <f>M43/$M$10</f>
        <v>3.7015705209292142E-4</v>
      </c>
      <c r="L43" s="404">
        <v>2094</v>
      </c>
      <c r="M43" s="404">
        <v>2063</v>
      </c>
      <c r="N43" s="419">
        <v>18</v>
      </c>
      <c r="O43" s="419">
        <v>18</v>
      </c>
      <c r="P43" s="495"/>
      <c r="R43" s="401">
        <v>105</v>
      </c>
      <c r="S43" s="402" t="s">
        <v>69</v>
      </c>
      <c r="T43" s="470">
        <f t="shared" si="0"/>
        <v>-31</v>
      </c>
      <c r="U43" s="497">
        <v>309699.78800385352</v>
      </c>
      <c r="V43" s="517">
        <v>-6653.029004074051</v>
      </c>
      <c r="W43" s="497">
        <v>303046.75899977982</v>
      </c>
      <c r="X43" s="497">
        <v>213041.67907893646</v>
      </c>
      <c r="Y43" s="497">
        <v>516088.43807871593</v>
      </c>
      <c r="Z43" s="497">
        <v>-111800.10661101283</v>
      </c>
      <c r="AA43" s="497">
        <v>404288.33146770345</v>
      </c>
      <c r="AB43" s="497">
        <v>0</v>
      </c>
      <c r="AC43" s="497">
        <v>404288.33146770345</v>
      </c>
      <c r="AD43" s="497">
        <v>0</v>
      </c>
      <c r="AE43" s="497">
        <v>404288.33146770345</v>
      </c>
      <c r="AF43" s="497">
        <v>215.1089558765434</v>
      </c>
      <c r="AG43" s="497">
        <v>215.20530626203663</v>
      </c>
    </row>
    <row r="44" spans="1:33" ht="16.5">
      <c r="A44" s="401">
        <v>106</v>
      </c>
      <c r="B44" s="402" t="s">
        <v>70</v>
      </c>
      <c r="C44" s="403">
        <v>11494567.828509653</v>
      </c>
      <c r="D44" s="505">
        <v>13459709.566123368</v>
      </c>
      <c r="E44" s="470">
        <f>D44-C44</f>
        <v>1965141.7376137152</v>
      </c>
      <c r="F44" s="506">
        <f>D44/C44-1</f>
        <v>0.17096264661117822</v>
      </c>
      <c r="G44" s="403">
        <f>C44/L44</f>
        <v>245.62616895334429</v>
      </c>
      <c r="H44" s="403">
        <f>D44/M44</f>
        <v>286.98129178745376</v>
      </c>
      <c r="I44" s="507">
        <f>H44-G44</f>
        <v>41.355122834109466</v>
      </c>
      <c r="J44" s="504">
        <f>D44/$D$10</f>
        <v>3.581435075515939E-3</v>
      </c>
      <c r="K44" s="504">
        <f>M44/$M$10</f>
        <v>8.4152864276345659E-3</v>
      </c>
      <c r="L44" s="404">
        <v>46797</v>
      </c>
      <c r="M44" s="404">
        <v>46901</v>
      </c>
      <c r="N44" s="419">
        <v>1</v>
      </c>
      <c r="O44" s="420">
        <v>35</v>
      </c>
      <c r="P44" s="496"/>
      <c r="R44" s="401">
        <v>106</v>
      </c>
      <c r="S44" s="402" t="s">
        <v>70</v>
      </c>
      <c r="T44" s="470">
        <f t="shared" si="0"/>
        <v>104</v>
      </c>
      <c r="U44" s="497">
        <v>4528960.3884089943</v>
      </c>
      <c r="V44" s="517">
        <v>-151284.87852041051</v>
      </c>
      <c r="W44" s="497">
        <v>4377675.5098885838</v>
      </c>
      <c r="X44" s="497">
        <v>215042.43971881713</v>
      </c>
      <c r="Y44" s="497">
        <v>4592717.9496074002</v>
      </c>
      <c r="Z44" s="497">
        <v>-2627576.211993685</v>
      </c>
      <c r="AA44" s="497">
        <v>1965141.7376137152</v>
      </c>
      <c r="AB44" s="497">
        <v>0</v>
      </c>
      <c r="AC44" s="497">
        <v>1965141.7376137152</v>
      </c>
      <c r="AD44" s="497">
        <v>0</v>
      </c>
      <c r="AE44" s="497">
        <v>1965141.7376137152</v>
      </c>
      <c r="AF44" s="497">
        <v>41.355122834109466</v>
      </c>
      <c r="AG44" s="497">
        <v>41.361486353782851</v>
      </c>
    </row>
    <row r="45" spans="1:33" ht="16.5">
      <c r="A45" s="401">
        <v>108</v>
      </c>
      <c r="B45" s="402" t="s">
        <v>71</v>
      </c>
      <c r="C45" s="403">
        <v>8050139.9059053771</v>
      </c>
      <c r="D45" s="505">
        <v>8489331.8006248754</v>
      </c>
      <c r="E45" s="470">
        <f>D45-C45</f>
        <v>439191.89471949823</v>
      </c>
      <c r="F45" s="506">
        <f>D45/C45-1</f>
        <v>5.455705116346099E-2</v>
      </c>
      <c r="G45" s="403">
        <f>C45/L45</f>
        <v>784.84351232381562</v>
      </c>
      <c r="H45" s="403">
        <f>D45/M45</f>
        <v>822.6893885671941</v>
      </c>
      <c r="I45" s="507">
        <f>H45-G45</f>
        <v>37.845876243378484</v>
      </c>
      <c r="J45" s="504">
        <f>D45/$D$10</f>
        <v>2.2588890591647213E-3</v>
      </c>
      <c r="K45" s="504">
        <f>M45/$M$10</f>
        <v>1.8515029668186411E-3</v>
      </c>
      <c r="L45" s="404">
        <v>10257</v>
      </c>
      <c r="M45" s="404">
        <v>10319</v>
      </c>
      <c r="N45" s="419">
        <v>6</v>
      </c>
      <c r="O45" s="419">
        <v>6</v>
      </c>
      <c r="P45" s="495"/>
      <c r="R45" s="401">
        <v>108</v>
      </c>
      <c r="S45" s="402" t="s">
        <v>71</v>
      </c>
      <c r="T45" s="470">
        <f t="shared" si="0"/>
        <v>62</v>
      </c>
      <c r="U45" s="497">
        <v>1120525.3682147609</v>
      </c>
      <c r="V45" s="517">
        <v>68633.972034972103</v>
      </c>
      <c r="W45" s="497">
        <v>1189159.3402497321</v>
      </c>
      <c r="X45" s="497">
        <v>-12520.698637483176</v>
      </c>
      <c r="Y45" s="497">
        <v>1176638.6416122504</v>
      </c>
      <c r="Z45" s="497">
        <v>-737446.74689275282</v>
      </c>
      <c r="AA45" s="497">
        <v>439191.89471949823</v>
      </c>
      <c r="AB45" s="497">
        <v>0</v>
      </c>
      <c r="AC45" s="497">
        <v>439191.89471949823</v>
      </c>
      <c r="AD45" s="497">
        <v>0</v>
      </c>
      <c r="AE45" s="497">
        <v>439191.89471949916</v>
      </c>
      <c r="AF45" s="497">
        <v>37.845876243378484</v>
      </c>
      <c r="AG45" s="497">
        <v>37.904051383379397</v>
      </c>
    </row>
    <row r="46" spans="1:33" ht="16.5">
      <c r="A46" s="401">
        <v>109</v>
      </c>
      <c r="B46" s="402" t="s">
        <v>72</v>
      </c>
      <c r="C46" s="403">
        <v>13981996.889642537</v>
      </c>
      <c r="D46" s="505">
        <v>16052829.610690426</v>
      </c>
      <c r="E46" s="470">
        <f>D46-C46</f>
        <v>2070832.7210478894</v>
      </c>
      <c r="F46" s="506">
        <f>D46/C46-1</f>
        <v>0.14810707922427757</v>
      </c>
      <c r="G46" s="403">
        <f>C46/L46</f>
        <v>205.48766059172195</v>
      </c>
      <c r="H46" s="403">
        <f>D46/M46</f>
        <v>234.96874384417842</v>
      </c>
      <c r="I46" s="507">
        <f>H46-G46</f>
        <v>29.481083252456472</v>
      </c>
      <c r="J46" s="504">
        <f>D46/$D$10</f>
        <v>4.2714270130842294E-3</v>
      </c>
      <c r="K46" s="504">
        <f>M46/$M$10</f>
        <v>1.2258245100308434E-2</v>
      </c>
      <c r="L46" s="404">
        <v>68043</v>
      </c>
      <c r="M46" s="404">
        <v>68319</v>
      </c>
      <c r="N46" s="419">
        <v>5</v>
      </c>
      <c r="O46" s="419">
        <v>5</v>
      </c>
      <c r="P46" s="495"/>
      <c r="R46" s="401">
        <v>109</v>
      </c>
      <c r="S46" s="402" t="s">
        <v>72</v>
      </c>
      <c r="T46" s="470">
        <f t="shared" si="0"/>
        <v>276</v>
      </c>
      <c r="U46" s="497">
        <v>6844252.8649776839</v>
      </c>
      <c r="V46" s="517">
        <v>-230922.09406465676</v>
      </c>
      <c r="W46" s="497">
        <v>6613330.7709130235</v>
      </c>
      <c r="X46" s="497">
        <v>-396740.84200331196</v>
      </c>
      <c r="Y46" s="497">
        <v>6216589.9289097115</v>
      </c>
      <c r="Z46" s="497">
        <v>-4145757.207861824</v>
      </c>
      <c r="AA46" s="497">
        <v>2070832.7210478894</v>
      </c>
      <c r="AB46" s="497">
        <v>0</v>
      </c>
      <c r="AC46" s="497">
        <v>2070832.7210478894</v>
      </c>
      <c r="AD46" s="497">
        <v>0</v>
      </c>
      <c r="AE46" s="497">
        <v>2070832.7210478894</v>
      </c>
      <c r="AF46" s="497">
        <v>29.481083252456472</v>
      </c>
      <c r="AG46" s="497">
        <v>29.49568566393009</v>
      </c>
    </row>
    <row r="47" spans="1:33" ht="16.5">
      <c r="A47" s="401">
        <v>111</v>
      </c>
      <c r="B47" s="402" t="s">
        <v>73</v>
      </c>
      <c r="C47" s="403">
        <v>9210858.0920568891</v>
      </c>
      <c r="D47" s="505">
        <v>10028106.420146823</v>
      </c>
      <c r="E47" s="470">
        <f>D47-C47</f>
        <v>817248.32808993384</v>
      </c>
      <c r="F47" s="506">
        <f>D47/C47-1</f>
        <v>8.8726622419109891E-2</v>
      </c>
      <c r="G47" s="403">
        <f>C47/L47</f>
        <v>508.01710286563838</v>
      </c>
      <c r="H47" s="403">
        <f>D47/M47</f>
        <v>558.57552610409527</v>
      </c>
      <c r="I47" s="507">
        <f>H47-G47</f>
        <v>50.558423238456896</v>
      </c>
      <c r="J47" s="504">
        <f>D47/$D$10</f>
        <v>2.6683348476191945E-3</v>
      </c>
      <c r="K47" s="504">
        <f>M47/$M$10</f>
        <v>3.2212455434921078E-3</v>
      </c>
      <c r="L47" s="404">
        <v>18131</v>
      </c>
      <c r="M47" s="404">
        <v>17953</v>
      </c>
      <c r="N47" s="419">
        <v>7</v>
      </c>
      <c r="O47" s="419">
        <v>7</v>
      </c>
      <c r="P47" s="495"/>
      <c r="R47" s="401">
        <v>111</v>
      </c>
      <c r="S47" s="402" t="s">
        <v>73</v>
      </c>
      <c r="T47" s="470">
        <f t="shared" si="0"/>
        <v>-178</v>
      </c>
      <c r="U47" s="497">
        <v>1817556.5818553134</v>
      </c>
      <c r="V47" s="517">
        <v>-58643.835192795843</v>
      </c>
      <c r="W47" s="497">
        <v>1758912.7466625175</v>
      </c>
      <c r="X47" s="497">
        <v>32225.181476469152</v>
      </c>
      <c r="Y47" s="497">
        <v>1791137.9281389862</v>
      </c>
      <c r="Z47" s="497">
        <v>-973889.60004905285</v>
      </c>
      <c r="AA47" s="497">
        <v>817248.32808993384</v>
      </c>
      <c r="AB47" s="497">
        <v>0</v>
      </c>
      <c r="AC47" s="497">
        <v>817248.32808993384</v>
      </c>
      <c r="AD47" s="497">
        <v>0</v>
      </c>
      <c r="AE47" s="497">
        <v>817248.32808993384</v>
      </c>
      <c r="AF47" s="497">
        <v>50.558423238456896</v>
      </c>
      <c r="AG47" s="497">
        <v>50.617242780230868</v>
      </c>
    </row>
    <row r="48" spans="1:33" ht="16.5">
      <c r="A48" s="401">
        <v>139</v>
      </c>
      <c r="B48" s="402" t="s">
        <v>74</v>
      </c>
      <c r="C48" s="403">
        <v>12963323.912657123</v>
      </c>
      <c r="D48" s="505">
        <v>13613430.256894797</v>
      </c>
      <c r="E48" s="470">
        <f>D48-C48</f>
        <v>650106.34423767403</v>
      </c>
      <c r="F48" s="506">
        <f>D48/C48-1</f>
        <v>5.0149664439297359E-2</v>
      </c>
      <c r="G48" s="403">
        <f>C48/L48</f>
        <v>1315.6727811485966</v>
      </c>
      <c r="H48" s="403">
        <f>D48/M48</f>
        <v>1393.9617301755884</v>
      </c>
      <c r="I48" s="507">
        <f>H48-G48</f>
        <v>78.288949026991759</v>
      </c>
      <c r="J48" s="504">
        <f>D48/$D$10</f>
        <v>3.6223379398055955E-3</v>
      </c>
      <c r="K48" s="504">
        <f>M48/$M$10</f>
        <v>1.7522800633734711E-3</v>
      </c>
      <c r="L48" s="404">
        <v>9853</v>
      </c>
      <c r="M48" s="404">
        <v>9766</v>
      </c>
      <c r="N48" s="419">
        <v>17</v>
      </c>
      <c r="O48" s="419">
        <v>17</v>
      </c>
      <c r="P48" s="495"/>
      <c r="R48" s="401">
        <v>139</v>
      </c>
      <c r="S48" s="402" t="s">
        <v>74</v>
      </c>
      <c r="T48" s="470">
        <f t="shared" si="0"/>
        <v>-87</v>
      </c>
      <c r="U48" s="497">
        <v>902345.35504278541</v>
      </c>
      <c r="V48" s="517">
        <v>263609.20536923595</v>
      </c>
      <c r="W48" s="497">
        <v>1165954.5604120223</v>
      </c>
      <c r="X48" s="497">
        <v>126867.87139528617</v>
      </c>
      <c r="Y48" s="497">
        <v>1292822.4318073075</v>
      </c>
      <c r="Z48" s="497">
        <v>-642716.08756963362</v>
      </c>
      <c r="AA48" s="497">
        <v>650106.34423767403</v>
      </c>
      <c r="AB48" s="497">
        <v>0</v>
      </c>
      <c r="AC48" s="497">
        <v>650106.34423767403</v>
      </c>
      <c r="AD48" s="497">
        <v>0</v>
      </c>
      <c r="AE48" s="497">
        <v>650106.34423767403</v>
      </c>
      <c r="AF48" s="497">
        <v>78.288949026991759</v>
      </c>
      <c r="AG48" s="497">
        <v>78.524698615583702</v>
      </c>
    </row>
    <row r="49" spans="1:33" ht="16.5">
      <c r="A49" s="401">
        <v>140</v>
      </c>
      <c r="B49" s="402" t="s">
        <v>75</v>
      </c>
      <c r="C49" s="403">
        <v>21389808.626827691</v>
      </c>
      <c r="D49" s="505">
        <v>22447705.808561485</v>
      </c>
      <c r="E49" s="470">
        <f>D49-C49</f>
        <v>1057897.1817337945</v>
      </c>
      <c r="F49" s="506">
        <f>D49/C49-1</f>
        <v>4.9458001246768912E-2</v>
      </c>
      <c r="G49" s="403">
        <f>C49/L49</f>
        <v>1028.3067461577659</v>
      </c>
      <c r="H49" s="403">
        <f>D49/M49</f>
        <v>1088.743127779682</v>
      </c>
      <c r="I49" s="507">
        <f>H49-G49</f>
        <v>60.436381621916098</v>
      </c>
      <c r="J49" s="504">
        <f>D49/$D$10</f>
        <v>5.9730115685401198E-3</v>
      </c>
      <c r="K49" s="504">
        <f>M49/$M$10</f>
        <v>3.6994174018671129E-3</v>
      </c>
      <c r="L49" s="404">
        <v>20801</v>
      </c>
      <c r="M49" s="404">
        <v>20618</v>
      </c>
      <c r="N49" s="419">
        <v>11</v>
      </c>
      <c r="O49" s="419">
        <v>11</v>
      </c>
      <c r="P49" s="495"/>
      <c r="R49" s="401">
        <v>140</v>
      </c>
      <c r="S49" s="402" t="s">
        <v>75</v>
      </c>
      <c r="T49" s="470">
        <f t="shared" si="0"/>
        <v>-183</v>
      </c>
      <c r="U49" s="497">
        <v>2341961.2025333345</v>
      </c>
      <c r="V49" s="517">
        <v>-67523.410241134465</v>
      </c>
      <c r="W49" s="497">
        <v>2274437.7922922</v>
      </c>
      <c r="X49" s="497">
        <v>22703.412749078125</v>
      </c>
      <c r="Y49" s="497">
        <v>2297141.2050412782</v>
      </c>
      <c r="Z49" s="497">
        <v>-1239244.0233074855</v>
      </c>
      <c r="AA49" s="497">
        <v>1057897.1817337945</v>
      </c>
      <c r="AB49" s="497">
        <v>0</v>
      </c>
      <c r="AC49" s="497">
        <v>1057897.1817337945</v>
      </c>
      <c r="AD49" s="497">
        <v>0</v>
      </c>
      <c r="AE49" s="497">
        <v>1057897.1817337945</v>
      </c>
      <c r="AF49" s="497">
        <v>60.436381621916098</v>
      </c>
      <c r="AG49" s="497">
        <v>60.374036052076804</v>
      </c>
    </row>
    <row r="50" spans="1:33" ht="16.5">
      <c r="A50" s="401">
        <v>142</v>
      </c>
      <c r="B50" s="402" t="s">
        <v>76</v>
      </c>
      <c r="C50" s="403">
        <v>4037991.0163429184</v>
      </c>
      <c r="D50" s="505">
        <v>4323671.9221819574</v>
      </c>
      <c r="E50" s="470">
        <f>D50-C50</f>
        <v>285680.90583903901</v>
      </c>
      <c r="F50" s="506">
        <f>D50/C50-1</f>
        <v>7.074827672543238E-2</v>
      </c>
      <c r="G50" s="403">
        <f>C50/L50</f>
        <v>620.84732723599609</v>
      </c>
      <c r="H50" s="403">
        <f>D50/M50</f>
        <v>670.96088177870229</v>
      </c>
      <c r="I50" s="507">
        <f>H50-G50</f>
        <v>50.113554542706197</v>
      </c>
      <c r="J50" s="504">
        <f>D50/$D$10</f>
        <v>1.150466895370449E-3</v>
      </c>
      <c r="K50" s="504">
        <f>M50/$M$10</f>
        <v>1.1562249363484178E-3</v>
      </c>
      <c r="L50" s="404">
        <v>6504</v>
      </c>
      <c r="M50" s="404">
        <v>6444</v>
      </c>
      <c r="N50" s="419">
        <v>7</v>
      </c>
      <c r="O50" s="419">
        <v>7</v>
      </c>
      <c r="P50" s="495"/>
      <c r="R50" s="401">
        <v>142</v>
      </c>
      <c r="S50" s="402" t="s">
        <v>76</v>
      </c>
      <c r="T50" s="470">
        <f t="shared" si="0"/>
        <v>-60</v>
      </c>
      <c r="U50" s="497">
        <v>361565.55100107938</v>
      </c>
      <c r="V50" s="517">
        <v>-21081.111669616017</v>
      </c>
      <c r="W50" s="497">
        <v>340484.43933146331</v>
      </c>
      <c r="X50" s="497">
        <v>332505.60548681347</v>
      </c>
      <c r="Y50" s="497">
        <v>672990.04481827654</v>
      </c>
      <c r="Z50" s="497">
        <v>-387309.13897923741</v>
      </c>
      <c r="AA50" s="497">
        <v>285680.90583903901</v>
      </c>
      <c r="AB50" s="497">
        <v>0</v>
      </c>
      <c r="AC50" s="497">
        <v>285680.90583903901</v>
      </c>
      <c r="AD50" s="497">
        <v>0</v>
      </c>
      <c r="AE50" s="497">
        <v>285680.90583903901</v>
      </c>
      <c r="AF50" s="497">
        <v>50.113554542706197</v>
      </c>
      <c r="AG50" s="497">
        <v>50.854962963337243</v>
      </c>
    </row>
    <row r="51" spans="1:33" ht="16.5">
      <c r="A51" s="401">
        <v>143</v>
      </c>
      <c r="B51" s="402" t="s">
        <v>77</v>
      </c>
      <c r="C51" s="403">
        <v>2921038.362193564</v>
      </c>
      <c r="D51" s="505">
        <v>3571266.9772661673</v>
      </c>
      <c r="E51" s="470">
        <f>D51-C51</f>
        <v>650228.61507260334</v>
      </c>
      <c r="F51" s="506">
        <f>D51/C51-1</f>
        <v>0.22260187455542768</v>
      </c>
      <c r="G51" s="403">
        <f>C51/L51</f>
        <v>429.31192859987715</v>
      </c>
      <c r="H51" s="403">
        <f>D51/M51</f>
        <v>521.35284339652083</v>
      </c>
      <c r="I51" s="507">
        <f>H51-G51</f>
        <v>92.040914796643676</v>
      </c>
      <c r="J51" s="504">
        <f>D51/$D$10</f>
        <v>9.5026276410930426E-4</v>
      </c>
      <c r="K51" s="504">
        <f>M51/$M$10</f>
        <v>1.2290721312828462E-3</v>
      </c>
      <c r="L51" s="404">
        <v>6804</v>
      </c>
      <c r="M51" s="404">
        <v>6850</v>
      </c>
      <c r="N51" s="419">
        <v>6</v>
      </c>
      <c r="O51" s="419">
        <v>6</v>
      </c>
      <c r="P51" s="495"/>
      <c r="R51" s="401">
        <v>143</v>
      </c>
      <c r="S51" s="402" t="s">
        <v>77</v>
      </c>
      <c r="T51" s="470">
        <f t="shared" si="0"/>
        <v>46</v>
      </c>
      <c r="U51" s="497">
        <v>1103396.1471391062</v>
      </c>
      <c r="V51" s="517">
        <v>78757.50199926144</v>
      </c>
      <c r="W51" s="497">
        <v>1182153.6491383675</v>
      </c>
      <c r="X51" s="497">
        <v>-106625.21377081284</v>
      </c>
      <c r="Y51" s="497">
        <v>1075528.4353675549</v>
      </c>
      <c r="Z51" s="497">
        <v>-425299.82029495155</v>
      </c>
      <c r="AA51" s="497">
        <v>650228.61507260334</v>
      </c>
      <c r="AB51" s="497">
        <v>0</v>
      </c>
      <c r="AC51" s="497">
        <v>650228.61507260334</v>
      </c>
      <c r="AD51" s="497">
        <v>0</v>
      </c>
      <c r="AE51" s="497">
        <v>650228.61507260334</v>
      </c>
      <c r="AF51" s="497">
        <v>92.040914796643676</v>
      </c>
      <c r="AG51" s="497">
        <v>91.845158177630424</v>
      </c>
    </row>
    <row r="52" spans="1:33" ht="16.5">
      <c r="A52" s="401">
        <v>145</v>
      </c>
      <c r="B52" s="402" t="s">
        <v>78</v>
      </c>
      <c r="C52" s="403">
        <v>13747897.384464489</v>
      </c>
      <c r="D52" s="505">
        <v>14130676.638129655</v>
      </c>
      <c r="E52" s="470">
        <f>D52-C52</f>
        <v>382779.25366516598</v>
      </c>
      <c r="F52" s="506">
        <f>D52/C52-1</f>
        <v>2.7842748819009833E-2</v>
      </c>
      <c r="G52" s="403">
        <f>C52/L52</f>
        <v>1111.4801022285139</v>
      </c>
      <c r="H52" s="403">
        <f>D52/M52</f>
        <v>1144.8332365008227</v>
      </c>
      <c r="I52" s="507">
        <f>H52-G52</f>
        <v>33.353134272308807</v>
      </c>
      <c r="J52" s="504">
        <f>D52/$D$10</f>
        <v>3.7599697604134277E-3</v>
      </c>
      <c r="K52" s="504">
        <f>M52/$M$10</f>
        <v>2.214662381959733E-3</v>
      </c>
      <c r="L52" s="404">
        <v>12369</v>
      </c>
      <c r="M52" s="404">
        <v>12343</v>
      </c>
      <c r="N52" s="419">
        <v>14</v>
      </c>
      <c r="O52" s="419">
        <v>14</v>
      </c>
      <c r="P52" s="495"/>
      <c r="R52" s="401">
        <v>145</v>
      </c>
      <c r="S52" s="402" t="s">
        <v>78</v>
      </c>
      <c r="T52" s="470">
        <f t="shared" si="0"/>
        <v>-26</v>
      </c>
      <c r="U52" s="497">
        <v>560551.14679513779</v>
      </c>
      <c r="V52" s="517">
        <v>329967.19933977199</v>
      </c>
      <c r="W52" s="497">
        <v>890518.34613490943</v>
      </c>
      <c r="X52" s="497">
        <v>359042.58717741258</v>
      </c>
      <c r="Y52" s="497">
        <v>1249560.9333123229</v>
      </c>
      <c r="Z52" s="497">
        <v>-866781.6796471579</v>
      </c>
      <c r="AA52" s="497">
        <v>382779.25366516598</v>
      </c>
      <c r="AB52" s="497">
        <v>0</v>
      </c>
      <c r="AC52" s="497">
        <v>382779.25366516598</v>
      </c>
      <c r="AD52" s="497">
        <v>0</v>
      </c>
      <c r="AE52" s="497">
        <v>382779.25366516598</v>
      </c>
      <c r="AF52" s="497">
        <v>33.353134272308807</v>
      </c>
      <c r="AG52" s="497">
        <v>33.364600182126424</v>
      </c>
    </row>
    <row r="53" spans="1:33" ht="16.5">
      <c r="A53" s="401">
        <v>146</v>
      </c>
      <c r="B53" s="402" t="s">
        <v>79</v>
      </c>
      <c r="C53" s="403">
        <v>3743030.032732401</v>
      </c>
      <c r="D53" s="505">
        <v>4446913.7106264932</v>
      </c>
      <c r="E53" s="470">
        <f>D53-C53</f>
        <v>703883.67789409216</v>
      </c>
      <c r="F53" s="506">
        <f>D53/C53-1</f>
        <v>0.18805183814682325</v>
      </c>
      <c r="G53" s="403">
        <f>C53/L53</f>
        <v>833.26581316393617</v>
      </c>
      <c r="H53" s="403">
        <f>D53/M53</f>
        <v>1009.2859079951188</v>
      </c>
      <c r="I53" s="507">
        <f>H53-G53</f>
        <v>176.02009483118263</v>
      </c>
      <c r="J53" s="504">
        <f>D53/$D$10</f>
        <v>1.1832597622399904E-3</v>
      </c>
      <c r="K53" s="504">
        <f>M53/$M$10</f>
        <v>7.9055354896820742E-4</v>
      </c>
      <c r="L53" s="404">
        <v>4492</v>
      </c>
      <c r="M53" s="404">
        <v>4406</v>
      </c>
      <c r="N53" s="419">
        <v>12</v>
      </c>
      <c r="O53" s="419">
        <v>12</v>
      </c>
      <c r="P53" s="495"/>
      <c r="R53" s="401">
        <v>146</v>
      </c>
      <c r="S53" s="402" t="s">
        <v>79</v>
      </c>
      <c r="T53" s="470">
        <f t="shared" si="0"/>
        <v>-86</v>
      </c>
      <c r="U53" s="497">
        <v>573315.55525643821</v>
      </c>
      <c r="V53" s="517">
        <v>60430.57624070879</v>
      </c>
      <c r="W53" s="497">
        <v>633746.13149714703</v>
      </c>
      <c r="X53" s="497">
        <v>291547.54773463355</v>
      </c>
      <c r="Y53" s="497">
        <v>925293.67923178058</v>
      </c>
      <c r="Z53" s="497">
        <v>-221410.00133768877</v>
      </c>
      <c r="AA53" s="497">
        <v>703883.67789409216</v>
      </c>
      <c r="AB53" s="497">
        <v>0</v>
      </c>
      <c r="AC53" s="497">
        <v>703883.67789409216</v>
      </c>
      <c r="AD53" s="497">
        <v>0</v>
      </c>
      <c r="AE53" s="497">
        <v>703883.67789409216</v>
      </c>
      <c r="AF53" s="497">
        <v>176.02009483118263</v>
      </c>
      <c r="AG53" s="497">
        <v>176.13677898324761</v>
      </c>
    </row>
    <row r="54" spans="1:33" ht="16.5">
      <c r="A54" s="401">
        <v>148</v>
      </c>
      <c r="B54" s="402" t="s">
        <v>80</v>
      </c>
      <c r="C54" s="403">
        <v>11292306.36428608</v>
      </c>
      <c r="D54" s="505">
        <v>11896225.260875829</v>
      </c>
      <c r="E54" s="470">
        <f>D54-C54</f>
        <v>603918.89658974856</v>
      </c>
      <c r="F54" s="506">
        <f>D54/C54-1</f>
        <v>5.3480562527044917E-2</v>
      </c>
      <c r="G54" s="403">
        <f>C54/L54</f>
        <v>1602.4274676154505</v>
      </c>
      <c r="H54" s="403">
        <f>D54/M54</f>
        <v>1669.1771097061637</v>
      </c>
      <c r="I54" s="507">
        <f>H54-G54</f>
        <v>66.749642090713223</v>
      </c>
      <c r="J54" s="504">
        <f>D54/$D$10</f>
        <v>3.1654143951793004E-3</v>
      </c>
      <c r="K54" s="504">
        <f>M54/$M$10</f>
        <v>1.2787732962996855E-3</v>
      </c>
      <c r="L54" s="404">
        <v>7047</v>
      </c>
      <c r="M54" s="404">
        <v>7127</v>
      </c>
      <c r="N54" s="419">
        <v>19</v>
      </c>
      <c r="O54" s="419">
        <v>19</v>
      </c>
      <c r="P54" s="495"/>
      <c r="R54" s="401">
        <v>148</v>
      </c>
      <c r="S54" s="402" t="s">
        <v>80</v>
      </c>
      <c r="T54" s="470">
        <f t="shared" si="0"/>
        <v>80</v>
      </c>
      <c r="U54" s="497">
        <v>987629.51614477299</v>
      </c>
      <c r="V54" s="517">
        <v>-24506.296904624905</v>
      </c>
      <c r="W54" s="497">
        <v>963123.21924014762</v>
      </c>
      <c r="X54" s="497">
        <v>4723.3009476139487</v>
      </c>
      <c r="Y54" s="497">
        <v>967846.52018776163</v>
      </c>
      <c r="Z54" s="497">
        <v>-363927.62359801424</v>
      </c>
      <c r="AA54" s="497">
        <v>603918.89658974856</v>
      </c>
      <c r="AB54" s="497">
        <v>0</v>
      </c>
      <c r="AC54" s="497">
        <v>603918.89658974856</v>
      </c>
      <c r="AD54" s="497">
        <v>0</v>
      </c>
      <c r="AE54" s="497">
        <v>603918.89658974856</v>
      </c>
      <c r="AF54" s="497">
        <v>66.749642090713223</v>
      </c>
      <c r="AG54" s="497">
        <v>66.753372906172899</v>
      </c>
    </row>
    <row r="55" spans="1:33" ht="16.5">
      <c r="A55" s="401">
        <v>149</v>
      </c>
      <c r="B55" s="402" t="s">
        <v>81</v>
      </c>
      <c r="C55" s="403">
        <v>2356999.492159185</v>
      </c>
      <c r="D55" s="505">
        <v>2287269.049110218</v>
      </c>
      <c r="E55" s="470">
        <f>D55-C55</f>
        <v>-69730.443048967049</v>
      </c>
      <c r="F55" s="506">
        <f>D55/C55-1</f>
        <v>-2.9584411571123792E-2</v>
      </c>
      <c r="G55" s="403">
        <f>C55/L55</f>
        <v>437.77850894487091</v>
      </c>
      <c r="H55" s="403">
        <f>D55/M55</f>
        <v>425.22198347466406</v>
      </c>
      <c r="I55" s="507">
        <f>H55-G55</f>
        <v>-12.55652547020685</v>
      </c>
      <c r="J55" s="504">
        <f>D55/$D$10</f>
        <v>6.0860938784615089E-4</v>
      </c>
      <c r="K55" s="504">
        <f>M55/$M$10</f>
        <v>9.6513561958692408E-4</v>
      </c>
      <c r="L55" s="404">
        <v>5384</v>
      </c>
      <c r="M55" s="404">
        <v>5379</v>
      </c>
      <c r="N55" s="419">
        <v>1</v>
      </c>
      <c r="O55" s="420">
        <v>33</v>
      </c>
      <c r="P55" s="496"/>
      <c r="R55" s="401">
        <v>149</v>
      </c>
      <c r="S55" s="402" t="s">
        <v>81</v>
      </c>
      <c r="T55" s="470">
        <f t="shared" si="0"/>
        <v>-5</v>
      </c>
      <c r="U55" s="497">
        <v>241351.97890340025</v>
      </c>
      <c r="V55" s="517">
        <v>-17963.842870356049</v>
      </c>
      <c r="W55" s="497">
        <v>223388.1360330442</v>
      </c>
      <c r="X55" s="497">
        <v>12252.655608795605</v>
      </c>
      <c r="Y55" s="497">
        <v>235640.79164184025</v>
      </c>
      <c r="Z55" s="497">
        <v>-305371.23469080718</v>
      </c>
      <c r="AA55" s="497">
        <v>-69730.443048967049</v>
      </c>
      <c r="AB55" s="497">
        <v>0</v>
      </c>
      <c r="AC55" s="497">
        <v>-69730.443048967049</v>
      </c>
      <c r="AD55" s="497">
        <v>0</v>
      </c>
      <c r="AE55" s="497">
        <v>-69730.443048967049</v>
      </c>
      <c r="AF55" s="497">
        <v>-12.55652547020685</v>
      </c>
      <c r="AG55" s="497">
        <v>-12.971484934009602</v>
      </c>
    </row>
    <row r="56" spans="1:33" ht="16.5">
      <c r="A56" s="401">
        <v>151</v>
      </c>
      <c r="B56" s="402" t="s">
        <v>82</v>
      </c>
      <c r="C56" s="403">
        <v>460481.95317172061</v>
      </c>
      <c r="D56" s="505">
        <v>516723.05451539857</v>
      </c>
      <c r="E56" s="470">
        <f>D56-C56</f>
        <v>56241.101343677961</v>
      </c>
      <c r="F56" s="506">
        <f>D56/C56-1</f>
        <v>0.12213529967091841</v>
      </c>
      <c r="G56" s="403">
        <f>C56/L56</f>
        <v>248.64036348365045</v>
      </c>
      <c r="H56" s="403">
        <f>D56/M56</f>
        <v>284.8528415189628</v>
      </c>
      <c r="I56" s="507">
        <f>H56-G56</f>
        <v>36.212478035312358</v>
      </c>
      <c r="J56" s="504">
        <f>D56/$D$10</f>
        <v>1.3749257089669812E-4</v>
      </c>
      <c r="K56" s="504">
        <f>M56/$M$10</f>
        <v>3.2547983155431872E-4</v>
      </c>
      <c r="L56" s="404">
        <v>1852</v>
      </c>
      <c r="M56" s="404">
        <v>1814</v>
      </c>
      <c r="N56" s="419">
        <v>14</v>
      </c>
      <c r="O56" s="419">
        <v>14</v>
      </c>
      <c r="P56" s="495"/>
      <c r="R56" s="401">
        <v>151</v>
      </c>
      <c r="S56" s="402" t="s">
        <v>82</v>
      </c>
      <c r="T56" s="470">
        <f t="shared" si="0"/>
        <v>-38</v>
      </c>
      <c r="U56" s="497">
        <v>255315.07341867813</v>
      </c>
      <c r="V56" s="517">
        <v>49797.373567020404</v>
      </c>
      <c r="W56" s="497">
        <v>305112.44698569854</v>
      </c>
      <c r="X56" s="497">
        <v>-117526.11677509057</v>
      </c>
      <c r="Y56" s="497">
        <v>187586.33021060796</v>
      </c>
      <c r="Z56" s="497">
        <v>-131345.22886693</v>
      </c>
      <c r="AA56" s="497">
        <v>56241.101343677961</v>
      </c>
      <c r="AB56" s="497">
        <v>0</v>
      </c>
      <c r="AC56" s="497">
        <v>56241.101343677961</v>
      </c>
      <c r="AD56" s="497">
        <v>0</v>
      </c>
      <c r="AE56" s="497">
        <v>56241.101343677961</v>
      </c>
      <c r="AF56" s="497">
        <v>36.212478035312358</v>
      </c>
      <c r="AG56" s="497">
        <v>36.212478035312358</v>
      </c>
    </row>
    <row r="57" spans="1:33" ht="16.5">
      <c r="A57" s="401">
        <v>152</v>
      </c>
      <c r="B57" s="402" t="s">
        <v>83</v>
      </c>
      <c r="C57" s="403">
        <v>3935944.3422283772</v>
      </c>
      <c r="D57" s="505">
        <v>4044126.5838881843</v>
      </c>
      <c r="E57" s="470">
        <f>D57-C57</f>
        <v>108182.24165980704</v>
      </c>
      <c r="F57" s="506">
        <f>D57/C57-1</f>
        <v>2.7485714292026397E-2</v>
      </c>
      <c r="G57" s="403">
        <f>C57/L57</f>
        <v>893.31464871275011</v>
      </c>
      <c r="H57" s="403">
        <f>D57/M57</f>
        <v>928.19063206063447</v>
      </c>
      <c r="I57" s="507">
        <f>H57-G57</f>
        <v>34.875983347884357</v>
      </c>
      <c r="J57" s="504">
        <f>D57/$D$10</f>
        <v>1.0760839025693166E-3</v>
      </c>
      <c r="K57" s="504">
        <f>M57/$M$10</f>
        <v>7.8176164613129361E-4</v>
      </c>
      <c r="L57" s="404">
        <v>4406</v>
      </c>
      <c r="M57" s="404">
        <v>4357</v>
      </c>
      <c r="N57" s="419">
        <v>14</v>
      </c>
      <c r="O57" s="419">
        <v>14</v>
      </c>
      <c r="P57" s="495"/>
      <c r="R57" s="401">
        <v>152</v>
      </c>
      <c r="S57" s="402" t="s">
        <v>83</v>
      </c>
      <c r="T57" s="470">
        <f t="shared" si="0"/>
        <v>-49</v>
      </c>
      <c r="U57" s="497">
        <v>290817.78674107208</v>
      </c>
      <c r="V57" s="517">
        <v>117994.97211914454</v>
      </c>
      <c r="W57" s="497">
        <v>408812.75886021671</v>
      </c>
      <c r="X57" s="497">
        <v>22684.899915329181</v>
      </c>
      <c r="Y57" s="497">
        <v>431497.65877554612</v>
      </c>
      <c r="Z57" s="497">
        <v>-323315.41711573885</v>
      </c>
      <c r="AA57" s="497">
        <v>108182.24165980704</v>
      </c>
      <c r="AB57" s="497">
        <v>0</v>
      </c>
      <c r="AC57" s="497">
        <v>108182.24165980704</v>
      </c>
      <c r="AD57" s="497">
        <v>0</v>
      </c>
      <c r="AE57" s="497">
        <v>108182.24165980704</v>
      </c>
      <c r="AF57" s="497">
        <v>34.875983347884357</v>
      </c>
      <c r="AG57" s="497">
        <v>35.555318419063838</v>
      </c>
    </row>
    <row r="58" spans="1:33" ht="16.5">
      <c r="A58" s="401">
        <v>153</v>
      </c>
      <c r="B58" s="402" t="s">
        <v>84</v>
      </c>
      <c r="C58" s="403">
        <v>18073517.225055039</v>
      </c>
      <c r="D58" s="505">
        <v>21975031.923258416</v>
      </c>
      <c r="E58" s="470">
        <f>D58-C58</f>
        <v>3901514.6982033774</v>
      </c>
      <c r="F58" s="506">
        <f>D58/C58-1</f>
        <v>0.21586914431878079</v>
      </c>
      <c r="G58" s="403">
        <f>C58/L58</f>
        <v>716.97545323131703</v>
      </c>
      <c r="H58" s="403">
        <f>D58/M58</f>
        <v>881.85849846536439</v>
      </c>
      <c r="I58" s="507">
        <f>H58-G58</f>
        <v>164.88304523404736</v>
      </c>
      <c r="J58" s="504">
        <f>D58/$D$10</f>
        <v>5.8472398478511727E-3</v>
      </c>
      <c r="K58" s="504">
        <f>M58/$M$10</f>
        <v>4.4711311590419339E-3</v>
      </c>
      <c r="L58" s="404">
        <v>25208</v>
      </c>
      <c r="M58" s="404">
        <v>24919</v>
      </c>
      <c r="N58" s="419">
        <v>9</v>
      </c>
      <c r="O58" s="419">
        <v>9</v>
      </c>
      <c r="P58" s="495"/>
      <c r="R58" s="401">
        <v>153</v>
      </c>
      <c r="S58" s="402" t="s">
        <v>84</v>
      </c>
      <c r="T58" s="470">
        <f t="shared" si="0"/>
        <v>-289</v>
      </c>
      <c r="U58" s="497">
        <v>4990186.1118407985</v>
      </c>
      <c r="V58" s="517">
        <v>-81057.237114963122</v>
      </c>
      <c r="W58" s="497">
        <v>4909128.8747258354</v>
      </c>
      <c r="X58" s="497">
        <v>494710.12054082006</v>
      </c>
      <c r="Y58" s="497">
        <v>5403838.9952666555</v>
      </c>
      <c r="Z58" s="497">
        <v>-1502324.297063279</v>
      </c>
      <c r="AA58" s="497">
        <v>3901514.6982033774</v>
      </c>
      <c r="AB58" s="497">
        <v>0</v>
      </c>
      <c r="AC58" s="497">
        <v>3901514.6982033774</v>
      </c>
      <c r="AD58" s="497">
        <v>0</v>
      </c>
      <c r="AE58" s="497">
        <v>3901514.6982033774</v>
      </c>
      <c r="AF58" s="497">
        <v>164.88304523404736</v>
      </c>
      <c r="AG58" s="497">
        <v>164.43763737436188</v>
      </c>
    </row>
    <row r="59" spans="1:33" ht="16.5">
      <c r="A59" s="401">
        <v>165</v>
      </c>
      <c r="B59" s="402" t="s">
        <v>85</v>
      </c>
      <c r="C59" s="403">
        <v>9633532.4877311531</v>
      </c>
      <c r="D59" s="505">
        <v>8879766.3027080223</v>
      </c>
      <c r="E59" s="470">
        <f>D59-C59</f>
        <v>-753766.18502313085</v>
      </c>
      <c r="F59" s="506">
        <f>D59/C59-1</f>
        <v>-7.8244007167993068E-2</v>
      </c>
      <c r="G59" s="403">
        <f>C59/L59</f>
        <v>591.74032479921084</v>
      </c>
      <c r="H59" s="403">
        <f>D59/M59</f>
        <v>550.75149182584028</v>
      </c>
      <c r="I59" s="507">
        <f>H59-G59</f>
        <v>-40.988832973370563</v>
      </c>
      <c r="J59" s="504">
        <f>D59/$D$10</f>
        <v>2.362778063127451E-3</v>
      </c>
      <c r="K59" s="504">
        <f>M59/$M$10</f>
        <v>2.8928948865216543E-3</v>
      </c>
      <c r="L59" s="404">
        <v>16280</v>
      </c>
      <c r="M59" s="404">
        <v>16123</v>
      </c>
      <c r="N59" s="419">
        <v>5</v>
      </c>
      <c r="O59" s="419">
        <v>5</v>
      </c>
      <c r="P59" s="495"/>
      <c r="R59" s="401">
        <v>165</v>
      </c>
      <c r="S59" s="402" t="s">
        <v>85</v>
      </c>
      <c r="T59" s="470">
        <f t="shared" si="0"/>
        <v>-157</v>
      </c>
      <c r="U59" s="497">
        <v>833113.29766868334</v>
      </c>
      <c r="V59" s="517">
        <v>191510.66018063269</v>
      </c>
      <c r="W59" s="497">
        <v>1024623.9578493163</v>
      </c>
      <c r="X59" s="497">
        <v>-708383.39290630445</v>
      </c>
      <c r="Y59" s="497">
        <v>316240.56494301185</v>
      </c>
      <c r="Z59" s="497">
        <v>-1070006.7499661415</v>
      </c>
      <c r="AA59" s="497">
        <v>-753766.18502313085</v>
      </c>
      <c r="AB59" s="497">
        <v>0</v>
      </c>
      <c r="AC59" s="497">
        <v>-753766.18502313085</v>
      </c>
      <c r="AD59" s="497">
        <v>0</v>
      </c>
      <c r="AE59" s="497">
        <v>-753766.18502313085</v>
      </c>
      <c r="AF59" s="497">
        <v>-40.988832973370563</v>
      </c>
      <c r="AG59" s="497">
        <v>-40.816961663143161</v>
      </c>
    </row>
    <row r="60" spans="1:33" ht="16.5">
      <c r="A60" s="401">
        <v>167</v>
      </c>
      <c r="B60" s="402" t="s">
        <v>86</v>
      </c>
      <c r="C60" s="403">
        <v>39097282.584033057</v>
      </c>
      <c r="D60" s="505">
        <v>46723847.326683342</v>
      </c>
      <c r="E60" s="470">
        <f>D60-C60</f>
        <v>7626564.7426502854</v>
      </c>
      <c r="F60" s="506">
        <f>D60/C60-1</f>
        <v>0.19506636365988506</v>
      </c>
      <c r="G60" s="403">
        <f>C60/L60</f>
        <v>504.39645716245093</v>
      </c>
      <c r="H60" s="403">
        <f>D60/M60</f>
        <v>598.54791482005771</v>
      </c>
      <c r="I60" s="507">
        <f>H60-G60</f>
        <v>94.151457657606784</v>
      </c>
      <c r="J60" s="504">
        <f>D60/$D$10</f>
        <v>1.2432543574343393E-2</v>
      </c>
      <c r="K60" s="504">
        <f>M60/$M$10</f>
        <v>1.4006398352146211E-2</v>
      </c>
      <c r="L60" s="404">
        <v>77513</v>
      </c>
      <c r="M60" s="404">
        <v>78062</v>
      </c>
      <c r="N60" s="419">
        <v>12</v>
      </c>
      <c r="O60" s="419">
        <v>12</v>
      </c>
      <c r="P60" s="495"/>
      <c r="R60" s="401">
        <v>167</v>
      </c>
      <c r="S60" s="402" t="s">
        <v>86</v>
      </c>
      <c r="T60" s="470">
        <f t="shared" si="0"/>
        <v>549</v>
      </c>
      <c r="U60" s="497">
        <v>12497675.329512049</v>
      </c>
      <c r="V60" s="517">
        <v>-265754.90434851358</v>
      </c>
      <c r="W60" s="497">
        <v>12231920.425163532</v>
      </c>
      <c r="X60" s="497">
        <v>-110674.04207392037</v>
      </c>
      <c r="Y60" s="497">
        <v>12121246.383089617</v>
      </c>
      <c r="Z60" s="497">
        <v>-4494681.6404393334</v>
      </c>
      <c r="AA60" s="497">
        <v>7626564.7426502854</v>
      </c>
      <c r="AB60" s="497">
        <v>0</v>
      </c>
      <c r="AC60" s="497">
        <v>7626564.7426502854</v>
      </c>
      <c r="AD60" s="497">
        <v>0</v>
      </c>
      <c r="AE60" s="497">
        <v>7626564.7426502854</v>
      </c>
      <c r="AF60" s="497">
        <v>94.151457657606784</v>
      </c>
      <c r="AG60" s="497">
        <v>95.090601198117554</v>
      </c>
    </row>
    <row r="61" spans="1:33" ht="16.5">
      <c r="A61" s="401">
        <v>169</v>
      </c>
      <c r="B61" s="402" t="s">
        <v>87</v>
      </c>
      <c r="C61" s="403">
        <v>2525927.2989765038</v>
      </c>
      <c r="D61" s="505">
        <v>2753746.22271406</v>
      </c>
      <c r="E61" s="470">
        <f>D61-C61</f>
        <v>227818.92373755621</v>
      </c>
      <c r="F61" s="506">
        <f>D61/C61-1</f>
        <v>9.0192193508446428E-2</v>
      </c>
      <c r="G61" s="403">
        <f>C61/L61</f>
        <v>506.19785550631337</v>
      </c>
      <c r="H61" s="403">
        <f>D61/M61</f>
        <v>560.15993139016678</v>
      </c>
      <c r="I61" s="507">
        <f>H61-G61</f>
        <v>53.962075883853402</v>
      </c>
      <c r="J61" s="504">
        <f>D61/$D$10</f>
        <v>7.3273225270180885E-4</v>
      </c>
      <c r="K61" s="504">
        <f>M61/$M$10</f>
        <v>8.8206110910751421E-4</v>
      </c>
      <c r="L61" s="404">
        <v>4990</v>
      </c>
      <c r="M61" s="404">
        <v>4916</v>
      </c>
      <c r="N61" s="419">
        <v>5</v>
      </c>
      <c r="O61" s="419">
        <v>5</v>
      </c>
      <c r="P61" s="495"/>
      <c r="R61" s="401">
        <v>169</v>
      </c>
      <c r="S61" s="402" t="s">
        <v>87</v>
      </c>
      <c r="T61" s="470">
        <f t="shared" si="0"/>
        <v>-74</v>
      </c>
      <c r="U61" s="497">
        <v>524144.70778515795</v>
      </c>
      <c r="V61" s="517">
        <v>-15852.703043021407</v>
      </c>
      <c r="W61" s="497">
        <v>508292.00474213634</v>
      </c>
      <c r="X61" s="497">
        <v>81905.433725982904</v>
      </c>
      <c r="Y61" s="497">
        <v>590197.4384681196</v>
      </c>
      <c r="Z61" s="497">
        <v>-362378.51473056362</v>
      </c>
      <c r="AA61" s="497">
        <v>227818.92373755621</v>
      </c>
      <c r="AB61" s="497">
        <v>0</v>
      </c>
      <c r="AC61" s="497">
        <v>227818.92373755621</v>
      </c>
      <c r="AD61" s="497">
        <v>0</v>
      </c>
      <c r="AE61" s="497">
        <v>227818.92373755621</v>
      </c>
      <c r="AF61" s="497">
        <v>53.962075883853402</v>
      </c>
      <c r="AG61" s="497">
        <v>54.191592765460427</v>
      </c>
    </row>
    <row r="62" spans="1:33" ht="16.5">
      <c r="A62" s="401">
        <v>171</v>
      </c>
      <c r="B62" s="402" t="s">
        <v>88</v>
      </c>
      <c r="C62" s="403">
        <v>2443270.0406455779</v>
      </c>
      <c r="D62" s="505">
        <v>3236320.1062445389</v>
      </c>
      <c r="E62" s="470">
        <f>D62-C62</f>
        <v>793050.06559896097</v>
      </c>
      <c r="F62" s="506">
        <f>D62/C62-1</f>
        <v>0.32458551547966263</v>
      </c>
      <c r="G62" s="403">
        <f>C62/L62</f>
        <v>538.16520719065591</v>
      </c>
      <c r="H62" s="403">
        <f>D62/M62</f>
        <v>705.08063316874484</v>
      </c>
      <c r="I62" s="507">
        <f>H62-G62</f>
        <v>166.91542597808893</v>
      </c>
      <c r="J62" s="504">
        <f>D62/$D$10</f>
        <v>8.6113822049133397E-4</v>
      </c>
      <c r="K62" s="504">
        <f>M62/$M$10</f>
        <v>8.2356804125376126E-4</v>
      </c>
      <c r="L62" s="404">
        <v>4540</v>
      </c>
      <c r="M62" s="404">
        <v>4590</v>
      </c>
      <c r="N62" s="419">
        <v>11</v>
      </c>
      <c r="O62" s="419">
        <v>11</v>
      </c>
      <c r="P62" s="495"/>
      <c r="R62" s="401">
        <v>171</v>
      </c>
      <c r="S62" s="402" t="s">
        <v>88</v>
      </c>
      <c r="T62" s="470">
        <f t="shared" si="0"/>
        <v>50</v>
      </c>
      <c r="U62" s="497">
        <v>857417.91218709084</v>
      </c>
      <c r="V62" s="517">
        <v>120429.60208259732</v>
      </c>
      <c r="W62" s="497">
        <v>977847.5142696884</v>
      </c>
      <c r="X62" s="497">
        <v>93973.558483853703</v>
      </c>
      <c r="Y62" s="497">
        <v>1071821.0727535419</v>
      </c>
      <c r="Z62" s="497">
        <v>-278771.00715458125</v>
      </c>
      <c r="AA62" s="497">
        <v>793050.06559896097</v>
      </c>
      <c r="AB62" s="497">
        <v>0</v>
      </c>
      <c r="AC62" s="497">
        <v>793050.06559896097</v>
      </c>
      <c r="AD62" s="497">
        <v>0</v>
      </c>
      <c r="AE62" s="497">
        <v>793050.06559896097</v>
      </c>
      <c r="AF62" s="497">
        <v>166.91542597808893</v>
      </c>
      <c r="AG62" s="497">
        <v>166.89717034911189</v>
      </c>
    </row>
    <row r="63" spans="1:33" ht="16.5">
      <c r="A63" s="401">
        <v>172</v>
      </c>
      <c r="B63" s="402" t="s">
        <v>89</v>
      </c>
      <c r="C63" s="403">
        <v>3261488.5345415128</v>
      </c>
      <c r="D63" s="505">
        <v>3736939.1128858011</v>
      </c>
      <c r="E63" s="470">
        <f>D63-C63</f>
        <v>475450.57834428828</v>
      </c>
      <c r="F63" s="506">
        <f>D63/C63-1</f>
        <v>0.14577717300211979</v>
      </c>
      <c r="G63" s="403">
        <f>C63/L63</f>
        <v>781.94402650240056</v>
      </c>
      <c r="H63" s="403">
        <f>D63/M63</f>
        <v>916.14099359789191</v>
      </c>
      <c r="I63" s="507">
        <f>H63-G63</f>
        <v>134.19696709549135</v>
      </c>
      <c r="J63" s="504">
        <f>D63/$D$10</f>
        <v>9.9434573593190374E-4</v>
      </c>
      <c r="K63" s="504">
        <f>M63/$M$10</f>
        <v>7.3188105452594602E-4</v>
      </c>
      <c r="L63" s="404">
        <v>4171</v>
      </c>
      <c r="M63" s="404">
        <v>4079</v>
      </c>
      <c r="N63" s="419">
        <v>13</v>
      </c>
      <c r="O63" s="419">
        <v>13</v>
      </c>
      <c r="P63" s="495"/>
      <c r="R63" s="401">
        <v>172</v>
      </c>
      <c r="S63" s="402" t="s">
        <v>89</v>
      </c>
      <c r="T63" s="470">
        <f t="shared" si="0"/>
        <v>-92</v>
      </c>
      <c r="U63" s="497">
        <v>411276.82360295439</v>
      </c>
      <c r="V63" s="517">
        <v>112225.34323522</v>
      </c>
      <c r="W63" s="497">
        <v>523502.16683817422</v>
      </c>
      <c r="X63" s="497">
        <v>173966.20220992528</v>
      </c>
      <c r="Y63" s="497">
        <v>697468.3690480995</v>
      </c>
      <c r="Z63" s="497">
        <v>-222017.79070381122</v>
      </c>
      <c r="AA63" s="497">
        <v>475450.57834428828</v>
      </c>
      <c r="AB63" s="497">
        <v>0</v>
      </c>
      <c r="AC63" s="497">
        <v>475450.57834428828</v>
      </c>
      <c r="AD63" s="497">
        <v>0</v>
      </c>
      <c r="AE63" s="497">
        <v>475450.57834428828</v>
      </c>
      <c r="AF63" s="497">
        <v>134.19696709549135</v>
      </c>
      <c r="AG63" s="497">
        <v>133.8983219186498</v>
      </c>
    </row>
    <row r="64" spans="1:33" ht="16.5">
      <c r="A64" s="401">
        <v>176</v>
      </c>
      <c r="B64" s="402" t="s">
        <v>90</v>
      </c>
      <c r="C64" s="403">
        <v>2123416.7457482945</v>
      </c>
      <c r="D64" s="505">
        <v>2804100.5285671148</v>
      </c>
      <c r="E64" s="470">
        <f>D64-C64</f>
        <v>680683.78281882033</v>
      </c>
      <c r="F64" s="506">
        <f>D64/C64-1</f>
        <v>0.32056061730781282</v>
      </c>
      <c r="G64" s="403">
        <f>C64/L64</f>
        <v>487.91745076936917</v>
      </c>
      <c r="H64" s="403">
        <f>D64/M64</f>
        <v>658.39411330526298</v>
      </c>
      <c r="I64" s="507">
        <f>H64-G64</f>
        <v>170.47666253589381</v>
      </c>
      <c r="J64" s="504">
        <f>D64/$D$10</f>
        <v>7.4613080905991077E-4</v>
      </c>
      <c r="K64" s="504">
        <f>M64/$M$10</f>
        <v>7.6417784045746599E-4</v>
      </c>
      <c r="L64" s="404">
        <v>4352</v>
      </c>
      <c r="M64" s="404">
        <v>4259</v>
      </c>
      <c r="N64" s="419">
        <v>12</v>
      </c>
      <c r="O64" s="419">
        <v>12</v>
      </c>
      <c r="P64" s="495"/>
      <c r="R64" s="401">
        <v>176</v>
      </c>
      <c r="S64" s="402" t="s">
        <v>90</v>
      </c>
      <c r="T64" s="470">
        <f t="shared" si="0"/>
        <v>-93</v>
      </c>
      <c r="U64" s="497">
        <v>517724.73573400825</v>
      </c>
      <c r="V64" s="517">
        <v>117060.985536227</v>
      </c>
      <c r="W64" s="497">
        <v>634785.72127023526</v>
      </c>
      <c r="X64" s="497">
        <v>270925.60858479002</v>
      </c>
      <c r="Y64" s="497">
        <v>905711.32985502528</v>
      </c>
      <c r="Z64" s="497">
        <v>-225027.54703620519</v>
      </c>
      <c r="AA64" s="497">
        <v>680683.78281882033</v>
      </c>
      <c r="AB64" s="497">
        <v>0</v>
      </c>
      <c r="AC64" s="497">
        <v>680683.78281882033</v>
      </c>
      <c r="AD64" s="497">
        <v>0</v>
      </c>
      <c r="AE64" s="497">
        <v>680683.78281882033</v>
      </c>
      <c r="AF64" s="497">
        <v>170.47666253589381</v>
      </c>
      <c r="AG64" s="497">
        <v>169.16597935487266</v>
      </c>
    </row>
    <row r="65" spans="1:33" ht="16.5">
      <c r="A65" s="401">
        <v>177</v>
      </c>
      <c r="B65" s="402" t="s">
        <v>91</v>
      </c>
      <c r="C65" s="403">
        <v>1121382.9888316237</v>
      </c>
      <c r="D65" s="505">
        <v>1074057.5452534482</v>
      </c>
      <c r="E65" s="470">
        <f>D65-C65</f>
        <v>-47325.443578175502</v>
      </c>
      <c r="F65" s="506">
        <f>D65/C65-1</f>
        <v>-4.2202747901039728E-2</v>
      </c>
      <c r="G65" s="403">
        <f>C65/L65</f>
        <v>634.26639639797725</v>
      </c>
      <c r="H65" s="403">
        <f>D65/M65</f>
        <v>628.83931220927877</v>
      </c>
      <c r="I65" s="507">
        <f>H65-G65</f>
        <v>-5.4270841886984726</v>
      </c>
      <c r="J65" s="504">
        <f>D65/$D$10</f>
        <v>2.8579126071002993E-4</v>
      </c>
      <c r="K65" s="504">
        <f>M65/$M$10</f>
        <v>3.0646061317242358E-4</v>
      </c>
      <c r="L65" s="404">
        <v>1768</v>
      </c>
      <c r="M65" s="404">
        <v>1708</v>
      </c>
      <c r="N65" s="419">
        <v>6</v>
      </c>
      <c r="O65" s="419">
        <v>6</v>
      </c>
      <c r="P65" s="495"/>
      <c r="R65" s="401">
        <v>177</v>
      </c>
      <c r="S65" s="402" t="s">
        <v>91</v>
      </c>
      <c r="T65" s="470">
        <f t="shared" si="0"/>
        <v>-60</v>
      </c>
      <c r="U65" s="497">
        <v>172356.35230305872</v>
      </c>
      <c r="V65" s="517">
        <v>-5228.8300170487491</v>
      </c>
      <c r="W65" s="497">
        <v>167127.52228600997</v>
      </c>
      <c r="X65" s="497">
        <v>-114517.00110859843</v>
      </c>
      <c r="Y65" s="497">
        <v>52610.521177411545</v>
      </c>
      <c r="Z65" s="497">
        <v>-99935.964755587047</v>
      </c>
      <c r="AA65" s="497">
        <v>-47325.443578175502</v>
      </c>
      <c r="AB65" s="497">
        <v>0</v>
      </c>
      <c r="AC65" s="497">
        <v>-47325.443578175502</v>
      </c>
      <c r="AD65" s="497">
        <v>0</v>
      </c>
      <c r="AE65" s="497">
        <v>-47325.443578175502</v>
      </c>
      <c r="AF65" s="497">
        <v>-5.4270841886984726</v>
      </c>
      <c r="AG65" s="497">
        <v>-3.5169590787553489</v>
      </c>
    </row>
    <row r="66" spans="1:33" ht="16.5">
      <c r="A66" s="401">
        <v>178</v>
      </c>
      <c r="B66" s="402" t="s">
        <v>92</v>
      </c>
      <c r="C66" s="403">
        <v>4089686.6943936599</v>
      </c>
      <c r="D66" s="505">
        <v>4420861.6411479637</v>
      </c>
      <c r="E66" s="470">
        <f>D66-C66</f>
        <v>331174.94675430376</v>
      </c>
      <c r="F66" s="506">
        <f>D66/C66-1</f>
        <v>8.0978072772248E-2</v>
      </c>
      <c r="G66" s="403">
        <f>C66/L66</f>
        <v>708.90738332356739</v>
      </c>
      <c r="H66" s="403">
        <f>D66/M66</f>
        <v>770.99086870386532</v>
      </c>
      <c r="I66" s="507">
        <f>H66-G66</f>
        <v>62.08348538029793</v>
      </c>
      <c r="J66" s="504">
        <f>D66/$D$10</f>
        <v>1.1763276813535632E-3</v>
      </c>
      <c r="K66" s="504">
        <f>M66/$M$10</f>
        <v>1.0288320585074219E-3</v>
      </c>
      <c r="L66" s="404">
        <v>5769</v>
      </c>
      <c r="M66" s="404">
        <v>5734</v>
      </c>
      <c r="N66" s="419">
        <v>10</v>
      </c>
      <c r="O66" s="419">
        <v>10</v>
      </c>
      <c r="P66" s="495"/>
      <c r="R66" s="401">
        <v>178</v>
      </c>
      <c r="S66" s="402" t="s">
        <v>92</v>
      </c>
      <c r="T66" s="470">
        <f t="shared" si="0"/>
        <v>-35</v>
      </c>
      <c r="U66" s="497">
        <v>347004.14979238622</v>
      </c>
      <c r="V66" s="517">
        <v>-2727.8309013015823</v>
      </c>
      <c r="W66" s="497">
        <v>344276.3188910844</v>
      </c>
      <c r="X66" s="497">
        <v>290917.22739670565</v>
      </c>
      <c r="Y66" s="497">
        <v>635193.54628779041</v>
      </c>
      <c r="Z66" s="497">
        <v>-304018.59953348641</v>
      </c>
      <c r="AA66" s="497">
        <v>331174.94675430376</v>
      </c>
      <c r="AB66" s="497">
        <v>0</v>
      </c>
      <c r="AC66" s="497">
        <v>331174.94675430376</v>
      </c>
      <c r="AD66" s="497">
        <v>0</v>
      </c>
      <c r="AE66" s="497">
        <v>331174.94675430376</v>
      </c>
      <c r="AF66" s="497">
        <v>62.08348538029793</v>
      </c>
      <c r="AG66" s="497">
        <v>62.101842929045915</v>
      </c>
    </row>
    <row r="67" spans="1:33" ht="16.5">
      <c r="A67" s="401">
        <v>179</v>
      </c>
      <c r="B67" s="402" t="s">
        <v>93</v>
      </c>
      <c r="C67" s="403">
        <v>29155341.515457556</v>
      </c>
      <c r="D67" s="505">
        <v>47966795.180758417</v>
      </c>
      <c r="E67" s="470">
        <f>D67-C67</f>
        <v>18811453.665300861</v>
      </c>
      <c r="F67" s="506">
        <f>D67/C67-1</f>
        <v>0.64521465664627597</v>
      </c>
      <c r="G67" s="403">
        <f>C67/L67</f>
        <v>199.84879746281408</v>
      </c>
      <c r="H67" s="403">
        <f>D67/M67</f>
        <v>324.65714930189932</v>
      </c>
      <c r="I67" s="507">
        <f>H67-G67</f>
        <v>124.80835183908525</v>
      </c>
      <c r="J67" s="504">
        <f>D67/$D$10</f>
        <v>1.2763274116466364E-2</v>
      </c>
      <c r="K67" s="504">
        <f>M67/$M$10</f>
        <v>2.6509560745768674E-2</v>
      </c>
      <c r="L67" s="404">
        <v>145887</v>
      </c>
      <c r="M67" s="404">
        <v>147746</v>
      </c>
      <c r="N67" s="419">
        <v>13</v>
      </c>
      <c r="O67" s="419">
        <v>13</v>
      </c>
      <c r="P67" s="495"/>
      <c r="R67" s="401">
        <v>179</v>
      </c>
      <c r="S67" s="402" t="s">
        <v>93</v>
      </c>
      <c r="T67" s="470">
        <f t="shared" si="0"/>
        <v>1859</v>
      </c>
      <c r="U67" s="497">
        <v>22612932.270576246</v>
      </c>
      <c r="V67" s="517">
        <v>3866951.3484877013</v>
      </c>
      <c r="W67" s="497">
        <v>26479883.619063944</v>
      </c>
      <c r="X67" s="497">
        <v>1078862.6209199429</v>
      </c>
      <c r="Y67" s="497">
        <v>27558746.239983886</v>
      </c>
      <c r="Z67" s="497">
        <v>-8747292.5746830329</v>
      </c>
      <c r="AA67" s="497">
        <v>18811453.665300861</v>
      </c>
      <c r="AB67" s="497">
        <v>0</v>
      </c>
      <c r="AC67" s="497">
        <v>18811453.665300861</v>
      </c>
      <c r="AD67" s="497">
        <v>0</v>
      </c>
      <c r="AE67" s="497">
        <v>18811453.665300865</v>
      </c>
      <c r="AF67" s="497">
        <v>124.80835183908525</v>
      </c>
      <c r="AG67" s="497">
        <v>125.73770212263268</v>
      </c>
    </row>
    <row r="68" spans="1:33" ht="16.5">
      <c r="A68" s="401">
        <v>181</v>
      </c>
      <c r="B68" s="402" t="s">
        <v>94</v>
      </c>
      <c r="C68" s="403">
        <v>1801733.1695023892</v>
      </c>
      <c r="D68" s="505">
        <v>1922764.8028817698</v>
      </c>
      <c r="E68" s="470">
        <f>D68-C68</f>
        <v>121031.63337938068</v>
      </c>
      <c r="F68" s="506">
        <f>D68/C68-1</f>
        <v>6.7175115287913423E-2</v>
      </c>
      <c r="G68" s="403">
        <f>C68/L68</f>
        <v>1070.5485261452104</v>
      </c>
      <c r="H68" s="403">
        <f>D68/M68</f>
        <v>1143.1419755539655</v>
      </c>
      <c r="I68" s="507">
        <f>H68-G68</f>
        <v>72.593449408755077</v>
      </c>
      <c r="J68" s="504">
        <f>D68/$D$10</f>
        <v>5.1162005191703584E-4</v>
      </c>
      <c r="K68" s="504">
        <f>M68/$M$10</f>
        <v>3.0179552187120401E-4</v>
      </c>
      <c r="L68" s="404">
        <v>1683</v>
      </c>
      <c r="M68" s="404">
        <v>1682</v>
      </c>
      <c r="N68" s="419">
        <v>4</v>
      </c>
      <c r="O68" s="419">
        <v>4</v>
      </c>
      <c r="P68" s="495"/>
      <c r="R68" s="401">
        <v>181</v>
      </c>
      <c r="S68" s="402" t="s">
        <v>94</v>
      </c>
      <c r="T68" s="470">
        <f t="shared" si="0"/>
        <v>-1</v>
      </c>
      <c r="U68" s="497">
        <v>249678.20163352089</v>
      </c>
      <c r="V68" s="517">
        <v>-5621.833848096896</v>
      </c>
      <c r="W68" s="497">
        <v>244056.36778542423</v>
      </c>
      <c r="X68" s="497">
        <v>5756.0367009395268</v>
      </c>
      <c r="Y68" s="497">
        <v>249812.40448636375</v>
      </c>
      <c r="Z68" s="497">
        <v>-128780.77110698284</v>
      </c>
      <c r="AA68" s="497">
        <v>121031.63337938068</v>
      </c>
      <c r="AB68" s="497">
        <v>0</v>
      </c>
      <c r="AC68" s="497">
        <v>121031.63337938068</v>
      </c>
      <c r="AD68" s="497">
        <v>0</v>
      </c>
      <c r="AE68" s="497">
        <v>121031.63337938068</v>
      </c>
      <c r="AF68" s="497">
        <v>72.593449408755077</v>
      </c>
      <c r="AG68" s="497">
        <v>72.616637645603532</v>
      </c>
    </row>
    <row r="69" spans="1:33" ht="16.5">
      <c r="A69" s="401">
        <v>182</v>
      </c>
      <c r="B69" s="402" t="s">
        <v>95</v>
      </c>
      <c r="C69" s="403">
        <v>1659390.883706924</v>
      </c>
      <c r="D69" s="505">
        <v>3994557.7824177695</v>
      </c>
      <c r="E69" s="470">
        <f>D69-C69</f>
        <v>2335166.8987108455</v>
      </c>
      <c r="F69" s="506">
        <f>D69/C69-1</f>
        <v>1.4072434178343207</v>
      </c>
      <c r="G69" s="403">
        <f>C69/L69</f>
        <v>85.769932480845824</v>
      </c>
      <c r="H69" s="403">
        <f>D69/M69</f>
        <v>208.24511429557759</v>
      </c>
      <c r="I69" s="507">
        <f>H69-G69</f>
        <v>122.47518181473177</v>
      </c>
      <c r="J69" s="504">
        <f>D69/$D$10</f>
        <v>1.0628943576266644E-3</v>
      </c>
      <c r="K69" s="504">
        <f>M69/$M$10</f>
        <v>3.4417608207689865E-3</v>
      </c>
      <c r="L69" s="404">
        <v>19347</v>
      </c>
      <c r="M69" s="404">
        <v>19182</v>
      </c>
      <c r="N69" s="419">
        <v>13</v>
      </c>
      <c r="O69" s="419">
        <v>13</v>
      </c>
      <c r="P69" s="495"/>
      <c r="R69" s="401">
        <v>182</v>
      </c>
      <c r="S69" s="402" t="s">
        <v>95</v>
      </c>
      <c r="T69" s="470">
        <f t="shared" si="0"/>
        <v>-165</v>
      </c>
      <c r="U69" s="497">
        <v>2747397.789877695</v>
      </c>
      <c r="V69" s="517">
        <v>247500.09434286831</v>
      </c>
      <c r="W69" s="497">
        <v>2994897.8842205633</v>
      </c>
      <c r="X69" s="497">
        <v>617945.30125050852</v>
      </c>
      <c r="Y69" s="497">
        <v>3612843.1854710719</v>
      </c>
      <c r="Z69" s="497">
        <v>-1277676.2867602261</v>
      </c>
      <c r="AA69" s="497">
        <v>2335166.8987108455</v>
      </c>
      <c r="AB69" s="497">
        <v>0</v>
      </c>
      <c r="AC69" s="497">
        <v>2335166.8987108455</v>
      </c>
      <c r="AD69" s="497">
        <v>0</v>
      </c>
      <c r="AE69" s="497">
        <v>2335166.898710845</v>
      </c>
      <c r="AF69" s="497">
        <v>122.47518181473177</v>
      </c>
      <c r="AG69" s="497">
        <v>122.36409448263828</v>
      </c>
    </row>
    <row r="70" spans="1:33" ht="16.5">
      <c r="A70" s="401">
        <v>186</v>
      </c>
      <c r="B70" s="402" t="s">
        <v>96</v>
      </c>
      <c r="C70" s="403">
        <v>11884609.209907085</v>
      </c>
      <c r="D70" s="505">
        <v>15381724.11758391</v>
      </c>
      <c r="E70" s="470">
        <f>D70-C70</f>
        <v>3497114.9076768253</v>
      </c>
      <c r="F70" s="506">
        <f>D70/C70-1</f>
        <v>0.29425577618165244</v>
      </c>
      <c r="G70" s="403">
        <f>C70/L70</f>
        <v>260.45604229469831</v>
      </c>
      <c r="H70" s="403">
        <f>D70/M70</f>
        <v>330.86091885532181</v>
      </c>
      <c r="I70" s="507">
        <f>H70-G70</f>
        <v>70.404876560623507</v>
      </c>
      <c r="J70" s="504">
        <f>D70/$D$10</f>
        <v>4.0928554963233854E-3</v>
      </c>
      <c r="K70" s="504">
        <f>M70/$M$10</f>
        <v>8.3415420997575949E-3</v>
      </c>
      <c r="L70" s="404">
        <v>45630</v>
      </c>
      <c r="M70" s="404">
        <v>46490</v>
      </c>
      <c r="N70" s="419">
        <v>1</v>
      </c>
      <c r="O70" s="420">
        <v>35</v>
      </c>
      <c r="P70" s="496"/>
      <c r="R70" s="401">
        <v>186</v>
      </c>
      <c r="S70" s="402" t="s">
        <v>96</v>
      </c>
      <c r="T70" s="470">
        <f t="shared" si="0"/>
        <v>860</v>
      </c>
      <c r="U70" s="497">
        <v>5115521.0305819735</v>
      </c>
      <c r="V70" s="517">
        <v>1206292.1790214833</v>
      </c>
      <c r="W70" s="497">
        <v>6321813.2096034568</v>
      </c>
      <c r="X70" s="497">
        <v>-216702.28672259382</v>
      </c>
      <c r="Y70" s="497">
        <v>6105110.9228808638</v>
      </c>
      <c r="Z70" s="497">
        <v>-2607996.0152040375</v>
      </c>
      <c r="AA70" s="497">
        <v>3497114.9076768253</v>
      </c>
      <c r="AB70" s="497">
        <v>0</v>
      </c>
      <c r="AC70" s="497">
        <v>3497114.9076768253</v>
      </c>
      <c r="AD70" s="497">
        <v>0</v>
      </c>
      <c r="AE70" s="497">
        <v>3497114.9076768253</v>
      </c>
      <c r="AF70" s="497">
        <v>70.404876560623507</v>
      </c>
      <c r="AG70" s="497">
        <v>71.444751037877836</v>
      </c>
    </row>
    <row r="71" spans="1:33" ht="16.5">
      <c r="A71" s="401">
        <v>202</v>
      </c>
      <c r="B71" s="402" t="s">
        <v>97</v>
      </c>
      <c r="C71" s="403">
        <v>24934471.350650221</v>
      </c>
      <c r="D71" s="505">
        <v>25903350.169825301</v>
      </c>
      <c r="E71" s="470">
        <f>D71-C71</f>
        <v>968878.81917507946</v>
      </c>
      <c r="F71" s="506">
        <f>D71/C71-1</f>
        <v>3.8857002643042371E-2</v>
      </c>
      <c r="G71" s="403">
        <f>C71/L71</f>
        <v>695.56101736917594</v>
      </c>
      <c r="H71" s="403">
        <f>D71/M71</f>
        <v>712.82506865420896</v>
      </c>
      <c r="I71" s="507">
        <f>H71-G71</f>
        <v>17.26405128503302</v>
      </c>
      <c r="J71" s="504">
        <f>D71/$D$10</f>
        <v>6.892508817952437E-3</v>
      </c>
      <c r="K71" s="504">
        <f>M71/$M$10</f>
        <v>6.5201827998083725E-3</v>
      </c>
      <c r="L71" s="404">
        <v>35848</v>
      </c>
      <c r="M71" s="404">
        <v>36339</v>
      </c>
      <c r="N71" s="419">
        <v>2</v>
      </c>
      <c r="O71" s="419">
        <v>2</v>
      </c>
      <c r="P71" s="495"/>
      <c r="R71" s="401">
        <v>202</v>
      </c>
      <c r="S71" s="402" t="s">
        <v>97</v>
      </c>
      <c r="T71" s="470">
        <f t="shared" si="0"/>
        <v>491</v>
      </c>
      <c r="U71" s="497">
        <v>3307646.4624965712</v>
      </c>
      <c r="V71" s="517">
        <v>-125628.29112599511</v>
      </c>
      <c r="W71" s="497">
        <v>3182018.1713705733</v>
      </c>
      <c r="X71" s="497">
        <v>-188992.07559333742</v>
      </c>
      <c r="Y71" s="497">
        <v>2993026.0957772359</v>
      </c>
      <c r="Z71" s="497">
        <v>-2024147.276602156</v>
      </c>
      <c r="AA71" s="497">
        <v>968878.81917507946</v>
      </c>
      <c r="AB71" s="497">
        <v>0</v>
      </c>
      <c r="AC71" s="497">
        <v>968878.81917507946</v>
      </c>
      <c r="AD71" s="497">
        <v>0</v>
      </c>
      <c r="AE71" s="497">
        <v>968878.81917507946</v>
      </c>
      <c r="AF71" s="497">
        <v>17.26405128503302</v>
      </c>
      <c r="AG71" s="497">
        <v>18.166108944823463</v>
      </c>
    </row>
    <row r="72" spans="1:33" ht="16.5">
      <c r="A72" s="401">
        <v>204</v>
      </c>
      <c r="B72" s="402" t="s">
        <v>98</v>
      </c>
      <c r="C72" s="403">
        <v>-550189.28512276418</v>
      </c>
      <c r="D72" s="505">
        <v>-306216.96316074138</v>
      </c>
      <c r="E72" s="470">
        <f>D72-C72</f>
        <v>243972.3219620228</v>
      </c>
      <c r="F72" s="506">
        <f>D72/C72-1</f>
        <v>-0.4434334302013625</v>
      </c>
      <c r="G72" s="403">
        <f>C72/L72</f>
        <v>-204.60739498801198</v>
      </c>
      <c r="H72" s="403">
        <f>D72/M72</f>
        <v>-116.52091444472656</v>
      </c>
      <c r="I72" s="507">
        <f>H72-G72</f>
        <v>88.086480543285418</v>
      </c>
      <c r="J72" s="504">
        <f>D72/$D$10</f>
        <v>-8.1479928463101226E-5</v>
      </c>
      <c r="K72" s="504">
        <f>M72/$M$10</f>
        <v>4.7153307460019272E-4</v>
      </c>
      <c r="L72" s="404">
        <v>2689</v>
      </c>
      <c r="M72" s="404">
        <v>2628</v>
      </c>
      <c r="N72" s="419">
        <v>11</v>
      </c>
      <c r="O72" s="419">
        <v>11</v>
      </c>
      <c r="P72" s="495"/>
      <c r="R72" s="401">
        <v>204</v>
      </c>
      <c r="S72" s="402" t="s">
        <v>98</v>
      </c>
      <c r="T72" s="470">
        <f t="shared" si="0"/>
        <v>-61</v>
      </c>
      <c r="U72" s="497">
        <v>219013.51661092113</v>
      </c>
      <c r="V72" s="517">
        <v>72369.893275744282</v>
      </c>
      <c r="W72" s="497">
        <v>291383.40988666541</v>
      </c>
      <c r="X72" s="497">
        <v>121354.04941908829</v>
      </c>
      <c r="Y72" s="497">
        <v>412737.4593057537</v>
      </c>
      <c r="Z72" s="497">
        <v>-168765.13734373089</v>
      </c>
      <c r="AA72" s="497">
        <v>243972.3219620228</v>
      </c>
      <c r="AB72" s="497">
        <v>0</v>
      </c>
      <c r="AC72" s="497">
        <v>243972.3219620228</v>
      </c>
      <c r="AD72" s="497">
        <v>0</v>
      </c>
      <c r="AE72" s="497">
        <v>243972.32196202269</v>
      </c>
      <c r="AF72" s="497">
        <v>88.086480543285418</v>
      </c>
      <c r="AG72" s="497">
        <v>80.914146680786473</v>
      </c>
    </row>
    <row r="73" spans="1:33" ht="16.5">
      <c r="A73" s="401">
        <v>205</v>
      </c>
      <c r="B73" s="402" t="s">
        <v>99</v>
      </c>
      <c r="C73" s="403">
        <v>49710733.559361421</v>
      </c>
      <c r="D73" s="505">
        <v>55850260.822254077</v>
      </c>
      <c r="E73" s="470">
        <f>D73-C73</f>
        <v>6139527.262892656</v>
      </c>
      <c r="F73" s="506">
        <f>D73/C73-1</f>
        <v>0.12350506265535621</v>
      </c>
      <c r="G73" s="403">
        <f>C73/L73</f>
        <v>1369.554882204078</v>
      </c>
      <c r="H73" s="403">
        <f>D73/M73</f>
        <v>1529.599343309344</v>
      </c>
      <c r="I73" s="507">
        <f>H73-G73</f>
        <v>160.04446110526601</v>
      </c>
      <c r="J73" s="504">
        <f>D73/$D$10</f>
        <v>1.4860950907066628E-2</v>
      </c>
      <c r="K73" s="504">
        <f>M73/$M$10</f>
        <v>6.5514030262088414E-3</v>
      </c>
      <c r="L73" s="404">
        <v>36297</v>
      </c>
      <c r="M73" s="404">
        <v>36513</v>
      </c>
      <c r="N73" s="419">
        <v>18</v>
      </c>
      <c r="O73" s="419">
        <v>18</v>
      </c>
      <c r="P73" s="495"/>
      <c r="R73" s="401">
        <v>205</v>
      </c>
      <c r="S73" s="402" t="s">
        <v>99</v>
      </c>
      <c r="T73" s="470">
        <f t="shared" si="0"/>
        <v>216</v>
      </c>
      <c r="U73" s="497">
        <v>6993019.3022583388</v>
      </c>
      <c r="V73" s="517">
        <v>964936.72948758118</v>
      </c>
      <c r="W73" s="497">
        <v>7957956.03174592</v>
      </c>
      <c r="X73" s="497">
        <v>605735.07001323067</v>
      </c>
      <c r="Y73" s="497">
        <v>8563691.1017591506</v>
      </c>
      <c r="Z73" s="497">
        <v>-2424163.8388664927</v>
      </c>
      <c r="AA73" s="497">
        <v>6139527.2628926598</v>
      </c>
      <c r="AB73" s="497">
        <v>0</v>
      </c>
      <c r="AC73" s="497">
        <v>6139527.262892656</v>
      </c>
      <c r="AD73" s="497">
        <v>0</v>
      </c>
      <c r="AE73" s="497">
        <v>6139527.262892656</v>
      </c>
      <c r="AF73" s="497">
        <v>160.04446110526601</v>
      </c>
      <c r="AG73" s="497">
        <v>160.09109338208054</v>
      </c>
    </row>
    <row r="74" spans="1:33" ht="16.5">
      <c r="A74" s="401">
        <v>208</v>
      </c>
      <c r="B74" s="402" t="s">
        <v>100</v>
      </c>
      <c r="C74" s="403">
        <v>15173607.896820428</v>
      </c>
      <c r="D74" s="505">
        <v>14259822.997046713</v>
      </c>
      <c r="E74" s="470">
        <f>D74-C74</f>
        <v>-913784.89977371506</v>
      </c>
      <c r="F74" s="506">
        <f>D74/C74-1</f>
        <v>-6.022199242180204E-2</v>
      </c>
      <c r="G74" s="403">
        <f>C74/L74</f>
        <v>1230.1262988909953</v>
      </c>
      <c r="H74" s="403">
        <f>D74/M74</f>
        <v>1152.5883444105004</v>
      </c>
      <c r="I74" s="507">
        <f>H74-G74</f>
        <v>-77.537954480494818</v>
      </c>
      <c r="J74" s="504">
        <f>D74/$D$10</f>
        <v>3.7943337485387627E-3</v>
      </c>
      <c r="K74" s="504">
        <f>M74/$M$10</f>
        <v>2.2198657530264781E-3</v>
      </c>
      <c r="L74" s="404">
        <v>12335</v>
      </c>
      <c r="M74" s="404">
        <v>12372</v>
      </c>
      <c r="N74" s="419">
        <v>17</v>
      </c>
      <c r="O74" s="419">
        <v>17</v>
      </c>
      <c r="P74" s="495"/>
      <c r="R74" s="401">
        <v>208</v>
      </c>
      <c r="S74" s="402" t="s">
        <v>100</v>
      </c>
      <c r="T74" s="470">
        <f t="shared" si="0"/>
        <v>37</v>
      </c>
      <c r="U74" s="497">
        <v>478849.03383833263</v>
      </c>
      <c r="V74" s="517">
        <v>5367.5633230757667</v>
      </c>
      <c r="W74" s="497">
        <v>484216.59716140758</v>
      </c>
      <c r="X74" s="497">
        <v>-621152.83992821164</v>
      </c>
      <c r="Y74" s="497">
        <v>-136936.24276680313</v>
      </c>
      <c r="Z74" s="497">
        <v>-776848.657006911</v>
      </c>
      <c r="AA74" s="497">
        <v>-913784.89977371506</v>
      </c>
      <c r="AB74" s="497">
        <v>0</v>
      </c>
      <c r="AC74" s="497">
        <v>-913784.89977371506</v>
      </c>
      <c r="AD74" s="497">
        <v>0</v>
      </c>
      <c r="AE74" s="497">
        <v>-913784.89977371506</v>
      </c>
      <c r="AF74" s="497">
        <v>-77.537954480494818</v>
      </c>
      <c r="AG74" s="497">
        <v>-77.532948560462273</v>
      </c>
    </row>
    <row r="75" spans="1:33" ht="16.5">
      <c r="A75" s="401">
        <v>211</v>
      </c>
      <c r="B75" s="402" t="s">
        <v>101</v>
      </c>
      <c r="C75" s="403">
        <v>19670693.654206999</v>
      </c>
      <c r="D75" s="505">
        <v>17993300.186108809</v>
      </c>
      <c r="E75" s="470">
        <f>D75-C75</f>
        <v>-1677393.4680981897</v>
      </c>
      <c r="F75" s="506">
        <f>D75/C75-1</f>
        <v>-8.5273732466442209E-2</v>
      </c>
      <c r="G75" s="403">
        <f>C75/L75</f>
        <v>596.82313341445433</v>
      </c>
      <c r="H75" s="403">
        <f>D75/M75</f>
        <v>537.54668497322643</v>
      </c>
      <c r="I75" s="507">
        <f>H75-G75</f>
        <v>-59.276448441227899</v>
      </c>
      <c r="J75" s="504">
        <f>D75/$D$10</f>
        <v>4.7877583163466386E-3</v>
      </c>
      <c r="K75" s="504">
        <f>M75/$M$10</f>
        <v>6.0059461971431697E-3</v>
      </c>
      <c r="L75" s="404">
        <v>32959</v>
      </c>
      <c r="M75" s="404">
        <v>33473</v>
      </c>
      <c r="N75" s="419">
        <v>6</v>
      </c>
      <c r="O75" s="419">
        <v>6</v>
      </c>
      <c r="P75" s="495"/>
      <c r="R75" s="401">
        <v>211</v>
      </c>
      <c r="S75" s="402" t="s">
        <v>101</v>
      </c>
      <c r="T75" s="470">
        <f t="shared" ref="T75:T138" si="1">M75-L75</f>
        <v>514</v>
      </c>
      <c r="U75" s="497">
        <v>1007590.0274766963</v>
      </c>
      <c r="V75" s="517">
        <v>378162.61863129982</v>
      </c>
      <c r="W75" s="497">
        <v>1385752.646107994</v>
      </c>
      <c r="X75" s="497">
        <v>-656859.91726671159</v>
      </c>
      <c r="Y75" s="497">
        <v>728892.72884128243</v>
      </c>
      <c r="Z75" s="497">
        <v>-2406286.196939473</v>
      </c>
      <c r="AA75" s="497">
        <v>-1677393.4680981897</v>
      </c>
      <c r="AB75" s="497">
        <v>0</v>
      </c>
      <c r="AC75" s="497">
        <v>-1677393.4680981897</v>
      </c>
      <c r="AD75" s="497">
        <v>0</v>
      </c>
      <c r="AE75" s="497">
        <v>-1677393.4680981897</v>
      </c>
      <c r="AF75" s="497">
        <v>-59.276448441227899</v>
      </c>
      <c r="AG75" s="497">
        <v>-58.739549184983787</v>
      </c>
    </row>
    <row r="76" spans="1:33" ht="16.5">
      <c r="A76" s="401">
        <v>213</v>
      </c>
      <c r="B76" s="402" t="s">
        <v>102</v>
      </c>
      <c r="C76" s="403">
        <v>1621897.7188629727</v>
      </c>
      <c r="D76" s="505">
        <v>2608958.7066813819</v>
      </c>
      <c r="E76" s="470">
        <f>D76-C76</f>
        <v>987060.98781840922</v>
      </c>
      <c r="F76" s="506">
        <f>D76/C76-1</f>
        <v>0.60858399166526111</v>
      </c>
      <c r="G76" s="403">
        <f>C76/L76</f>
        <v>314.68717866957172</v>
      </c>
      <c r="H76" s="403">
        <f>D76/M76</f>
        <v>510.16009125564761</v>
      </c>
      <c r="I76" s="507">
        <f>H76-G76</f>
        <v>195.47291258607589</v>
      </c>
      <c r="J76" s="504">
        <f>D76/$D$10</f>
        <v>6.9420637769174274E-4</v>
      </c>
      <c r="K76" s="504">
        <f>M76/$M$10</f>
        <v>9.1758757363218622E-4</v>
      </c>
      <c r="L76" s="404">
        <v>5154</v>
      </c>
      <c r="M76" s="404">
        <v>5114</v>
      </c>
      <c r="N76" s="419">
        <v>10</v>
      </c>
      <c r="O76" s="419">
        <v>10</v>
      </c>
      <c r="P76" s="495"/>
      <c r="R76" s="401">
        <v>213</v>
      </c>
      <c r="S76" s="402" t="s">
        <v>102</v>
      </c>
      <c r="T76" s="470">
        <f t="shared" si="1"/>
        <v>-40</v>
      </c>
      <c r="U76" s="497">
        <v>682816.51383205585</v>
      </c>
      <c r="V76" s="517">
        <v>137827.92589315854</v>
      </c>
      <c r="W76" s="497">
        <v>820644.43972521438</v>
      </c>
      <c r="X76" s="497">
        <v>478664.05915373005</v>
      </c>
      <c r="Y76" s="497">
        <v>1299308.4988789442</v>
      </c>
      <c r="Z76" s="497">
        <v>-312247.51106053521</v>
      </c>
      <c r="AA76" s="497">
        <v>987060.98781840922</v>
      </c>
      <c r="AB76" s="497">
        <v>0</v>
      </c>
      <c r="AC76" s="497">
        <v>987060.98781840922</v>
      </c>
      <c r="AD76" s="497">
        <v>0</v>
      </c>
      <c r="AE76" s="497">
        <v>987060.98781840922</v>
      </c>
      <c r="AF76" s="497">
        <v>195.47291258607589</v>
      </c>
      <c r="AG76" s="497">
        <v>195.29853786483847</v>
      </c>
    </row>
    <row r="77" spans="1:33" ht="16.5">
      <c r="A77" s="401">
        <v>214</v>
      </c>
      <c r="B77" s="402" t="s">
        <v>103</v>
      </c>
      <c r="C77" s="403">
        <v>9222898.0863445476</v>
      </c>
      <c r="D77" s="505">
        <v>10243953.685860241</v>
      </c>
      <c r="E77" s="470">
        <f>D77-C77</f>
        <v>1021055.5995156933</v>
      </c>
      <c r="F77" s="506">
        <f>D77/C77-1</f>
        <v>0.11070875878239095</v>
      </c>
      <c r="G77" s="403">
        <f>C77/L77</f>
        <v>736.18279744129529</v>
      </c>
      <c r="H77" s="403">
        <f>D77/M77</f>
        <v>826.52522880912056</v>
      </c>
      <c r="I77" s="507">
        <f>H77-G77</f>
        <v>90.34243136782527</v>
      </c>
      <c r="J77" s="504">
        <f>D77/$D$10</f>
        <v>2.7257686997080918E-3</v>
      </c>
      <c r="K77" s="504">
        <f>M77/$M$10</f>
        <v>2.2238131379736636E-3</v>
      </c>
      <c r="L77" s="404">
        <v>12528</v>
      </c>
      <c r="M77" s="404">
        <v>12394</v>
      </c>
      <c r="N77" s="419">
        <v>4</v>
      </c>
      <c r="O77" s="419">
        <v>4</v>
      </c>
      <c r="P77" s="495"/>
      <c r="R77" s="401">
        <v>214</v>
      </c>
      <c r="S77" s="402" t="s">
        <v>103</v>
      </c>
      <c r="T77" s="470">
        <f t="shared" si="1"/>
        <v>-134</v>
      </c>
      <c r="U77" s="497">
        <v>1915167.9062432428</v>
      </c>
      <c r="V77" s="517">
        <v>-40394.806948438636</v>
      </c>
      <c r="W77" s="497">
        <v>1874773.099294805</v>
      </c>
      <c r="X77" s="497">
        <v>-5725.8582146400586</v>
      </c>
      <c r="Y77" s="497">
        <v>1869047.241080164</v>
      </c>
      <c r="Z77" s="497">
        <v>-847991.64156447072</v>
      </c>
      <c r="AA77" s="497">
        <v>1021055.5995156933</v>
      </c>
      <c r="AB77" s="497">
        <v>0</v>
      </c>
      <c r="AC77" s="497">
        <v>1021055.5995156933</v>
      </c>
      <c r="AD77" s="497">
        <v>0</v>
      </c>
      <c r="AE77" s="497">
        <v>1021055.5995156933</v>
      </c>
      <c r="AF77" s="497">
        <v>90.34243136782527</v>
      </c>
      <c r="AG77" s="497">
        <v>90.51115415683978</v>
      </c>
    </row>
    <row r="78" spans="1:33" ht="16.5">
      <c r="A78" s="401">
        <v>216</v>
      </c>
      <c r="B78" s="402" t="s">
        <v>104</v>
      </c>
      <c r="C78" s="403">
        <v>1100846.8067652606</v>
      </c>
      <c r="D78" s="505">
        <v>1336355.8113086696</v>
      </c>
      <c r="E78" s="470">
        <f>D78-C78</f>
        <v>235509.00454340898</v>
      </c>
      <c r="F78" s="506">
        <f>D78/C78-1</f>
        <v>0.2139344031304693</v>
      </c>
      <c r="G78" s="403">
        <f>C78/L78</f>
        <v>867.49157349508323</v>
      </c>
      <c r="H78" s="403">
        <f>D78/M78</f>
        <v>1098.0737972955378</v>
      </c>
      <c r="I78" s="507">
        <f>H78-G78</f>
        <v>230.58222380045459</v>
      </c>
      <c r="J78" s="504">
        <f>D78/$D$10</f>
        <v>3.5558505571594602E-4</v>
      </c>
      <c r="K78" s="504">
        <f>M78/$M$10</f>
        <v>2.1836215821477721E-4</v>
      </c>
      <c r="L78" s="404">
        <v>1269</v>
      </c>
      <c r="M78" s="404">
        <v>1217</v>
      </c>
      <c r="N78" s="419">
        <v>13</v>
      </c>
      <c r="O78" s="419">
        <v>13</v>
      </c>
      <c r="P78" s="495"/>
      <c r="R78" s="401">
        <v>216</v>
      </c>
      <c r="S78" s="402" t="s">
        <v>104</v>
      </c>
      <c r="T78" s="470">
        <f t="shared" si="1"/>
        <v>-52</v>
      </c>
      <c r="U78" s="497">
        <v>206487.66392616113</v>
      </c>
      <c r="V78" s="517">
        <v>28015.942292576692</v>
      </c>
      <c r="W78" s="497">
        <v>234503.60621873767</v>
      </c>
      <c r="X78" s="497">
        <v>72173.717318728042</v>
      </c>
      <c r="Y78" s="497">
        <v>306677.32353746588</v>
      </c>
      <c r="Z78" s="497">
        <v>-71168.318994057016</v>
      </c>
      <c r="AA78" s="497">
        <v>235509.00454340898</v>
      </c>
      <c r="AB78" s="497">
        <v>0</v>
      </c>
      <c r="AC78" s="497">
        <v>235509.00454340898</v>
      </c>
      <c r="AD78" s="497">
        <v>0</v>
      </c>
      <c r="AE78" s="497">
        <v>235509.00454340898</v>
      </c>
      <c r="AF78" s="497">
        <v>230.58222380045459</v>
      </c>
      <c r="AG78" s="497">
        <v>232.79241058823197</v>
      </c>
    </row>
    <row r="79" spans="1:33" ht="16.5">
      <c r="A79" s="401">
        <v>217</v>
      </c>
      <c r="B79" s="402" t="s">
        <v>105</v>
      </c>
      <c r="C79" s="403">
        <v>4551855.5127796084</v>
      </c>
      <c r="D79" s="505">
        <v>4882808.2592922095</v>
      </c>
      <c r="E79" s="470">
        <f>D79-C79</f>
        <v>330952.74651260115</v>
      </c>
      <c r="F79" s="506">
        <f>D79/C79-1</f>
        <v>7.2707216998305624E-2</v>
      </c>
      <c r="G79" s="403">
        <f>C79/L79</f>
        <v>850.4961720440225</v>
      </c>
      <c r="H79" s="403">
        <f>D79/M79</f>
        <v>930.76787252996746</v>
      </c>
      <c r="I79" s="507">
        <f>H79-G79</f>
        <v>80.271700485944962</v>
      </c>
      <c r="J79" s="504">
        <f>D79/$D$10</f>
        <v>1.2992450305809042E-3</v>
      </c>
      <c r="K79" s="504">
        <f>M79/$M$10</f>
        <v>9.4127188331530093E-4</v>
      </c>
      <c r="L79" s="404">
        <v>5352</v>
      </c>
      <c r="M79" s="404">
        <v>5246</v>
      </c>
      <c r="N79" s="419">
        <v>16</v>
      </c>
      <c r="O79" s="419">
        <v>16</v>
      </c>
      <c r="P79" s="495"/>
      <c r="R79" s="401">
        <v>217</v>
      </c>
      <c r="S79" s="402" t="s">
        <v>105</v>
      </c>
      <c r="T79" s="470">
        <f t="shared" si="1"/>
        <v>-106</v>
      </c>
      <c r="U79" s="497">
        <v>487208.43747186987</v>
      </c>
      <c r="V79" s="517">
        <v>143863.08060892834</v>
      </c>
      <c r="W79" s="497">
        <v>631071.51808079798</v>
      </c>
      <c r="X79" s="497">
        <v>86062.681023878977</v>
      </c>
      <c r="Y79" s="497">
        <v>717134.19910467695</v>
      </c>
      <c r="Z79" s="497">
        <v>-386181.45259207534</v>
      </c>
      <c r="AA79" s="497">
        <v>330952.74651260115</v>
      </c>
      <c r="AB79" s="497">
        <v>0</v>
      </c>
      <c r="AC79" s="497">
        <v>330952.74651260115</v>
      </c>
      <c r="AD79" s="497">
        <v>0</v>
      </c>
      <c r="AE79" s="497">
        <v>330952.74651260115</v>
      </c>
      <c r="AF79" s="497">
        <v>80.271700485944962</v>
      </c>
      <c r="AG79" s="497">
        <v>80.192566515376143</v>
      </c>
    </row>
    <row r="80" spans="1:33" ht="16.5">
      <c r="A80" s="401">
        <v>218</v>
      </c>
      <c r="B80" s="402" t="s">
        <v>106</v>
      </c>
      <c r="C80" s="403">
        <v>973132.69054592168</v>
      </c>
      <c r="D80" s="505">
        <v>1122219.6589054849</v>
      </c>
      <c r="E80" s="470">
        <f>D80-C80</f>
        <v>149086.96835956327</v>
      </c>
      <c r="F80" s="506">
        <f>D80/C80-1</f>
        <v>0.15320312410420245</v>
      </c>
      <c r="G80" s="403">
        <f>C80/L80</f>
        <v>810.94390878826812</v>
      </c>
      <c r="H80" s="403">
        <f>D80/M80</f>
        <v>944.62934251303443</v>
      </c>
      <c r="I80" s="507">
        <f>H80-G80</f>
        <v>133.68543372476631</v>
      </c>
      <c r="J80" s="504">
        <f>D80/$D$10</f>
        <v>2.9860650626172648E-4</v>
      </c>
      <c r="K80" s="504">
        <f>M80/$M$10</f>
        <v>2.1315878714803232E-4</v>
      </c>
      <c r="L80" s="404">
        <v>1200</v>
      </c>
      <c r="M80" s="404">
        <v>1188</v>
      </c>
      <c r="N80" s="419">
        <v>14</v>
      </c>
      <c r="O80" s="419">
        <v>14</v>
      </c>
      <c r="P80" s="495"/>
      <c r="R80" s="401">
        <v>218</v>
      </c>
      <c r="S80" s="402" t="s">
        <v>106</v>
      </c>
      <c r="T80" s="470">
        <f t="shared" si="1"/>
        <v>-12</v>
      </c>
      <c r="U80" s="497">
        <v>174324.41663179168</v>
      </c>
      <c r="V80" s="517">
        <v>-3878.8257987503312</v>
      </c>
      <c r="W80" s="497">
        <v>170445.59083304129</v>
      </c>
      <c r="X80" s="497">
        <v>64694.238229510142</v>
      </c>
      <c r="Y80" s="497">
        <v>235139.82906255149</v>
      </c>
      <c r="Z80" s="497">
        <v>-86052.860702988401</v>
      </c>
      <c r="AA80" s="497">
        <v>149086.96835956327</v>
      </c>
      <c r="AB80" s="497">
        <v>0</v>
      </c>
      <c r="AC80" s="497">
        <v>149086.96835956327</v>
      </c>
      <c r="AD80" s="497">
        <v>0</v>
      </c>
      <c r="AE80" s="497">
        <v>149086.96835956327</v>
      </c>
      <c r="AF80" s="497">
        <v>133.68543372476631</v>
      </c>
      <c r="AG80" s="497">
        <v>130.94849174244325</v>
      </c>
    </row>
    <row r="81" spans="1:33" ht="16.5">
      <c r="A81" s="401">
        <v>224</v>
      </c>
      <c r="B81" s="402" t="s">
        <v>107</v>
      </c>
      <c r="C81" s="403">
        <v>6162601.511317648</v>
      </c>
      <c r="D81" s="505">
        <v>7057425.475195487</v>
      </c>
      <c r="E81" s="470">
        <f>D81-C81</f>
        <v>894823.96387783904</v>
      </c>
      <c r="F81" s="506">
        <f>D81/C81-1</f>
        <v>0.14520230818664648</v>
      </c>
      <c r="G81" s="403">
        <f>C81/L81</f>
        <v>716.33168793649281</v>
      </c>
      <c r="H81" s="403">
        <f>D81/M81</f>
        <v>822.44790527857913</v>
      </c>
      <c r="I81" s="507">
        <f>H81-G81</f>
        <v>106.11621734208632</v>
      </c>
      <c r="J81" s="504">
        <f>D81/$D$10</f>
        <v>1.877879386292338E-3</v>
      </c>
      <c r="K81" s="504">
        <f>M81/$M$10</f>
        <v>1.5396595559909641E-3</v>
      </c>
      <c r="L81" s="404">
        <v>8603</v>
      </c>
      <c r="M81" s="404">
        <v>8581</v>
      </c>
      <c r="N81" s="419">
        <v>1</v>
      </c>
      <c r="O81" s="420">
        <v>33</v>
      </c>
      <c r="P81" s="496"/>
      <c r="R81" s="401">
        <v>224</v>
      </c>
      <c r="S81" s="402" t="s">
        <v>107</v>
      </c>
      <c r="T81" s="470">
        <f t="shared" si="1"/>
        <v>-22</v>
      </c>
      <c r="U81" s="497">
        <v>1169415.2934479262</v>
      </c>
      <c r="V81" s="517">
        <v>229546.77557221183</v>
      </c>
      <c r="W81" s="497">
        <v>1398962.0690201377</v>
      </c>
      <c r="X81" s="497">
        <v>60912.08524161391</v>
      </c>
      <c r="Y81" s="497">
        <v>1459874.154261752</v>
      </c>
      <c r="Z81" s="497">
        <v>-565050.19038391265</v>
      </c>
      <c r="AA81" s="497">
        <v>894823.96387783904</v>
      </c>
      <c r="AB81" s="497">
        <v>0</v>
      </c>
      <c r="AC81" s="497">
        <v>894823.96387783904</v>
      </c>
      <c r="AD81" s="497">
        <v>0</v>
      </c>
      <c r="AE81" s="497">
        <v>894823.96387783904</v>
      </c>
      <c r="AF81" s="497">
        <v>106.11621734208632</v>
      </c>
      <c r="AG81" s="497">
        <v>106.21206657181062</v>
      </c>
    </row>
    <row r="82" spans="1:33" ht="16.5">
      <c r="A82" s="401">
        <v>226</v>
      </c>
      <c r="B82" s="402" t="s">
        <v>108</v>
      </c>
      <c r="C82" s="403">
        <v>3748704.9049367858</v>
      </c>
      <c r="D82" s="505">
        <v>4114222.6804579017</v>
      </c>
      <c r="E82" s="470">
        <f>D82-C82</f>
        <v>365517.77552111587</v>
      </c>
      <c r="F82" s="506">
        <f>D82/C82-1</f>
        <v>9.750508103205302E-2</v>
      </c>
      <c r="G82" s="403">
        <f>C82/L82</f>
        <v>1022.838991797213</v>
      </c>
      <c r="H82" s="403">
        <f>D82/M82</f>
        <v>1134.9579808159729</v>
      </c>
      <c r="I82" s="507">
        <f>H82-G82</f>
        <v>112.11898901875986</v>
      </c>
      <c r="J82" s="504">
        <f>D82/$D$10</f>
        <v>1.0947354654190374E-3</v>
      </c>
      <c r="K82" s="504">
        <f>M82/$M$10</f>
        <v>6.5042138334311212E-4</v>
      </c>
      <c r="L82" s="404">
        <v>3665</v>
      </c>
      <c r="M82" s="404">
        <v>3625</v>
      </c>
      <c r="N82" s="419">
        <v>13</v>
      </c>
      <c r="O82" s="419">
        <v>13</v>
      </c>
      <c r="P82" s="495"/>
      <c r="R82" s="401">
        <v>226</v>
      </c>
      <c r="S82" s="402" t="s">
        <v>108</v>
      </c>
      <c r="T82" s="470">
        <f t="shared" si="1"/>
        <v>-40</v>
      </c>
      <c r="U82" s="497">
        <v>304333.68014630571</v>
      </c>
      <c r="V82" s="517">
        <v>-11808.111399773858</v>
      </c>
      <c r="W82" s="497">
        <v>292525.56874653185</v>
      </c>
      <c r="X82" s="497">
        <v>289361.77168158418</v>
      </c>
      <c r="Y82" s="497">
        <v>581887.3404281158</v>
      </c>
      <c r="Z82" s="497">
        <v>-216369.56490700028</v>
      </c>
      <c r="AA82" s="497">
        <v>365517.77552111587</v>
      </c>
      <c r="AB82" s="497">
        <v>0</v>
      </c>
      <c r="AC82" s="497">
        <v>365517.77552111587</v>
      </c>
      <c r="AD82" s="497">
        <v>0</v>
      </c>
      <c r="AE82" s="497">
        <v>365517.77552111587</v>
      </c>
      <c r="AF82" s="497">
        <v>112.11898901875986</v>
      </c>
      <c r="AG82" s="497">
        <v>112.21331307201285</v>
      </c>
    </row>
    <row r="83" spans="1:33" ht="16.5">
      <c r="A83" s="401">
        <v>230</v>
      </c>
      <c r="B83" s="402" t="s">
        <v>109</v>
      </c>
      <c r="C83" s="403">
        <v>2049452.6715194643</v>
      </c>
      <c r="D83" s="505">
        <v>2361632.1575819459</v>
      </c>
      <c r="E83" s="470">
        <f>D83-C83</f>
        <v>312179.48606248153</v>
      </c>
      <c r="F83" s="506">
        <f>D83/C83-1</f>
        <v>0.15232334486213417</v>
      </c>
      <c r="G83" s="403">
        <f>C83/L83</f>
        <v>914.93422835690376</v>
      </c>
      <c r="H83" s="403">
        <f>D83/M83</f>
        <v>1065.7184826633329</v>
      </c>
      <c r="I83" s="507">
        <f>H83-G83</f>
        <v>150.78425430642915</v>
      </c>
      <c r="J83" s="504">
        <f>D83/$D$10</f>
        <v>6.2839634117502197E-4</v>
      </c>
      <c r="K83" s="504">
        <f>M83/$M$10</f>
        <v>3.9760932013471349E-4</v>
      </c>
      <c r="L83" s="404">
        <v>2240</v>
      </c>
      <c r="M83" s="404">
        <v>2216</v>
      </c>
      <c r="N83" s="419">
        <v>4</v>
      </c>
      <c r="O83" s="419">
        <v>4</v>
      </c>
      <c r="P83" s="495"/>
      <c r="R83" s="401">
        <v>230</v>
      </c>
      <c r="S83" s="402" t="s">
        <v>109</v>
      </c>
      <c r="T83" s="470">
        <f t="shared" si="1"/>
        <v>-24</v>
      </c>
      <c r="U83" s="497">
        <v>307482.75811233965</v>
      </c>
      <c r="V83" s="517">
        <v>27068.855889117636</v>
      </c>
      <c r="W83" s="497">
        <v>334551.61400145729</v>
      </c>
      <c r="X83" s="497">
        <v>113680.86594332848</v>
      </c>
      <c r="Y83" s="497">
        <v>448232.47994478582</v>
      </c>
      <c r="Z83" s="497">
        <v>-136052.99388230417</v>
      </c>
      <c r="AA83" s="497">
        <v>312179.48606248153</v>
      </c>
      <c r="AB83" s="497">
        <v>0</v>
      </c>
      <c r="AC83" s="497">
        <v>312179.48606248153</v>
      </c>
      <c r="AD83" s="497">
        <v>0</v>
      </c>
      <c r="AE83" s="497">
        <v>312179.48606248153</v>
      </c>
      <c r="AF83" s="497">
        <v>150.78425430642915</v>
      </c>
      <c r="AG83" s="497">
        <v>151.12759523603222</v>
      </c>
    </row>
    <row r="84" spans="1:33" ht="16.5">
      <c r="A84" s="401">
        <v>231</v>
      </c>
      <c r="B84" s="402" t="s">
        <v>110</v>
      </c>
      <c r="C84" s="403">
        <v>-940205.36394448509</v>
      </c>
      <c r="D84" s="505">
        <v>-905879.17962065316</v>
      </c>
      <c r="E84" s="470">
        <f>D84-C84</f>
        <v>34326.184323831927</v>
      </c>
      <c r="F84" s="506">
        <f>D84/C84-1</f>
        <v>-3.6509241108582668E-2</v>
      </c>
      <c r="G84" s="403">
        <f>C84/L84</f>
        <v>-748.57114963732886</v>
      </c>
      <c r="H84" s="403">
        <f>D84/M84</f>
        <v>-749.89998312967975</v>
      </c>
      <c r="I84" s="507">
        <f>H84-G84</f>
        <v>-1.3288334923508955</v>
      </c>
      <c r="J84" s="504">
        <f>D84/$D$10</f>
        <v>-2.4104141713716338E-4</v>
      </c>
      <c r="K84" s="504">
        <f>M84/$M$10</f>
        <v>2.1674731891820122E-4</v>
      </c>
      <c r="L84" s="404">
        <v>1256</v>
      </c>
      <c r="M84" s="404">
        <v>1208</v>
      </c>
      <c r="N84" s="419">
        <v>15</v>
      </c>
      <c r="O84" s="419">
        <v>15</v>
      </c>
      <c r="P84" s="495"/>
      <c r="R84" s="401">
        <v>231</v>
      </c>
      <c r="S84" s="402" t="s">
        <v>110</v>
      </c>
      <c r="T84" s="470">
        <f t="shared" si="1"/>
        <v>-48</v>
      </c>
      <c r="U84" s="497">
        <v>120218.14562258264</v>
      </c>
      <c r="V84" s="517">
        <v>34027.130541632418</v>
      </c>
      <c r="W84" s="497">
        <v>154245.27616421506</v>
      </c>
      <c r="X84" s="497">
        <v>-32959.781419319341</v>
      </c>
      <c r="Y84" s="497">
        <v>121285.49474489561</v>
      </c>
      <c r="Z84" s="497">
        <v>-86959.310421063681</v>
      </c>
      <c r="AA84" s="497">
        <v>34326.184323831927</v>
      </c>
      <c r="AB84" s="497">
        <v>0</v>
      </c>
      <c r="AC84" s="497">
        <v>34326.184323831927</v>
      </c>
      <c r="AD84" s="497">
        <v>0</v>
      </c>
      <c r="AE84" s="497">
        <v>34326.184323831927</v>
      </c>
      <c r="AF84" s="497">
        <v>-1.3288334923508955</v>
      </c>
      <c r="AG84" s="497">
        <v>-7.650805088292941</v>
      </c>
    </row>
    <row r="85" spans="1:33" ht="16.5">
      <c r="A85" s="401">
        <v>232</v>
      </c>
      <c r="B85" s="402" t="s">
        <v>111</v>
      </c>
      <c r="C85" s="403">
        <v>9728179.9639392719</v>
      </c>
      <c r="D85" s="505">
        <v>10786359.199928774</v>
      </c>
      <c r="E85" s="470">
        <f>D85-C85</f>
        <v>1058179.2359895017</v>
      </c>
      <c r="F85" s="506">
        <f>D85/C85-1</f>
        <v>0.10877463615105754</v>
      </c>
      <c r="G85" s="403">
        <f>C85/L85</f>
        <v>762.99450697562918</v>
      </c>
      <c r="H85" s="403">
        <f>D85/M85</f>
        <v>854.8390553121551</v>
      </c>
      <c r="I85" s="507">
        <f>H85-G85</f>
        <v>91.844548336525918</v>
      </c>
      <c r="J85" s="504">
        <f>D85/$D$10</f>
        <v>2.8700950036075149E-3</v>
      </c>
      <c r="K85" s="504">
        <f>M85/$M$10</f>
        <v>2.2640046937995556E-3</v>
      </c>
      <c r="L85" s="404">
        <v>12750</v>
      </c>
      <c r="M85" s="404">
        <v>12618</v>
      </c>
      <c r="N85" s="419">
        <v>14</v>
      </c>
      <c r="O85" s="419">
        <v>14</v>
      </c>
      <c r="P85" s="495"/>
      <c r="R85" s="401">
        <v>232</v>
      </c>
      <c r="S85" s="402" t="s">
        <v>111</v>
      </c>
      <c r="T85" s="470">
        <f t="shared" si="1"/>
        <v>-132</v>
      </c>
      <c r="U85" s="497">
        <v>1468370.4970130324</v>
      </c>
      <c r="V85" s="517">
        <v>326636.21658731624</v>
      </c>
      <c r="W85" s="497">
        <v>1795006.7136003491</v>
      </c>
      <c r="X85" s="497">
        <v>196657.9891836606</v>
      </c>
      <c r="Y85" s="497">
        <v>1991664.7027840093</v>
      </c>
      <c r="Z85" s="497">
        <v>-933485.46679450828</v>
      </c>
      <c r="AA85" s="497">
        <v>1058179.2359895017</v>
      </c>
      <c r="AB85" s="497">
        <v>0</v>
      </c>
      <c r="AC85" s="497">
        <v>1058179.2359895017</v>
      </c>
      <c r="AD85" s="497">
        <v>0</v>
      </c>
      <c r="AE85" s="497">
        <v>1058179.2359895017</v>
      </c>
      <c r="AF85" s="497">
        <v>91.844548336525918</v>
      </c>
      <c r="AG85" s="497">
        <v>91.797912114881797</v>
      </c>
    </row>
    <row r="86" spans="1:33" ht="16.5">
      <c r="A86" s="401">
        <v>233</v>
      </c>
      <c r="B86" s="402" t="s">
        <v>112</v>
      </c>
      <c r="C86" s="403">
        <v>15182755.93646975</v>
      </c>
      <c r="D86" s="505">
        <v>15783402.594641283</v>
      </c>
      <c r="E86" s="470">
        <f>D86-C86</f>
        <v>600646.65817153268</v>
      </c>
      <c r="F86" s="506">
        <f>D86/C86-1</f>
        <v>3.9561108713389137E-2</v>
      </c>
      <c r="G86" s="403">
        <f>C86/L86</f>
        <v>1004.4162434817247</v>
      </c>
      <c r="H86" s="403">
        <f>D86/M86</f>
        <v>1040.77827857839</v>
      </c>
      <c r="I86" s="507">
        <f>H86-G86</f>
        <v>36.362035096665295</v>
      </c>
      <c r="J86" s="504">
        <f>D86/$D$10</f>
        <v>4.1997363602637085E-3</v>
      </c>
      <c r="K86" s="504">
        <f>M86/$M$10</f>
        <v>2.721004214730564E-3</v>
      </c>
      <c r="L86" s="404">
        <v>15116</v>
      </c>
      <c r="M86" s="404">
        <v>15165</v>
      </c>
      <c r="N86" s="419">
        <v>14</v>
      </c>
      <c r="O86" s="419">
        <v>14</v>
      </c>
      <c r="P86" s="495"/>
      <c r="R86" s="401">
        <v>233</v>
      </c>
      <c r="S86" s="402" t="s">
        <v>112</v>
      </c>
      <c r="T86" s="470">
        <f t="shared" si="1"/>
        <v>49</v>
      </c>
      <c r="U86" s="497">
        <v>1364555.7310509076</v>
      </c>
      <c r="V86" s="517">
        <v>-51158.773306099465</v>
      </c>
      <c r="W86" s="497">
        <v>1313396.957744807</v>
      </c>
      <c r="X86" s="497">
        <v>347854.97557806876</v>
      </c>
      <c r="Y86" s="497">
        <v>1661251.9333228767</v>
      </c>
      <c r="Z86" s="497">
        <v>-1060605.275151344</v>
      </c>
      <c r="AA86" s="497">
        <v>600646.65817153268</v>
      </c>
      <c r="AB86" s="497">
        <v>0</v>
      </c>
      <c r="AC86" s="497">
        <v>600646.65817153268</v>
      </c>
      <c r="AD86" s="497">
        <v>0</v>
      </c>
      <c r="AE86" s="497">
        <v>600646.65817153081</v>
      </c>
      <c r="AF86" s="497">
        <v>36.362035096665295</v>
      </c>
      <c r="AG86" s="497">
        <v>36.376496792804687</v>
      </c>
    </row>
    <row r="87" spans="1:33" ht="16.5">
      <c r="A87" s="401">
        <v>235</v>
      </c>
      <c r="B87" s="402" t="s">
        <v>113</v>
      </c>
      <c r="C87" s="403">
        <v>21499752.386567637</v>
      </c>
      <c r="D87" s="505">
        <v>21216324.043122068</v>
      </c>
      <c r="E87" s="470">
        <f>D87-C87</f>
        <v>-283428.34344556928</v>
      </c>
      <c r="F87" s="506">
        <f>D87/C87-1</f>
        <v>-1.3182865474425043E-2</v>
      </c>
      <c r="G87" s="403">
        <f>C87/L87</f>
        <v>2090.6021379392878</v>
      </c>
      <c r="H87" s="403">
        <f>D87/M87</f>
        <v>2065.8543372076015</v>
      </c>
      <c r="I87" s="507">
        <f>H87-G87</f>
        <v>-24.747800731686311</v>
      </c>
      <c r="J87" s="504">
        <f>D87/$D$10</f>
        <v>5.6453585962059133E-3</v>
      </c>
      <c r="K87" s="504">
        <f>M87/$M$10</f>
        <v>1.8427110639817272E-3</v>
      </c>
      <c r="L87" s="404">
        <v>10284</v>
      </c>
      <c r="M87" s="404">
        <v>10270</v>
      </c>
      <c r="N87" s="419">
        <v>1</v>
      </c>
      <c r="O87" s="420">
        <v>33</v>
      </c>
      <c r="P87" s="496"/>
      <c r="R87" s="401">
        <v>235</v>
      </c>
      <c r="S87" s="402" t="s">
        <v>113</v>
      </c>
      <c r="T87" s="470">
        <f t="shared" si="1"/>
        <v>-14</v>
      </c>
      <c r="U87" s="497">
        <v>-74713.329446088523</v>
      </c>
      <c r="V87" s="517">
        <v>-34261.713615167886</v>
      </c>
      <c r="W87" s="497">
        <v>-108975.04306125641</v>
      </c>
      <c r="X87" s="497">
        <v>6665.4762096041813</v>
      </c>
      <c r="Y87" s="497">
        <v>-102309.56685164943</v>
      </c>
      <c r="Z87" s="497">
        <v>-181118.7765939224</v>
      </c>
      <c r="AA87" s="497">
        <v>-283428.34344556928</v>
      </c>
      <c r="AB87" s="497">
        <v>0</v>
      </c>
      <c r="AC87" s="497">
        <v>-283428.34344556928</v>
      </c>
      <c r="AD87" s="497">
        <v>0</v>
      </c>
      <c r="AE87" s="497">
        <v>-283428.34344556928</v>
      </c>
      <c r="AF87" s="497">
        <v>-24.747800731686311</v>
      </c>
      <c r="AG87" s="497">
        <v>-24.447323430852975</v>
      </c>
    </row>
    <row r="88" spans="1:33" ht="16.5">
      <c r="A88" s="401">
        <v>236</v>
      </c>
      <c r="B88" s="402" t="s">
        <v>114</v>
      </c>
      <c r="C88" s="403">
        <v>5519670.4802369904</v>
      </c>
      <c r="D88" s="505">
        <v>5496240.3388433401</v>
      </c>
      <c r="E88" s="470">
        <f>D88-C88</f>
        <v>-23430.141393650323</v>
      </c>
      <c r="F88" s="506">
        <f>D88/C88-1</f>
        <v>-4.2448442307455592E-3</v>
      </c>
      <c r="G88" s="403">
        <f>C88/L88</f>
        <v>1314.8333683270582</v>
      </c>
      <c r="H88" s="403">
        <f>D88/M88</f>
        <v>1328.5570072137637</v>
      </c>
      <c r="I88" s="507">
        <f>H88-G88</f>
        <v>13.72363888670543</v>
      </c>
      <c r="J88" s="504">
        <f>D88/$D$10</f>
        <v>1.4624704817214425E-3</v>
      </c>
      <c r="K88" s="504">
        <f>M88/$M$10</f>
        <v>7.422877966594358E-4</v>
      </c>
      <c r="L88" s="404">
        <v>4198</v>
      </c>
      <c r="M88" s="404">
        <v>4137</v>
      </c>
      <c r="N88" s="419">
        <v>16</v>
      </c>
      <c r="O88" s="419">
        <v>16</v>
      </c>
      <c r="P88" s="495"/>
      <c r="R88" s="401">
        <v>236</v>
      </c>
      <c r="S88" s="402" t="s">
        <v>114</v>
      </c>
      <c r="T88" s="470">
        <f t="shared" si="1"/>
        <v>-61</v>
      </c>
      <c r="U88" s="497">
        <v>167497.3486809819</v>
      </c>
      <c r="V88" s="517">
        <v>112588.98681169783</v>
      </c>
      <c r="W88" s="497">
        <v>280086.33549267985</v>
      </c>
      <c r="X88" s="497">
        <v>33190.552462141961</v>
      </c>
      <c r="Y88" s="497">
        <v>313276.88795482181</v>
      </c>
      <c r="Z88" s="497">
        <v>-336707.02934847248</v>
      </c>
      <c r="AA88" s="497">
        <v>-23430.141393650323</v>
      </c>
      <c r="AB88" s="497">
        <v>0</v>
      </c>
      <c r="AC88" s="497">
        <v>-23430.141393650323</v>
      </c>
      <c r="AD88" s="497">
        <v>0</v>
      </c>
      <c r="AE88" s="497">
        <v>-23430.141393650323</v>
      </c>
      <c r="AF88" s="497">
        <v>13.72363888670543</v>
      </c>
      <c r="AG88" s="497">
        <v>14.780169751138601</v>
      </c>
    </row>
    <row r="89" spans="1:33" ht="16.5">
      <c r="A89" s="401">
        <v>239</v>
      </c>
      <c r="B89" s="402" t="s">
        <v>115</v>
      </c>
      <c r="C89" s="403">
        <v>1256596.1150152239</v>
      </c>
      <c r="D89" s="505">
        <v>881111.00320510822</v>
      </c>
      <c r="E89" s="470">
        <f>D89-C89</f>
        <v>-375485.11181011563</v>
      </c>
      <c r="F89" s="506">
        <f>D89/C89-1</f>
        <v>-0.29881129451491784</v>
      </c>
      <c r="G89" s="403">
        <f>C89/L89</f>
        <v>619.3179472721655</v>
      </c>
      <c r="H89" s="403">
        <f>D89/M89</f>
        <v>432.97837995337011</v>
      </c>
      <c r="I89" s="507">
        <f>H89-G89</f>
        <v>-186.33956731879539</v>
      </c>
      <c r="J89" s="504">
        <f>D89/$D$10</f>
        <v>2.3445096172388597E-4</v>
      </c>
      <c r="K89" s="504">
        <f>M89/$M$10</f>
        <v>3.6513310761468497E-4</v>
      </c>
      <c r="L89" s="404">
        <v>2029</v>
      </c>
      <c r="M89" s="404">
        <v>2035</v>
      </c>
      <c r="N89" s="419">
        <v>11</v>
      </c>
      <c r="O89" s="419">
        <v>11</v>
      </c>
      <c r="P89" s="495"/>
      <c r="R89" s="401">
        <v>239</v>
      </c>
      <c r="S89" s="402" t="s">
        <v>115</v>
      </c>
      <c r="T89" s="470">
        <f t="shared" si="1"/>
        <v>6</v>
      </c>
      <c r="U89" s="497">
        <v>303964.79927982145</v>
      </c>
      <c r="V89" s="517">
        <v>54009.656044518852</v>
      </c>
      <c r="W89" s="497">
        <v>357974.45532434026</v>
      </c>
      <c r="X89" s="497">
        <v>-624256.93835748394</v>
      </c>
      <c r="Y89" s="497">
        <v>-266282.48303314357</v>
      </c>
      <c r="Z89" s="497">
        <v>-109202.62877697207</v>
      </c>
      <c r="AA89" s="497">
        <v>-375485.11181011563</v>
      </c>
      <c r="AB89" s="497">
        <v>0</v>
      </c>
      <c r="AC89" s="497">
        <v>-375485.11181011563</v>
      </c>
      <c r="AD89" s="497">
        <v>0</v>
      </c>
      <c r="AE89" s="497">
        <v>-375485.11181011563</v>
      </c>
      <c r="AF89" s="497">
        <v>-186.33956731879539</v>
      </c>
      <c r="AG89" s="497">
        <v>-186.34494359570402</v>
      </c>
    </row>
    <row r="90" spans="1:33" ht="16.5">
      <c r="A90" s="401">
        <v>240</v>
      </c>
      <c r="B90" s="402" t="s">
        <v>116</v>
      </c>
      <c r="C90" s="403">
        <v>-2564971.6791921756</v>
      </c>
      <c r="D90" s="505">
        <v>-258193.53647511755</v>
      </c>
      <c r="E90" s="470">
        <f>D90-C90</f>
        <v>2306778.1427170578</v>
      </c>
      <c r="F90" s="506">
        <f>D90/C90-1</f>
        <v>-0.89933864043425449</v>
      </c>
      <c r="G90" s="403">
        <f>C90/L90</f>
        <v>-131.54375502293325</v>
      </c>
      <c r="H90" s="403">
        <f>D90/M90</f>
        <v>-13.328869778282874</v>
      </c>
      <c r="I90" s="507">
        <f>H90-G90</f>
        <v>118.21488524465038</v>
      </c>
      <c r="J90" s="504">
        <f>D90/$D$10</f>
        <v>-6.8701585517927402E-5</v>
      </c>
      <c r="K90" s="504">
        <f>M90/$M$10</f>
        <v>3.4756724459970825E-3</v>
      </c>
      <c r="L90" s="404">
        <v>19499</v>
      </c>
      <c r="M90" s="404">
        <v>19371</v>
      </c>
      <c r="N90" s="419">
        <v>19</v>
      </c>
      <c r="O90" s="419">
        <v>19</v>
      </c>
      <c r="P90" s="495"/>
      <c r="R90" s="401">
        <v>240</v>
      </c>
      <c r="S90" s="402" t="s">
        <v>116</v>
      </c>
      <c r="T90" s="470">
        <f t="shared" si="1"/>
        <v>-128</v>
      </c>
      <c r="U90" s="497">
        <v>3686291.8195378818</v>
      </c>
      <c r="V90" s="517">
        <v>521173.04674663395</v>
      </c>
      <c r="W90" s="497">
        <v>4207464.8662845157</v>
      </c>
      <c r="X90" s="497">
        <v>-519968.40128583182</v>
      </c>
      <c r="Y90" s="497">
        <v>3687496.4649986839</v>
      </c>
      <c r="Z90" s="497">
        <v>-1380718.3222816258</v>
      </c>
      <c r="AA90" s="497">
        <v>2306778.1427170578</v>
      </c>
      <c r="AB90" s="497">
        <v>0</v>
      </c>
      <c r="AC90" s="497">
        <v>2306778.1427170578</v>
      </c>
      <c r="AD90" s="497">
        <v>0</v>
      </c>
      <c r="AE90" s="497">
        <v>2306778.1427170578</v>
      </c>
      <c r="AF90" s="497">
        <v>118.21488524465038</v>
      </c>
      <c r="AG90" s="497">
        <v>118.15077041440752</v>
      </c>
    </row>
    <row r="91" spans="1:33" ht="16.5">
      <c r="A91" s="401">
        <v>241</v>
      </c>
      <c r="B91" s="402" t="s">
        <v>117</v>
      </c>
      <c r="C91" s="403">
        <v>1685025.9599699844</v>
      </c>
      <c r="D91" s="505">
        <v>2076762.089932384</v>
      </c>
      <c r="E91" s="470">
        <f>D91-C91</f>
        <v>391736.1299623996</v>
      </c>
      <c r="F91" s="506">
        <f>D91/C91-1</f>
        <v>0.23248076840868226</v>
      </c>
      <c r="G91" s="403">
        <f>C91/L91</f>
        <v>216.83515119932883</v>
      </c>
      <c r="H91" s="403">
        <f>D91/M91</f>
        <v>270.02497593711922</v>
      </c>
      <c r="I91" s="507">
        <f>H91-G91</f>
        <v>53.189824737790389</v>
      </c>
      <c r="J91" s="504">
        <f>D91/$D$10</f>
        <v>5.525965144972917E-4</v>
      </c>
      <c r="K91" s="504">
        <f>M91/$M$10</f>
        <v>1.3799698922184482E-3</v>
      </c>
      <c r="L91" s="404">
        <v>7771</v>
      </c>
      <c r="M91" s="404">
        <v>7691</v>
      </c>
      <c r="N91" s="419">
        <v>19</v>
      </c>
      <c r="O91" s="419">
        <v>19</v>
      </c>
      <c r="P91" s="495"/>
      <c r="R91" s="401">
        <v>241</v>
      </c>
      <c r="S91" s="402" t="s">
        <v>117</v>
      </c>
      <c r="T91" s="470">
        <f t="shared" si="1"/>
        <v>-80</v>
      </c>
      <c r="U91" s="497">
        <v>426098.14601481427</v>
      </c>
      <c r="V91" s="517">
        <v>208037.66735907039</v>
      </c>
      <c r="W91" s="497">
        <v>634135.81337388465</v>
      </c>
      <c r="X91" s="497">
        <v>273574.57728585624</v>
      </c>
      <c r="Y91" s="497">
        <v>907710.39065974089</v>
      </c>
      <c r="Z91" s="497">
        <v>-515974.26069734164</v>
      </c>
      <c r="AA91" s="497">
        <v>391736.1299623996</v>
      </c>
      <c r="AB91" s="497">
        <v>0</v>
      </c>
      <c r="AC91" s="497">
        <v>391736.1299623996</v>
      </c>
      <c r="AD91" s="497">
        <v>0</v>
      </c>
      <c r="AE91" s="497">
        <v>391736.12996239983</v>
      </c>
      <c r="AF91" s="497">
        <v>53.189824737790389</v>
      </c>
      <c r="AG91" s="497">
        <v>53.421864041375898</v>
      </c>
    </row>
    <row r="92" spans="1:33" ht="16.5">
      <c r="A92" s="401">
        <v>244</v>
      </c>
      <c r="B92" s="402" t="s">
        <v>118</v>
      </c>
      <c r="C92" s="403">
        <v>22226767.827251911</v>
      </c>
      <c r="D92" s="505">
        <v>23097069.126937043</v>
      </c>
      <c r="E92" s="470">
        <f>D92-C92</f>
        <v>870301.29968513176</v>
      </c>
      <c r="F92" s="506">
        <f>D92/C92-1</f>
        <v>3.9155549131082656E-2</v>
      </c>
      <c r="G92" s="403">
        <f>C92/L92</f>
        <v>1151.6460014120162</v>
      </c>
      <c r="H92" s="403">
        <f>D92/M92</f>
        <v>1183.615308339502</v>
      </c>
      <c r="I92" s="507">
        <f>H92-G92</f>
        <v>31.969306927485832</v>
      </c>
      <c r="J92" s="504">
        <f>D92/$D$10</f>
        <v>6.1457978054019506E-3</v>
      </c>
      <c r="K92" s="504">
        <f>M92/$M$10</f>
        <v>3.5013304481537901E-3</v>
      </c>
      <c r="L92" s="404">
        <v>19300</v>
      </c>
      <c r="M92" s="404">
        <v>19514</v>
      </c>
      <c r="N92" s="419">
        <v>17</v>
      </c>
      <c r="O92" s="419">
        <v>17</v>
      </c>
      <c r="P92" s="495"/>
      <c r="R92" s="401">
        <v>244</v>
      </c>
      <c r="S92" s="402" t="s">
        <v>118</v>
      </c>
      <c r="T92" s="470">
        <f t="shared" si="1"/>
        <v>214</v>
      </c>
      <c r="U92" s="497">
        <v>1474546.0411744304</v>
      </c>
      <c r="V92" s="517">
        <v>511941.84795929748</v>
      </c>
      <c r="W92" s="497">
        <v>1986487.889133729</v>
      </c>
      <c r="X92" s="497">
        <v>35507.74462366011</v>
      </c>
      <c r="Y92" s="497">
        <v>2021995.6337573901</v>
      </c>
      <c r="Z92" s="497">
        <v>-1151694.3340722579</v>
      </c>
      <c r="AA92" s="497">
        <v>870301.29968513176</v>
      </c>
      <c r="AB92" s="497">
        <v>0</v>
      </c>
      <c r="AC92" s="497">
        <v>870301.29968513176</v>
      </c>
      <c r="AD92" s="497">
        <v>0</v>
      </c>
      <c r="AE92" s="497">
        <v>870301.29968513176</v>
      </c>
      <c r="AF92" s="497">
        <v>31.969306927485832</v>
      </c>
      <c r="AG92" s="497">
        <v>31.907236770957525</v>
      </c>
    </row>
    <row r="93" spans="1:33" ht="16.5">
      <c r="A93" s="401">
        <v>245</v>
      </c>
      <c r="B93" s="402" t="s">
        <v>119</v>
      </c>
      <c r="C93" s="403">
        <v>14228260.887196209</v>
      </c>
      <c r="D93" s="505">
        <v>18360136.088262573</v>
      </c>
      <c r="E93" s="470">
        <f>D93-C93</f>
        <v>4131875.2010663636</v>
      </c>
      <c r="F93" s="506">
        <f>D93/C93-1</f>
        <v>0.29039917343549515</v>
      </c>
      <c r="G93" s="403">
        <f>C93/L93</f>
        <v>377.64786302145154</v>
      </c>
      <c r="H93" s="403">
        <f>D93/M93</f>
        <v>480.49347277649298</v>
      </c>
      <c r="I93" s="507">
        <f>H93-G93</f>
        <v>102.84560975504144</v>
      </c>
      <c r="J93" s="504">
        <f>D93/$D$10</f>
        <v>4.8853680723727798E-3</v>
      </c>
      <c r="K93" s="504">
        <f>M93/$M$10</f>
        <v>6.8560693734961813E-3</v>
      </c>
      <c r="L93" s="404">
        <v>37676</v>
      </c>
      <c r="M93" s="404">
        <v>38211</v>
      </c>
      <c r="N93" s="419">
        <v>1</v>
      </c>
      <c r="O93" s="420">
        <v>32</v>
      </c>
      <c r="P93" s="496"/>
      <c r="R93" s="401">
        <v>245</v>
      </c>
      <c r="S93" s="402" t="s">
        <v>119</v>
      </c>
      <c r="T93" s="470">
        <f t="shared" si="1"/>
        <v>535</v>
      </c>
      <c r="U93" s="497">
        <v>4807313.4300700538</v>
      </c>
      <c r="V93" s="517">
        <v>432887.78421290591</v>
      </c>
      <c r="W93" s="497">
        <v>5240201.2142829616</v>
      </c>
      <c r="X93" s="497">
        <v>836086.33517408487</v>
      </c>
      <c r="Y93" s="497">
        <v>6076287.5494570453</v>
      </c>
      <c r="Z93" s="497">
        <v>-1944412.3483906817</v>
      </c>
      <c r="AA93" s="497">
        <v>4131875.2010663636</v>
      </c>
      <c r="AB93" s="497">
        <v>0</v>
      </c>
      <c r="AC93" s="497">
        <v>4131875.2010663636</v>
      </c>
      <c r="AD93" s="497">
        <v>0</v>
      </c>
      <c r="AE93" s="497">
        <v>4131875.2010663617</v>
      </c>
      <c r="AF93" s="497">
        <v>102.84560975504144</v>
      </c>
      <c r="AG93" s="497">
        <v>103.29419071106116</v>
      </c>
    </row>
    <row r="94" spans="1:33" ht="16.5">
      <c r="A94" s="401">
        <v>249</v>
      </c>
      <c r="B94" s="402" t="s">
        <v>120</v>
      </c>
      <c r="C94" s="403">
        <v>6851027.9327317029</v>
      </c>
      <c r="D94" s="505">
        <v>7724380.1175915925</v>
      </c>
      <c r="E94" s="470">
        <f>D94-C94</f>
        <v>873352.18485988956</v>
      </c>
      <c r="F94" s="506">
        <f>D94/C94-1</f>
        <v>0.12747753963858943</v>
      </c>
      <c r="G94" s="403">
        <f>C94/L94</f>
        <v>740.65166840342738</v>
      </c>
      <c r="H94" s="403">
        <f>D94/M94</f>
        <v>841.06926367504275</v>
      </c>
      <c r="I94" s="507">
        <f>H94-G94</f>
        <v>100.41759527161537</v>
      </c>
      <c r="J94" s="504">
        <f>D94/$D$10</f>
        <v>2.0553464213959472E-3</v>
      </c>
      <c r="K94" s="504">
        <f>M94/$M$10</f>
        <v>1.6478537888615563E-3</v>
      </c>
      <c r="L94" s="404">
        <v>9250</v>
      </c>
      <c r="M94" s="404">
        <v>9184</v>
      </c>
      <c r="N94" s="419">
        <v>13</v>
      </c>
      <c r="O94" s="419">
        <v>13</v>
      </c>
      <c r="P94" s="495"/>
      <c r="R94" s="401">
        <v>249</v>
      </c>
      <c r="S94" s="402" t="s">
        <v>120</v>
      </c>
      <c r="T94" s="470">
        <f t="shared" si="1"/>
        <v>-66</v>
      </c>
      <c r="U94" s="497">
        <v>1866506.9391308855</v>
      </c>
      <c r="V94" s="517">
        <v>-30203.5896928109</v>
      </c>
      <c r="W94" s="497">
        <v>1836303.349438075</v>
      </c>
      <c r="X94" s="497">
        <v>-379125.80569135724</v>
      </c>
      <c r="Y94" s="497">
        <v>1457177.5437467173</v>
      </c>
      <c r="Z94" s="497">
        <v>-583825.35888682795</v>
      </c>
      <c r="AA94" s="497">
        <v>873352.18485988956</v>
      </c>
      <c r="AB94" s="497">
        <v>0</v>
      </c>
      <c r="AC94" s="497">
        <v>873352.18485988956</v>
      </c>
      <c r="AD94" s="497">
        <v>0</v>
      </c>
      <c r="AE94" s="497">
        <v>873352.18485988956</v>
      </c>
      <c r="AF94" s="497">
        <v>100.41759527161537</v>
      </c>
      <c r="AG94" s="497">
        <v>100.38857310634558</v>
      </c>
    </row>
    <row r="95" spans="1:33" ht="16.5">
      <c r="A95" s="401">
        <v>250</v>
      </c>
      <c r="B95" s="402" t="s">
        <v>121</v>
      </c>
      <c r="C95" s="403">
        <v>1092927.1526049939</v>
      </c>
      <c r="D95" s="505">
        <v>1133837.422788535</v>
      </c>
      <c r="E95" s="470">
        <f>D95-C95</f>
        <v>40910.270183541114</v>
      </c>
      <c r="F95" s="506">
        <f>D95/C95-1</f>
        <v>3.7431836226258453E-2</v>
      </c>
      <c r="G95" s="403">
        <f>C95/L95</f>
        <v>617.12430977131214</v>
      </c>
      <c r="H95" s="403">
        <f>D95/M95</f>
        <v>648.27754304661812</v>
      </c>
      <c r="I95" s="507">
        <f>H95-G95</f>
        <v>31.153233275305979</v>
      </c>
      <c r="J95" s="504">
        <f>D95/$D$10</f>
        <v>3.0169782609039061E-4</v>
      </c>
      <c r="K95" s="504">
        <f>M95/$M$10</f>
        <v>3.1381710330126981E-4</v>
      </c>
      <c r="L95" s="404">
        <v>1771</v>
      </c>
      <c r="M95" s="404">
        <v>1749</v>
      </c>
      <c r="N95" s="419">
        <v>6</v>
      </c>
      <c r="O95" s="419">
        <v>6</v>
      </c>
      <c r="P95" s="495"/>
      <c r="R95" s="401">
        <v>250</v>
      </c>
      <c r="S95" s="402" t="s">
        <v>121</v>
      </c>
      <c r="T95" s="470">
        <f t="shared" si="1"/>
        <v>-22</v>
      </c>
      <c r="U95" s="497">
        <v>150378.92023902384</v>
      </c>
      <c r="V95" s="517">
        <v>20889.76295615183</v>
      </c>
      <c r="W95" s="497">
        <v>171268.6831951756</v>
      </c>
      <c r="X95" s="497">
        <v>-26727.188397804741</v>
      </c>
      <c r="Y95" s="497">
        <v>144541.49479737086</v>
      </c>
      <c r="Z95" s="497">
        <v>-103631.22461382969</v>
      </c>
      <c r="AA95" s="497">
        <v>40910.270183541114</v>
      </c>
      <c r="AB95" s="497">
        <v>0</v>
      </c>
      <c r="AC95" s="497">
        <v>40910.270183541114</v>
      </c>
      <c r="AD95" s="497">
        <v>0</v>
      </c>
      <c r="AE95" s="497">
        <v>40910.270183541114</v>
      </c>
      <c r="AF95" s="497">
        <v>31.153233275305979</v>
      </c>
      <c r="AG95" s="497">
        <v>31.461575113943127</v>
      </c>
    </row>
    <row r="96" spans="1:33" ht="16.5">
      <c r="A96" s="401">
        <v>256</v>
      </c>
      <c r="B96" s="402" t="s">
        <v>122</v>
      </c>
      <c r="C96" s="403">
        <v>2134766.2731869631</v>
      </c>
      <c r="D96" s="505">
        <v>2494854.4441765146</v>
      </c>
      <c r="E96" s="470">
        <f>D96-C96</f>
        <v>360088.17098955158</v>
      </c>
      <c r="F96" s="506">
        <f>D96/C96-1</f>
        <v>0.16867803071105336</v>
      </c>
      <c r="G96" s="403">
        <f>C96/L96</f>
        <v>1373.7234705192811</v>
      </c>
      <c r="H96" s="403">
        <f>D96/M96</f>
        <v>1638.1184794330366</v>
      </c>
      <c r="I96" s="507">
        <f>H96-G96</f>
        <v>264.39500891375542</v>
      </c>
      <c r="J96" s="504">
        <f>D96/$D$10</f>
        <v>6.6384487501642837E-4</v>
      </c>
      <c r="K96" s="504">
        <f>M96/$M$10</f>
        <v>2.732666942983613E-4</v>
      </c>
      <c r="L96" s="404">
        <v>1554</v>
      </c>
      <c r="M96" s="404">
        <v>1523</v>
      </c>
      <c r="N96" s="419">
        <v>13</v>
      </c>
      <c r="O96" s="419">
        <v>13</v>
      </c>
      <c r="P96" s="495"/>
      <c r="R96" s="401">
        <v>256</v>
      </c>
      <c r="S96" s="402" t="s">
        <v>122</v>
      </c>
      <c r="T96" s="470">
        <f t="shared" si="1"/>
        <v>-31</v>
      </c>
      <c r="U96" s="497">
        <v>257067.60528498795</v>
      </c>
      <c r="V96" s="517">
        <v>41774.452434352133</v>
      </c>
      <c r="W96" s="497">
        <v>298842.05771933985</v>
      </c>
      <c r="X96" s="497">
        <v>146513.56967004132</v>
      </c>
      <c r="Y96" s="497">
        <v>445355.62738938117</v>
      </c>
      <c r="Z96" s="497">
        <v>-85267.456399829534</v>
      </c>
      <c r="AA96" s="497">
        <v>360088.17098955181</v>
      </c>
      <c r="AB96" s="497">
        <v>0</v>
      </c>
      <c r="AC96" s="497">
        <v>360088.17098955158</v>
      </c>
      <c r="AD96" s="497">
        <v>0</v>
      </c>
      <c r="AE96" s="497">
        <v>360088.17098955158</v>
      </c>
      <c r="AF96" s="497">
        <v>264.39500891375542</v>
      </c>
      <c r="AG96" s="497">
        <v>265.94066339785195</v>
      </c>
    </row>
    <row r="97" spans="1:33" ht="16.5">
      <c r="A97" s="401">
        <v>257</v>
      </c>
      <c r="B97" s="402" t="s">
        <v>123</v>
      </c>
      <c r="C97" s="403">
        <v>36371521.993092239</v>
      </c>
      <c r="D97" s="505">
        <v>36838137.43973691</v>
      </c>
      <c r="E97" s="470">
        <f>D97-C97</f>
        <v>466615.44664467126</v>
      </c>
      <c r="F97" s="506">
        <f>D97/C97-1</f>
        <v>1.2829142721420661E-2</v>
      </c>
      <c r="G97" s="403">
        <f>C97/L97</f>
        <v>893.16639637277729</v>
      </c>
      <c r="H97" s="403">
        <f>D97/M97</f>
        <v>895.12896534326944</v>
      </c>
      <c r="I97" s="507">
        <f>H97-G97</f>
        <v>1.962568970492157</v>
      </c>
      <c r="J97" s="504">
        <f>D97/$D$10</f>
        <v>9.8020983956008077E-3</v>
      </c>
      <c r="K97" s="504">
        <f>M97/$M$10</f>
        <v>7.3841218234765339E-3</v>
      </c>
      <c r="L97" s="404">
        <v>40722</v>
      </c>
      <c r="M97" s="404">
        <v>41154</v>
      </c>
      <c r="N97" s="419">
        <v>1</v>
      </c>
      <c r="O97" s="420">
        <v>33</v>
      </c>
      <c r="P97" s="496"/>
      <c r="R97" s="401">
        <v>257</v>
      </c>
      <c r="S97" s="402" t="s">
        <v>123</v>
      </c>
      <c r="T97" s="470">
        <f t="shared" si="1"/>
        <v>432</v>
      </c>
      <c r="U97" s="497">
        <v>2639940.3720599785</v>
      </c>
      <c r="V97" s="517">
        <v>-141264.96990350634</v>
      </c>
      <c r="W97" s="497">
        <v>2498675.4021564722</v>
      </c>
      <c r="X97" s="497">
        <v>-89863.126165136578</v>
      </c>
      <c r="Y97" s="497">
        <v>2408812.2759913355</v>
      </c>
      <c r="Z97" s="497">
        <v>-1942196.8293466647</v>
      </c>
      <c r="AA97" s="497">
        <v>466615.44664467126</v>
      </c>
      <c r="AB97" s="497">
        <v>0</v>
      </c>
      <c r="AC97" s="497">
        <v>466615.44664467126</v>
      </c>
      <c r="AD97" s="497">
        <v>0</v>
      </c>
      <c r="AE97" s="497">
        <v>466615.44664467126</v>
      </c>
      <c r="AF97" s="497">
        <v>1.962568970492157</v>
      </c>
      <c r="AG97" s="497">
        <v>2.1044666479748457</v>
      </c>
    </row>
    <row r="98" spans="1:33" ht="16.5">
      <c r="A98" s="401">
        <v>260</v>
      </c>
      <c r="B98" s="402" t="s">
        <v>124</v>
      </c>
      <c r="C98" s="403">
        <v>12439041.712066803</v>
      </c>
      <c r="D98" s="505">
        <v>13720446.16712595</v>
      </c>
      <c r="E98" s="470">
        <f>D98-C98</f>
        <v>1281404.4550591465</v>
      </c>
      <c r="F98" s="506">
        <f>D98/C98-1</f>
        <v>0.10301472450374427</v>
      </c>
      <c r="G98" s="403">
        <f>C98/L98</f>
        <v>1278.8158437408042</v>
      </c>
      <c r="H98" s="403">
        <f>D98/M98</f>
        <v>1416.0848557256631</v>
      </c>
      <c r="I98" s="507">
        <f>H98-G98</f>
        <v>137.26901198485893</v>
      </c>
      <c r="J98" s="504">
        <f>D98/$D$10</f>
        <v>3.6508133339184646E-3</v>
      </c>
      <c r="K98" s="504">
        <f>M98/$M$10</f>
        <v>1.7384642160583209E-3</v>
      </c>
      <c r="L98" s="404">
        <v>9727</v>
      </c>
      <c r="M98" s="404">
        <v>9689</v>
      </c>
      <c r="N98" s="419">
        <v>12</v>
      </c>
      <c r="O98" s="419">
        <v>12</v>
      </c>
      <c r="P98" s="495"/>
      <c r="R98" s="401">
        <v>260</v>
      </c>
      <c r="S98" s="402" t="s">
        <v>124</v>
      </c>
      <c r="T98" s="470">
        <f t="shared" si="1"/>
        <v>-38</v>
      </c>
      <c r="U98" s="497">
        <v>1609163.0184909017</v>
      </c>
      <c r="V98" s="517">
        <v>-32121.730743361171</v>
      </c>
      <c r="W98" s="497">
        <v>1577041.2877475396</v>
      </c>
      <c r="X98" s="497">
        <v>164479.63608360291</v>
      </c>
      <c r="Y98" s="497">
        <v>1741520.9238311425</v>
      </c>
      <c r="Z98" s="497">
        <v>-460116.46877199668</v>
      </c>
      <c r="AA98" s="497">
        <v>1281404.4550591465</v>
      </c>
      <c r="AB98" s="497">
        <v>0</v>
      </c>
      <c r="AC98" s="497">
        <v>1281404.4550591465</v>
      </c>
      <c r="AD98" s="497">
        <v>0</v>
      </c>
      <c r="AE98" s="497">
        <v>1281404.4550591465</v>
      </c>
      <c r="AF98" s="497">
        <v>137.26901198485893</v>
      </c>
      <c r="AG98" s="497">
        <v>137.25225962155059</v>
      </c>
    </row>
    <row r="99" spans="1:33" ht="16.5">
      <c r="A99" s="401">
        <v>261</v>
      </c>
      <c r="B99" s="402" t="s">
        <v>125</v>
      </c>
      <c r="C99" s="403">
        <v>11773283.520819142</v>
      </c>
      <c r="D99" s="505">
        <v>12535785.581874711</v>
      </c>
      <c r="E99" s="470">
        <f>D99-C99</f>
        <v>762502.06105556898</v>
      </c>
      <c r="F99" s="506">
        <f>D99/C99-1</f>
        <v>6.4765454743972439E-2</v>
      </c>
      <c r="G99" s="403">
        <f>C99/L99</f>
        <v>1773.8863222569146</v>
      </c>
      <c r="H99" s="403">
        <f>D99/M99</f>
        <v>1837.5528557424086</v>
      </c>
      <c r="I99" s="507">
        <f>H99-G99</f>
        <v>63.666533485494028</v>
      </c>
      <c r="J99" s="504">
        <f>D99/$D$10</f>
        <v>3.3355921954714169E-3</v>
      </c>
      <c r="K99" s="504">
        <f>M99/$M$10</f>
        <v>1.2240481868046099E-3</v>
      </c>
      <c r="L99" s="404">
        <v>6637</v>
      </c>
      <c r="M99" s="404">
        <v>6822</v>
      </c>
      <c r="N99" s="419">
        <v>19</v>
      </c>
      <c r="O99" s="419">
        <v>19</v>
      </c>
      <c r="P99" s="495"/>
      <c r="R99" s="401">
        <v>261</v>
      </c>
      <c r="S99" s="402" t="s">
        <v>125</v>
      </c>
      <c r="T99" s="470">
        <f t="shared" si="1"/>
        <v>185</v>
      </c>
      <c r="U99" s="497">
        <v>1452903.0171512291</v>
      </c>
      <c r="V99" s="517">
        <v>-24339.69656133675</v>
      </c>
      <c r="W99" s="497">
        <v>1428563.3205898907</v>
      </c>
      <c r="X99" s="497">
        <v>-226227.70045932988</v>
      </c>
      <c r="Y99" s="497">
        <v>1202335.6201305613</v>
      </c>
      <c r="Z99" s="497">
        <v>-439833.55907499127</v>
      </c>
      <c r="AA99" s="497">
        <v>762502.06105556898</v>
      </c>
      <c r="AB99" s="497">
        <v>0</v>
      </c>
      <c r="AC99" s="497">
        <v>762502.06105556898</v>
      </c>
      <c r="AD99" s="497">
        <v>0</v>
      </c>
      <c r="AE99" s="497">
        <v>762502.06105556898</v>
      </c>
      <c r="AF99" s="497">
        <v>63.666533485494028</v>
      </c>
      <c r="AG99" s="497">
        <v>63.786311168843213</v>
      </c>
    </row>
    <row r="100" spans="1:33" ht="16.5">
      <c r="A100" s="401">
        <v>263</v>
      </c>
      <c r="B100" s="402" t="s">
        <v>126</v>
      </c>
      <c r="C100" s="403">
        <v>9190270.163638249</v>
      </c>
      <c r="D100" s="505">
        <v>9664739.1791693158</v>
      </c>
      <c r="E100" s="470">
        <f>D100-C100</f>
        <v>474469.01553106681</v>
      </c>
      <c r="F100" s="506">
        <f>D100/C100-1</f>
        <v>5.1627319663389848E-2</v>
      </c>
      <c r="G100" s="403">
        <f>C100/L100</f>
        <v>1209.7235966352835</v>
      </c>
      <c r="H100" s="403">
        <f>D100/M100</f>
        <v>1292.9416962099419</v>
      </c>
      <c r="I100" s="507">
        <f>H100-G100</f>
        <v>83.218099574658481</v>
      </c>
      <c r="J100" s="504">
        <f>D100/$D$10</f>
        <v>2.5716480524296667E-3</v>
      </c>
      <c r="K100" s="504">
        <f>M100/$M$10</f>
        <v>1.3412137491006241E-3</v>
      </c>
      <c r="L100" s="404">
        <v>7597</v>
      </c>
      <c r="M100" s="404">
        <v>7475</v>
      </c>
      <c r="N100" s="419">
        <v>11</v>
      </c>
      <c r="O100" s="419">
        <v>11</v>
      </c>
      <c r="P100" s="495"/>
      <c r="R100" s="401">
        <v>263</v>
      </c>
      <c r="S100" s="402" t="s">
        <v>126</v>
      </c>
      <c r="T100" s="470">
        <f t="shared" si="1"/>
        <v>-122</v>
      </c>
      <c r="U100" s="497">
        <v>648785.00934473751</v>
      </c>
      <c r="V100" s="517">
        <v>-24027.623285303358</v>
      </c>
      <c r="W100" s="497">
        <v>624757.38605943415</v>
      </c>
      <c r="X100" s="497">
        <v>363836.39270245843</v>
      </c>
      <c r="Y100" s="497">
        <v>988593.77876189258</v>
      </c>
      <c r="Z100" s="497">
        <v>-514124.76323082671</v>
      </c>
      <c r="AA100" s="497">
        <v>474469.01553106681</v>
      </c>
      <c r="AB100" s="497">
        <v>0</v>
      </c>
      <c r="AC100" s="497">
        <v>474469.01553106681</v>
      </c>
      <c r="AD100" s="497">
        <v>0</v>
      </c>
      <c r="AE100" s="497">
        <v>474469.01553106681</v>
      </c>
      <c r="AF100" s="497">
        <v>83.218099574658481</v>
      </c>
      <c r="AG100" s="497">
        <v>83.583793132976552</v>
      </c>
    </row>
    <row r="101" spans="1:33" ht="16.5">
      <c r="A101" s="401">
        <v>265</v>
      </c>
      <c r="B101" s="402" t="s">
        <v>127</v>
      </c>
      <c r="C101" s="403">
        <v>1657093.6760759631</v>
      </c>
      <c r="D101" s="505">
        <v>1716629.8575262879</v>
      </c>
      <c r="E101" s="470">
        <f>D101-C101</f>
        <v>59536.181450324832</v>
      </c>
      <c r="F101" s="506">
        <f>D101/C101-1</f>
        <v>3.5928072329204586E-2</v>
      </c>
      <c r="G101" s="403">
        <f>C101/L101</f>
        <v>1557.4188684924466</v>
      </c>
      <c r="H101" s="403">
        <f>D101/M101</f>
        <v>1658.579572489167</v>
      </c>
      <c r="I101" s="507">
        <f>H101-G101</f>
        <v>101.16070399672049</v>
      </c>
      <c r="J101" s="504">
        <f>D101/$D$10</f>
        <v>4.5677050854770471E-4</v>
      </c>
      <c r="K101" s="504">
        <f>M101/$M$10</f>
        <v>1.8570651910624028E-4</v>
      </c>
      <c r="L101" s="404">
        <v>1064</v>
      </c>
      <c r="M101" s="404">
        <v>1035</v>
      </c>
      <c r="N101" s="419">
        <v>13</v>
      </c>
      <c r="O101" s="419">
        <v>13</v>
      </c>
      <c r="P101" s="495"/>
      <c r="R101" s="401">
        <v>265</v>
      </c>
      <c r="S101" s="402" t="s">
        <v>127</v>
      </c>
      <c r="T101" s="470">
        <f t="shared" si="1"/>
        <v>-29</v>
      </c>
      <c r="U101" s="497">
        <v>21244.421027094941</v>
      </c>
      <c r="V101" s="517">
        <v>-3228.3921229976113</v>
      </c>
      <c r="W101" s="497">
        <v>18016.028904097388</v>
      </c>
      <c r="X101" s="497">
        <v>100642.63244130841</v>
      </c>
      <c r="Y101" s="497">
        <v>118658.66134540574</v>
      </c>
      <c r="Z101" s="497">
        <v>-59122.479895080876</v>
      </c>
      <c r="AA101" s="497">
        <v>59536.181450324832</v>
      </c>
      <c r="AB101" s="497">
        <v>0</v>
      </c>
      <c r="AC101" s="497">
        <v>59536.181450324832</v>
      </c>
      <c r="AD101" s="497">
        <v>0</v>
      </c>
      <c r="AE101" s="497">
        <v>59536.181450324832</v>
      </c>
      <c r="AF101" s="497">
        <v>101.16070399672049</v>
      </c>
      <c r="AG101" s="497">
        <v>99.117816161189694</v>
      </c>
    </row>
    <row r="102" spans="1:33" ht="16.5">
      <c r="A102" s="401">
        <v>271</v>
      </c>
      <c r="B102" s="402" t="s">
        <v>128</v>
      </c>
      <c r="C102" s="403">
        <v>2810171.7402421939</v>
      </c>
      <c r="D102" s="505">
        <v>3343532.1960538113</v>
      </c>
      <c r="E102" s="470">
        <f>D102-C102</f>
        <v>533360.45581161743</v>
      </c>
      <c r="F102" s="506">
        <f>D102/C102-1</f>
        <v>0.18979639150653838</v>
      </c>
      <c r="G102" s="403">
        <f>C102/L102</f>
        <v>407.09426919342229</v>
      </c>
      <c r="H102" s="403">
        <f>D102/M102</f>
        <v>494.16674490892865</v>
      </c>
      <c r="I102" s="507">
        <f>H102-G102</f>
        <v>87.072475715506357</v>
      </c>
      <c r="J102" s="504">
        <f>D102/$D$10</f>
        <v>8.8966581516757514E-4</v>
      </c>
      <c r="K102" s="504">
        <f>M102/$M$10</f>
        <v>1.214000297848137E-3</v>
      </c>
      <c r="L102" s="404">
        <v>6903</v>
      </c>
      <c r="M102" s="404">
        <v>6766</v>
      </c>
      <c r="N102" s="419">
        <v>4</v>
      </c>
      <c r="O102" s="419">
        <v>4</v>
      </c>
      <c r="P102" s="495"/>
      <c r="R102" s="401">
        <v>271</v>
      </c>
      <c r="S102" s="402" t="s">
        <v>128</v>
      </c>
      <c r="T102" s="470">
        <f t="shared" si="1"/>
        <v>-137</v>
      </c>
      <c r="U102" s="497">
        <v>563202.95309491432</v>
      </c>
      <c r="V102" s="517">
        <v>185557.57460682769</v>
      </c>
      <c r="W102" s="497">
        <v>748760.52770174202</v>
      </c>
      <c r="X102" s="497">
        <v>247415.37813406345</v>
      </c>
      <c r="Y102" s="497">
        <v>996175.90583580546</v>
      </c>
      <c r="Z102" s="497">
        <v>-462815.45002418826</v>
      </c>
      <c r="AA102" s="497">
        <v>533360.45581161743</v>
      </c>
      <c r="AB102" s="497">
        <v>0</v>
      </c>
      <c r="AC102" s="497">
        <v>533360.45581161743</v>
      </c>
      <c r="AD102" s="497">
        <v>0</v>
      </c>
      <c r="AE102" s="497">
        <v>533360.45581161743</v>
      </c>
      <c r="AF102" s="497">
        <v>87.072475715506357</v>
      </c>
      <c r="AG102" s="497">
        <v>87.129726731781716</v>
      </c>
    </row>
    <row r="103" spans="1:33" ht="16.5">
      <c r="A103" s="401">
        <v>272</v>
      </c>
      <c r="B103" s="402" t="s">
        <v>129</v>
      </c>
      <c r="C103" s="403">
        <v>25705674.330996554</v>
      </c>
      <c r="D103" s="505">
        <v>29551724.776419006</v>
      </c>
      <c r="E103" s="470">
        <f>D103-C103</f>
        <v>3846050.4454224519</v>
      </c>
      <c r="F103" s="506">
        <f>D103/C103-1</f>
        <v>0.14961873382114654</v>
      </c>
      <c r="G103" s="403">
        <f>C103/L103</f>
        <v>535.46794840221128</v>
      </c>
      <c r="H103" s="403">
        <f>D103/M103</f>
        <v>611.90029560863456</v>
      </c>
      <c r="I103" s="507">
        <f>H103-G103</f>
        <v>76.432347206423287</v>
      </c>
      <c r="J103" s="504">
        <f>D103/$D$10</f>
        <v>7.8632888129059036E-3</v>
      </c>
      <c r="K103" s="504">
        <f>M103/$M$10</f>
        <v>8.665407092015338E-3</v>
      </c>
      <c r="L103" s="404">
        <v>48006</v>
      </c>
      <c r="M103" s="404">
        <v>48295</v>
      </c>
      <c r="N103" s="419">
        <v>16</v>
      </c>
      <c r="O103" s="419">
        <v>16</v>
      </c>
      <c r="P103" s="495"/>
      <c r="R103" s="401">
        <v>272</v>
      </c>
      <c r="S103" s="402" t="s">
        <v>129</v>
      </c>
      <c r="T103" s="470">
        <f t="shared" si="1"/>
        <v>289</v>
      </c>
      <c r="U103" s="497">
        <v>4675149.2358262129</v>
      </c>
      <c r="V103" s="517">
        <v>1276176.2259428632</v>
      </c>
      <c r="W103" s="497">
        <v>5951325.4617690742</v>
      </c>
      <c r="X103" s="497">
        <v>1222944.3716245145</v>
      </c>
      <c r="Y103" s="497">
        <v>7174269.8333935887</v>
      </c>
      <c r="Z103" s="497">
        <v>-3328219.3879711349</v>
      </c>
      <c r="AA103" s="497">
        <v>3846050.4454224519</v>
      </c>
      <c r="AB103" s="497">
        <v>0</v>
      </c>
      <c r="AC103" s="497">
        <v>3846050.4454224519</v>
      </c>
      <c r="AD103" s="497">
        <v>0</v>
      </c>
      <c r="AE103" s="497">
        <v>3846050.4454224519</v>
      </c>
      <c r="AF103" s="497">
        <v>76.432347206423287</v>
      </c>
      <c r="AG103" s="497">
        <v>76.430366706098539</v>
      </c>
    </row>
    <row r="104" spans="1:33" ht="16.5">
      <c r="A104" s="401">
        <v>273</v>
      </c>
      <c r="B104" s="402" t="s">
        <v>130</v>
      </c>
      <c r="C104" s="403">
        <v>5169606.5969812386</v>
      </c>
      <c r="D104" s="505">
        <v>4931581.1979643609</v>
      </c>
      <c r="E104" s="470">
        <f>D104-C104</f>
        <v>-238025.39901687764</v>
      </c>
      <c r="F104" s="506">
        <f>D104/C104-1</f>
        <v>-4.6043232604173645E-2</v>
      </c>
      <c r="G104" s="403">
        <f>C104/L104</f>
        <v>1292.7248304529228</v>
      </c>
      <c r="H104" s="403">
        <f>D104/M104</f>
        <v>1229.5141356181402</v>
      </c>
      <c r="I104" s="507">
        <f>H104-G104</f>
        <v>-63.210694834782544</v>
      </c>
      <c r="J104" s="504">
        <f>D104/$D$10</f>
        <v>1.3122228078827321E-3</v>
      </c>
      <c r="K104" s="504">
        <f>M104/$M$10</f>
        <v>7.1968004650737173E-4</v>
      </c>
      <c r="L104" s="404">
        <v>3999</v>
      </c>
      <c r="M104" s="404">
        <v>4011</v>
      </c>
      <c r="N104" s="419">
        <v>19</v>
      </c>
      <c r="O104" s="419">
        <v>19</v>
      </c>
      <c r="P104" s="495"/>
      <c r="R104" s="401">
        <v>273</v>
      </c>
      <c r="S104" s="402" t="s">
        <v>130</v>
      </c>
      <c r="T104" s="470">
        <f t="shared" si="1"/>
        <v>12</v>
      </c>
      <c r="U104" s="497">
        <v>302327.75980385952</v>
      </c>
      <c r="V104" s="517">
        <v>-13523.203827874859</v>
      </c>
      <c r="W104" s="497">
        <v>288804.55597598478</v>
      </c>
      <c r="X104" s="497">
        <v>-262331.86889334669</v>
      </c>
      <c r="Y104" s="497">
        <v>26472.687082638033</v>
      </c>
      <c r="Z104" s="497">
        <v>-264498.08609951515</v>
      </c>
      <c r="AA104" s="497">
        <v>-238025.39901687764</v>
      </c>
      <c r="AB104" s="497">
        <v>0</v>
      </c>
      <c r="AC104" s="497">
        <v>-238025.39901687764</v>
      </c>
      <c r="AD104" s="497">
        <v>0</v>
      </c>
      <c r="AE104" s="497">
        <v>-238025.39901687764</v>
      </c>
      <c r="AF104" s="497">
        <v>-63.210694834782544</v>
      </c>
      <c r="AG104" s="497">
        <v>-63.33874476087658</v>
      </c>
    </row>
    <row r="105" spans="1:33" ht="16.5">
      <c r="A105" s="401">
        <v>275</v>
      </c>
      <c r="B105" s="402" t="s">
        <v>131</v>
      </c>
      <c r="C105" s="403">
        <v>2477817.2754209777</v>
      </c>
      <c r="D105" s="505">
        <v>2743656.7166575738</v>
      </c>
      <c r="E105" s="470">
        <f>D105-C105</f>
        <v>265839.44123659609</v>
      </c>
      <c r="F105" s="506">
        <f>D105/C105-1</f>
        <v>0.10728775034124749</v>
      </c>
      <c r="G105" s="403">
        <f>C105/L105</f>
        <v>982.87079548630618</v>
      </c>
      <c r="H105" s="403">
        <f>D105/M105</f>
        <v>1097.9018474019904</v>
      </c>
      <c r="I105" s="507">
        <f>H105-G105</f>
        <v>115.0310519156842</v>
      </c>
      <c r="J105" s="504">
        <f>D105/$D$10</f>
        <v>7.3004758029429433E-4</v>
      </c>
      <c r="K105" s="504">
        <f>M105/$M$10</f>
        <v>4.4838704468260334E-4</v>
      </c>
      <c r="L105" s="404">
        <v>2521</v>
      </c>
      <c r="M105" s="404">
        <v>2499</v>
      </c>
      <c r="N105" s="419">
        <v>13</v>
      </c>
      <c r="O105" s="419">
        <v>13</v>
      </c>
      <c r="P105" s="495"/>
      <c r="R105" s="401">
        <v>275</v>
      </c>
      <c r="S105" s="402" t="s">
        <v>131</v>
      </c>
      <c r="T105" s="470">
        <f t="shared" si="1"/>
        <v>-22</v>
      </c>
      <c r="U105" s="497">
        <v>370861.51296425227</v>
      </c>
      <c r="V105" s="517">
        <v>-8185.6279305511271</v>
      </c>
      <c r="W105" s="497">
        <v>362675.88503370143</v>
      </c>
      <c r="X105" s="497">
        <v>65342.652501531411</v>
      </c>
      <c r="Y105" s="497">
        <v>428018.53753523249</v>
      </c>
      <c r="Z105" s="497">
        <v>-162179.09629863617</v>
      </c>
      <c r="AA105" s="497">
        <v>265839.44123659609</v>
      </c>
      <c r="AB105" s="497">
        <v>0</v>
      </c>
      <c r="AC105" s="497">
        <v>265839.44123659609</v>
      </c>
      <c r="AD105" s="497">
        <v>0</v>
      </c>
      <c r="AE105" s="497">
        <v>265839.44123659609</v>
      </c>
      <c r="AF105" s="497">
        <v>115.0310519156842</v>
      </c>
      <c r="AG105" s="497">
        <v>115.02860337910977</v>
      </c>
    </row>
    <row r="106" spans="1:33" ht="16.5">
      <c r="A106" s="401">
        <v>276</v>
      </c>
      <c r="B106" s="402" t="s">
        <v>132</v>
      </c>
      <c r="C106" s="403">
        <v>16670569.24465736</v>
      </c>
      <c r="D106" s="505">
        <v>16563109.772918116</v>
      </c>
      <c r="E106" s="470">
        <f>D106-C106</f>
        <v>-107459.47173924372</v>
      </c>
      <c r="F106" s="506">
        <f>D106/C106-1</f>
        <v>-6.4460589294923487E-3</v>
      </c>
      <c r="G106" s="403">
        <f>C106/L106</f>
        <v>1099.8594210369704</v>
      </c>
      <c r="H106" s="403">
        <f>D106/M106</f>
        <v>1094.285793665309</v>
      </c>
      <c r="I106" s="507">
        <f>H106-G106</f>
        <v>-5.5736273716613596</v>
      </c>
      <c r="J106" s="504">
        <f>D106/$D$10</f>
        <v>4.4072052230347564E-3</v>
      </c>
      <c r="K106" s="504">
        <f>M106/$M$10</f>
        <v>2.7158008436638193E-3</v>
      </c>
      <c r="L106" s="404">
        <v>15157</v>
      </c>
      <c r="M106" s="404">
        <v>15136</v>
      </c>
      <c r="N106" s="419">
        <v>12</v>
      </c>
      <c r="O106" s="419">
        <v>12</v>
      </c>
      <c r="P106" s="495"/>
      <c r="R106" s="401">
        <v>276</v>
      </c>
      <c r="S106" s="402" t="s">
        <v>132</v>
      </c>
      <c r="T106" s="470">
        <f t="shared" si="1"/>
        <v>-21</v>
      </c>
      <c r="U106" s="497">
        <v>1107859.1580238566</v>
      </c>
      <c r="V106" s="517">
        <v>176862.82310861198</v>
      </c>
      <c r="W106" s="497">
        <v>1284721.9811324701</v>
      </c>
      <c r="X106" s="497">
        <v>-323118.4528969191</v>
      </c>
      <c r="Y106" s="497">
        <v>961603.52823555097</v>
      </c>
      <c r="Z106" s="497">
        <v>-1069062.9999747928</v>
      </c>
      <c r="AA106" s="497">
        <v>-107459.47173924372</v>
      </c>
      <c r="AB106" s="497">
        <v>0</v>
      </c>
      <c r="AC106" s="497">
        <v>-107459.47173924372</v>
      </c>
      <c r="AD106" s="497">
        <v>0</v>
      </c>
      <c r="AE106" s="497">
        <v>-107459.47173924372</v>
      </c>
      <c r="AF106" s="497">
        <v>-5.5736273716613596</v>
      </c>
      <c r="AG106" s="497">
        <v>-5.5954026478825654</v>
      </c>
    </row>
    <row r="107" spans="1:33" ht="16.5">
      <c r="A107" s="401">
        <v>280</v>
      </c>
      <c r="B107" s="402" t="s">
        <v>133</v>
      </c>
      <c r="C107" s="403">
        <v>2837325.291551935</v>
      </c>
      <c r="D107" s="505">
        <v>2857976.9364104872</v>
      </c>
      <c r="E107" s="470">
        <f>D107-C107</f>
        <v>20651.644858552143</v>
      </c>
      <c r="F107" s="506">
        <f>D107/C107-1</f>
        <v>7.2785608756393838E-3</v>
      </c>
      <c r="G107" s="403">
        <f>C107/L107</f>
        <v>1401.8405590671616</v>
      </c>
      <c r="H107" s="403">
        <f>D107/M107</f>
        <v>1418.3508369282815</v>
      </c>
      <c r="I107" s="507">
        <f>H107-G107</f>
        <v>16.510277861119903</v>
      </c>
      <c r="J107" s="504">
        <f>D107/$D$10</f>
        <v>7.6046654608641416E-4</v>
      </c>
      <c r="K107" s="504">
        <f>M107/$M$10</f>
        <v>3.6154457584451611E-4</v>
      </c>
      <c r="L107" s="404">
        <v>2024</v>
      </c>
      <c r="M107" s="404">
        <v>2015</v>
      </c>
      <c r="N107" s="419">
        <v>15</v>
      </c>
      <c r="O107" s="419">
        <v>15</v>
      </c>
      <c r="P107" s="495"/>
      <c r="R107" s="401">
        <v>280</v>
      </c>
      <c r="S107" s="402" t="s">
        <v>133</v>
      </c>
      <c r="T107" s="470">
        <f t="shared" si="1"/>
        <v>-9</v>
      </c>
      <c r="U107" s="497">
        <v>266109.49595565209</v>
      </c>
      <c r="V107" s="517">
        <v>-6671.3584912683</v>
      </c>
      <c r="W107" s="497">
        <v>259438.13746438362</v>
      </c>
      <c r="X107" s="497">
        <v>-86225.716453605797</v>
      </c>
      <c r="Y107" s="497">
        <v>173212.42101077829</v>
      </c>
      <c r="Z107" s="497">
        <v>-152560.77615222608</v>
      </c>
      <c r="AA107" s="497">
        <v>20651.644858552143</v>
      </c>
      <c r="AB107" s="497">
        <v>0</v>
      </c>
      <c r="AC107" s="497">
        <v>20651.644858552143</v>
      </c>
      <c r="AD107" s="497">
        <v>0</v>
      </c>
      <c r="AE107" s="497">
        <v>20651.644858552143</v>
      </c>
      <c r="AF107" s="497">
        <v>16.510277861119903</v>
      </c>
      <c r="AG107" s="497">
        <v>14.702877128962882</v>
      </c>
    </row>
    <row r="108" spans="1:33" ht="16.5">
      <c r="A108" s="401">
        <v>284</v>
      </c>
      <c r="B108" s="402" t="s">
        <v>134</v>
      </c>
      <c r="C108" s="403">
        <v>3570670.6146887415</v>
      </c>
      <c r="D108" s="505">
        <v>2960083.8505923706</v>
      </c>
      <c r="E108" s="470">
        <f>D108-C108</f>
        <v>-610586.7640963709</v>
      </c>
      <c r="F108" s="506">
        <f>D108/C108-1</f>
        <v>-0.17100058503984872</v>
      </c>
      <c r="G108" s="403">
        <f>C108/L108</f>
        <v>1603.3545642966958</v>
      </c>
      <c r="H108" s="403">
        <f>D108/M108</f>
        <v>1341.2251248719397</v>
      </c>
      <c r="I108" s="507">
        <f>H108-G108</f>
        <v>-262.12943942475613</v>
      </c>
      <c r="J108" s="504">
        <f>D108/$D$10</f>
        <v>7.8763572697454368E-4</v>
      </c>
      <c r="K108" s="504">
        <f>M108/$M$10</f>
        <v>3.9599448083813747E-4</v>
      </c>
      <c r="L108" s="404">
        <v>2227</v>
      </c>
      <c r="M108" s="404">
        <v>2207</v>
      </c>
      <c r="N108" s="419">
        <v>2</v>
      </c>
      <c r="O108" s="419">
        <v>2</v>
      </c>
      <c r="P108" s="495"/>
      <c r="R108" s="401">
        <v>284</v>
      </c>
      <c r="S108" s="402" t="s">
        <v>134</v>
      </c>
      <c r="T108" s="470">
        <f t="shared" si="1"/>
        <v>-20</v>
      </c>
      <c r="U108" s="497">
        <v>54686.190904872026</v>
      </c>
      <c r="V108" s="517">
        <v>-7224.5213062926196</v>
      </c>
      <c r="W108" s="497">
        <v>47461.669598579407</v>
      </c>
      <c r="X108" s="497">
        <v>-546363.65671315487</v>
      </c>
      <c r="Y108" s="497">
        <v>-498901.98711457523</v>
      </c>
      <c r="Z108" s="497">
        <v>-111684.77698179591</v>
      </c>
      <c r="AA108" s="497">
        <v>-610586.7640963709</v>
      </c>
      <c r="AB108" s="497">
        <v>0</v>
      </c>
      <c r="AC108" s="497">
        <v>-610586.7640963709</v>
      </c>
      <c r="AD108" s="497">
        <v>0</v>
      </c>
      <c r="AE108" s="497">
        <v>-610586.7640963709</v>
      </c>
      <c r="AF108" s="497">
        <v>-262.12943942475613</v>
      </c>
      <c r="AG108" s="497">
        <v>-257.44899619283842</v>
      </c>
    </row>
    <row r="109" spans="1:33" ht="16.5">
      <c r="A109" s="401">
        <v>285</v>
      </c>
      <c r="B109" s="402" t="s">
        <v>135</v>
      </c>
      <c r="C109" s="403">
        <v>4696061.4868798163</v>
      </c>
      <c r="D109" s="505">
        <v>9246885.3906848431</v>
      </c>
      <c r="E109" s="470">
        <f>D109-C109</f>
        <v>4550823.9038050268</v>
      </c>
      <c r="F109" s="506">
        <f>D109/C109-1</f>
        <v>0.96907246988129003</v>
      </c>
      <c r="G109" s="403">
        <f>C109/L109</f>
        <v>92.776369339941454</v>
      </c>
      <c r="H109" s="403">
        <f>D109/M109</f>
        <v>183.10664139969987</v>
      </c>
      <c r="I109" s="507">
        <f>H109-G109</f>
        <v>90.330272059758414</v>
      </c>
      <c r="J109" s="504">
        <f>D109/$D$10</f>
        <v>2.4604631708270148E-3</v>
      </c>
      <c r="K109" s="504">
        <f>M109/$M$10</f>
        <v>9.0610427196764574E-3</v>
      </c>
      <c r="L109" s="404">
        <v>50617</v>
      </c>
      <c r="M109" s="404">
        <v>50500</v>
      </c>
      <c r="N109" s="419">
        <v>8</v>
      </c>
      <c r="O109" s="419">
        <v>8</v>
      </c>
      <c r="P109" s="495"/>
      <c r="R109" s="401">
        <v>285</v>
      </c>
      <c r="S109" s="402" t="s">
        <v>135</v>
      </c>
      <c r="T109" s="470">
        <f t="shared" si="1"/>
        <v>-117</v>
      </c>
      <c r="U109" s="497">
        <v>7993937.6798997242</v>
      </c>
      <c r="V109" s="517">
        <v>1350428.9389450904</v>
      </c>
      <c r="W109" s="497">
        <v>9344366.6188448146</v>
      </c>
      <c r="X109" s="497">
        <v>-1411514.2452132627</v>
      </c>
      <c r="Y109" s="497">
        <v>7932852.3736315519</v>
      </c>
      <c r="Z109" s="497">
        <v>-3382028.469826526</v>
      </c>
      <c r="AA109" s="497">
        <v>4550823.9038050268</v>
      </c>
      <c r="AB109" s="497">
        <v>0</v>
      </c>
      <c r="AC109" s="497">
        <v>4550823.9038050268</v>
      </c>
      <c r="AD109" s="497">
        <v>0</v>
      </c>
      <c r="AE109" s="497">
        <v>4550823.9038050277</v>
      </c>
      <c r="AF109" s="497">
        <v>90.330272059758414</v>
      </c>
      <c r="AG109" s="497">
        <v>90.296257415072475</v>
      </c>
    </row>
    <row r="110" spans="1:33" ht="16.5">
      <c r="A110" s="401">
        <v>286</v>
      </c>
      <c r="B110" s="402" t="s">
        <v>136</v>
      </c>
      <c r="C110" s="403">
        <v>-5739127.1835475061</v>
      </c>
      <c r="D110" s="505">
        <v>1095503.4879267961</v>
      </c>
      <c r="E110" s="470">
        <f>D110-C110</f>
        <v>6834630.6714743022</v>
      </c>
      <c r="F110" s="506">
        <f>D110/C110-1</f>
        <v>-1.19088329163837</v>
      </c>
      <c r="G110" s="403">
        <f>C110/L110</f>
        <v>-72.254808489940785</v>
      </c>
      <c r="H110" s="403">
        <f>D110/M110</f>
        <v>13.888228802317395</v>
      </c>
      <c r="I110" s="507">
        <f>H110-G110</f>
        <v>86.143037292258185</v>
      </c>
      <c r="J110" s="504">
        <f>D110/$D$10</f>
        <v>2.9149771752029778E-4</v>
      </c>
      <c r="K110" s="504">
        <f>M110/$M$10</f>
        <v>1.4153169301546118E-2</v>
      </c>
      <c r="L110" s="404">
        <v>79429</v>
      </c>
      <c r="M110" s="404">
        <v>78880</v>
      </c>
      <c r="N110" s="419">
        <v>8</v>
      </c>
      <c r="O110" s="419">
        <v>8</v>
      </c>
      <c r="P110" s="495"/>
      <c r="R110" s="401">
        <v>286</v>
      </c>
      <c r="S110" s="402" t="s">
        <v>136</v>
      </c>
      <c r="T110" s="470">
        <f t="shared" si="1"/>
        <v>-549</v>
      </c>
      <c r="U110" s="497">
        <v>8728866.5608235598</v>
      </c>
      <c r="V110" s="517">
        <v>2123310.5489605889</v>
      </c>
      <c r="W110" s="497">
        <v>10852177.109784149</v>
      </c>
      <c r="X110" s="497">
        <v>1161305.9668892715</v>
      </c>
      <c r="Y110" s="497">
        <v>12013483.07667342</v>
      </c>
      <c r="Z110" s="497">
        <v>-5178852.405199117</v>
      </c>
      <c r="AA110" s="497">
        <v>6834630.6714743022</v>
      </c>
      <c r="AB110" s="497">
        <v>0</v>
      </c>
      <c r="AC110" s="497">
        <v>6834630.6714743022</v>
      </c>
      <c r="AD110" s="497">
        <v>0</v>
      </c>
      <c r="AE110" s="497">
        <v>6834630.6714743022</v>
      </c>
      <c r="AF110" s="497">
        <v>86.143037292258185</v>
      </c>
      <c r="AG110" s="497">
        <v>86.130470904729549</v>
      </c>
    </row>
    <row r="111" spans="1:33" ht="16.5">
      <c r="A111" s="401">
        <v>287</v>
      </c>
      <c r="B111" s="402" t="s">
        <v>137</v>
      </c>
      <c r="C111" s="403">
        <v>9434439.2968820818</v>
      </c>
      <c r="D111" s="505">
        <v>9782798.4061772171</v>
      </c>
      <c r="E111" s="470">
        <f>D111-C111</f>
        <v>348359.10929513536</v>
      </c>
      <c r="F111" s="506">
        <f>D111/C111-1</f>
        <v>3.692419849585149E-2</v>
      </c>
      <c r="G111" s="403">
        <f>C111/L111</f>
        <v>1511.4449370205193</v>
      </c>
      <c r="H111" s="403">
        <f>D111/M111</f>
        <v>1578.1252470039067</v>
      </c>
      <c r="I111" s="507">
        <f>H111-G111</f>
        <v>66.68030998338736</v>
      </c>
      <c r="J111" s="504">
        <f>D111/$D$10</f>
        <v>2.6030619142605781E-3</v>
      </c>
      <c r="K111" s="504">
        <f>M111/$M$10</f>
        <v>1.1122654221638487E-3</v>
      </c>
      <c r="L111" s="404">
        <v>6242</v>
      </c>
      <c r="M111" s="404">
        <v>6199</v>
      </c>
      <c r="N111" s="419">
        <v>15</v>
      </c>
      <c r="O111" s="419">
        <v>15</v>
      </c>
      <c r="P111" s="495"/>
      <c r="R111" s="401">
        <v>287</v>
      </c>
      <c r="S111" s="402" t="s">
        <v>137</v>
      </c>
      <c r="T111" s="470">
        <f t="shared" si="1"/>
        <v>-43</v>
      </c>
      <c r="U111" s="497">
        <v>705234.16032533301</v>
      </c>
      <c r="V111" s="517">
        <v>-20399.364581491798</v>
      </c>
      <c r="W111" s="497">
        <v>684834.79574384075</v>
      </c>
      <c r="X111" s="497">
        <v>70103.846986807883</v>
      </c>
      <c r="Y111" s="497">
        <v>754938.64273064956</v>
      </c>
      <c r="Z111" s="497">
        <v>-406579.53343551315</v>
      </c>
      <c r="AA111" s="497">
        <v>348359.1092951363</v>
      </c>
      <c r="AB111" s="497">
        <v>0</v>
      </c>
      <c r="AC111" s="497">
        <v>348359.10929513536</v>
      </c>
      <c r="AD111" s="497">
        <v>0</v>
      </c>
      <c r="AE111" s="497">
        <v>348359.10929513536</v>
      </c>
      <c r="AF111" s="497">
        <v>66.68030998338736</v>
      </c>
      <c r="AG111" s="497">
        <v>67.361939687863696</v>
      </c>
    </row>
    <row r="112" spans="1:33" ht="16.5">
      <c r="A112" s="401">
        <v>288</v>
      </c>
      <c r="B112" s="402" t="s">
        <v>138</v>
      </c>
      <c r="C112" s="403">
        <v>7461844.0979987141</v>
      </c>
      <c r="D112" s="505">
        <v>7555766.4255621461</v>
      </c>
      <c r="E112" s="470">
        <f>D112-C112</f>
        <v>93922.327563432045</v>
      </c>
      <c r="F112" s="506">
        <f>D112/C112-1</f>
        <v>1.2587012852308455E-2</v>
      </c>
      <c r="G112" s="403">
        <f>C112/L112</f>
        <v>1165.0029817328202</v>
      </c>
      <c r="H112" s="403">
        <f>D112/M112</f>
        <v>1186.5211095417942</v>
      </c>
      <c r="I112" s="507">
        <f>H112-G112</f>
        <v>21.518127808973986</v>
      </c>
      <c r="J112" s="504">
        <f>D112/$D$10</f>
        <v>2.0104807437318173E-3</v>
      </c>
      <c r="K112" s="504">
        <f>M112/$M$10</f>
        <v>1.1425885156217759E-3</v>
      </c>
      <c r="L112" s="404">
        <v>6405</v>
      </c>
      <c r="M112" s="404">
        <v>6368</v>
      </c>
      <c r="N112" s="419">
        <v>15</v>
      </c>
      <c r="O112" s="419">
        <v>15</v>
      </c>
      <c r="P112" s="495"/>
      <c r="R112" s="401">
        <v>288</v>
      </c>
      <c r="S112" s="402" t="s">
        <v>138</v>
      </c>
      <c r="T112" s="470">
        <f t="shared" si="1"/>
        <v>-37</v>
      </c>
      <c r="U112" s="497">
        <v>328748.42971477844</v>
      </c>
      <c r="V112" s="517">
        <v>171136.14398914413</v>
      </c>
      <c r="W112" s="497">
        <v>499884.57370392187</v>
      </c>
      <c r="X112" s="497">
        <v>62544.869832050521</v>
      </c>
      <c r="Y112" s="497">
        <v>562429.44353597239</v>
      </c>
      <c r="Z112" s="497">
        <v>-468507.11597254011</v>
      </c>
      <c r="AA112" s="497">
        <v>93922.327563432045</v>
      </c>
      <c r="AB112" s="497">
        <v>0</v>
      </c>
      <c r="AC112" s="497">
        <v>93922.327563432045</v>
      </c>
      <c r="AD112" s="497">
        <v>0</v>
      </c>
      <c r="AE112" s="497">
        <v>93922.327563432045</v>
      </c>
      <c r="AF112" s="497">
        <v>21.518127808973986</v>
      </c>
      <c r="AG112" s="497">
        <v>20.985022846613447</v>
      </c>
    </row>
    <row r="113" spans="1:33" ht="16.5">
      <c r="A113" s="401">
        <v>290</v>
      </c>
      <c r="B113" s="402" t="s">
        <v>139</v>
      </c>
      <c r="C113" s="403">
        <v>8254380.6784502659</v>
      </c>
      <c r="D113" s="505">
        <v>8558237.161397364</v>
      </c>
      <c r="E113" s="470">
        <f>D113-C113</f>
        <v>303856.48294709809</v>
      </c>
      <c r="F113" s="506">
        <f>D113/C113-1</f>
        <v>3.6811542232402461E-2</v>
      </c>
      <c r="G113" s="403">
        <f>C113/L113</f>
        <v>1064.3946716247924</v>
      </c>
      <c r="H113" s="403">
        <f>D113/M113</f>
        <v>1128.7572093639362</v>
      </c>
      <c r="I113" s="507">
        <f>H113-G113</f>
        <v>64.362537739143818</v>
      </c>
      <c r="J113" s="504">
        <f>D113/$D$10</f>
        <v>2.2772237843494895E-3</v>
      </c>
      <c r="K113" s="504">
        <f>M113/$M$10</f>
        <v>1.3604123940710278E-3</v>
      </c>
      <c r="L113" s="404">
        <v>7755</v>
      </c>
      <c r="M113" s="404">
        <v>7582</v>
      </c>
      <c r="N113" s="419">
        <v>18</v>
      </c>
      <c r="O113" s="419">
        <v>18</v>
      </c>
      <c r="P113" s="495"/>
      <c r="R113" s="401">
        <v>290</v>
      </c>
      <c r="S113" s="402" t="s">
        <v>139</v>
      </c>
      <c r="T113" s="470">
        <f t="shared" si="1"/>
        <v>-173</v>
      </c>
      <c r="U113" s="497">
        <v>791893.41259321943</v>
      </c>
      <c r="V113" s="517">
        <v>-23970.830580543727</v>
      </c>
      <c r="W113" s="497">
        <v>767922.5820126757</v>
      </c>
      <c r="X113" s="497">
        <v>32189.036963784602</v>
      </c>
      <c r="Y113" s="497">
        <v>800111.61897645984</v>
      </c>
      <c r="Z113" s="497">
        <v>-496255.13602936058</v>
      </c>
      <c r="AA113" s="497">
        <v>303856.48294709809</v>
      </c>
      <c r="AB113" s="497">
        <v>0</v>
      </c>
      <c r="AC113" s="497">
        <v>303856.48294709809</v>
      </c>
      <c r="AD113" s="497">
        <v>0</v>
      </c>
      <c r="AE113" s="497">
        <v>303856.48294709809</v>
      </c>
      <c r="AF113" s="497">
        <v>64.362537739143818</v>
      </c>
      <c r="AG113" s="497">
        <v>64.156455162293241</v>
      </c>
    </row>
    <row r="114" spans="1:33" ht="16.5">
      <c r="A114" s="401">
        <v>291</v>
      </c>
      <c r="B114" s="402" t="s">
        <v>140</v>
      </c>
      <c r="C114" s="403">
        <v>2484859.3293691324</v>
      </c>
      <c r="D114" s="505">
        <v>2777517.4072827054</v>
      </c>
      <c r="E114" s="470">
        <f>D114-C114</f>
        <v>292658.07791357301</v>
      </c>
      <c r="F114" s="506">
        <f>D114/C114-1</f>
        <v>0.11777651734831784</v>
      </c>
      <c r="G114" s="403">
        <f>C114/L114</f>
        <v>1172.6565971539087</v>
      </c>
      <c r="H114" s="403">
        <f>D114/M114</f>
        <v>1327.6851851255763</v>
      </c>
      <c r="I114" s="507">
        <f>H114-G114</f>
        <v>155.02858797166755</v>
      </c>
      <c r="J114" s="504">
        <f>D114/$D$10</f>
        <v>7.3905742292799156E-4</v>
      </c>
      <c r="K114" s="504">
        <f>M114/$M$10</f>
        <v>3.7536042315966636E-4</v>
      </c>
      <c r="L114" s="404">
        <v>2119</v>
      </c>
      <c r="M114" s="404">
        <v>2092</v>
      </c>
      <c r="N114" s="419">
        <v>6</v>
      </c>
      <c r="O114" s="419">
        <v>6</v>
      </c>
      <c r="P114" s="495"/>
      <c r="R114" s="401">
        <v>291</v>
      </c>
      <c r="S114" s="402" t="s">
        <v>140</v>
      </c>
      <c r="T114" s="470">
        <f t="shared" si="1"/>
        <v>-27</v>
      </c>
      <c r="U114" s="497">
        <v>299458.53614961193</v>
      </c>
      <c r="V114" s="517">
        <v>-6782.6419069555122</v>
      </c>
      <c r="W114" s="497">
        <v>292675.89424265642</v>
      </c>
      <c r="X114" s="497">
        <v>108310.26428682878</v>
      </c>
      <c r="Y114" s="497">
        <v>400986.15852948534</v>
      </c>
      <c r="Z114" s="497">
        <v>-108328.08061591256</v>
      </c>
      <c r="AA114" s="497">
        <v>292658.07791357301</v>
      </c>
      <c r="AB114" s="497">
        <v>0</v>
      </c>
      <c r="AC114" s="497">
        <v>292658.07791357301</v>
      </c>
      <c r="AD114" s="497">
        <v>0</v>
      </c>
      <c r="AE114" s="497">
        <v>292658.07791357301</v>
      </c>
      <c r="AF114" s="497">
        <v>155.02858797166755</v>
      </c>
      <c r="AG114" s="497">
        <v>154.98315550776306</v>
      </c>
    </row>
    <row r="115" spans="1:33" ht="16.5">
      <c r="A115" s="401">
        <v>297</v>
      </c>
      <c r="B115" s="402" t="s">
        <v>141</v>
      </c>
      <c r="C115" s="403">
        <v>32256607.137618694</v>
      </c>
      <c r="D115" s="505">
        <v>38872730.578791857</v>
      </c>
      <c r="E115" s="470">
        <f>D115-C115</f>
        <v>6616123.4411731623</v>
      </c>
      <c r="F115" s="506">
        <f>D115/C115-1</f>
        <v>0.20510909324549598</v>
      </c>
      <c r="G115" s="403">
        <f>C115/L115</f>
        <v>263.11733965462173</v>
      </c>
      <c r="H115" s="403">
        <f>D115/M115</f>
        <v>313.43668071368444</v>
      </c>
      <c r="I115" s="507">
        <f>H115-G115</f>
        <v>50.319341059062708</v>
      </c>
      <c r="J115" s="504">
        <f>D115/$D$10</f>
        <v>1.0343474358939233E-2</v>
      </c>
      <c r="K115" s="504">
        <f>M115/$M$10</f>
        <v>2.2252664933405823E-2</v>
      </c>
      <c r="L115" s="404">
        <v>122594</v>
      </c>
      <c r="M115" s="404">
        <v>124021</v>
      </c>
      <c r="N115" s="419">
        <v>11</v>
      </c>
      <c r="O115" s="419">
        <v>11</v>
      </c>
      <c r="P115" s="495"/>
      <c r="R115" s="401">
        <v>297</v>
      </c>
      <c r="S115" s="402" t="s">
        <v>141</v>
      </c>
      <c r="T115" s="470">
        <f t="shared" si="1"/>
        <v>1427</v>
      </c>
      <c r="U115" s="497">
        <v>11881679.532939456</v>
      </c>
      <c r="V115" s="517">
        <v>3251088.1813720725</v>
      </c>
      <c r="W115" s="497">
        <v>15132767.714311529</v>
      </c>
      <c r="X115" s="497">
        <v>-912398.9368135184</v>
      </c>
      <c r="Y115" s="497">
        <v>14220368.777498011</v>
      </c>
      <c r="Z115" s="497">
        <v>-7604245.3363248445</v>
      </c>
      <c r="AA115" s="497">
        <v>6616123.4411731623</v>
      </c>
      <c r="AB115" s="497">
        <v>0</v>
      </c>
      <c r="AC115" s="497">
        <v>6616123.4411731623</v>
      </c>
      <c r="AD115" s="497">
        <v>0</v>
      </c>
      <c r="AE115" s="497">
        <v>6616123.4411731586</v>
      </c>
      <c r="AF115" s="497">
        <v>50.319341059062708</v>
      </c>
      <c r="AG115" s="497">
        <v>50.601962043326608</v>
      </c>
    </row>
    <row r="116" spans="1:33" ht="16.5">
      <c r="A116" s="401">
        <v>300</v>
      </c>
      <c r="B116" s="402" t="s">
        <v>142</v>
      </c>
      <c r="C116" s="403">
        <v>6709322.8952409467</v>
      </c>
      <c r="D116" s="505">
        <v>6443004.5180046251</v>
      </c>
      <c r="E116" s="470">
        <f>D116-C116</f>
        <v>-266318.37723632157</v>
      </c>
      <c r="F116" s="506">
        <f>D116/C116-1</f>
        <v>-3.9693778551815773E-2</v>
      </c>
      <c r="G116" s="403">
        <f>C116/L116</f>
        <v>1952.0869639921289</v>
      </c>
      <c r="H116" s="403">
        <f>D116/M116</f>
        <v>1905.6505525006285</v>
      </c>
      <c r="I116" s="507">
        <f>H116-G116</f>
        <v>-46.436411491500394</v>
      </c>
      <c r="J116" s="504">
        <f>D116/$D$10</f>
        <v>1.7143908090384965E-3</v>
      </c>
      <c r="K116" s="504">
        <f>M116/$M$10</f>
        <v>6.0664129574705163E-4</v>
      </c>
      <c r="L116" s="404">
        <v>3437</v>
      </c>
      <c r="M116" s="404">
        <v>3381</v>
      </c>
      <c r="N116" s="419">
        <v>14</v>
      </c>
      <c r="O116" s="419">
        <v>14</v>
      </c>
      <c r="P116" s="495"/>
      <c r="R116" s="401">
        <v>300</v>
      </c>
      <c r="S116" s="402" t="s">
        <v>142</v>
      </c>
      <c r="T116" s="470">
        <f t="shared" si="1"/>
        <v>-56</v>
      </c>
      <c r="U116" s="497">
        <v>-51021.855991289951</v>
      </c>
      <c r="V116" s="517">
        <v>-10861.219743583351</v>
      </c>
      <c r="W116" s="497">
        <v>-61883.075734872837</v>
      </c>
      <c r="X116" s="497">
        <v>1192.4225287754089</v>
      </c>
      <c r="Y116" s="497">
        <v>-60690.653206097893</v>
      </c>
      <c r="Z116" s="497">
        <v>-205627.72403022333</v>
      </c>
      <c r="AA116" s="497">
        <v>-266318.37723632157</v>
      </c>
      <c r="AB116" s="497">
        <v>0</v>
      </c>
      <c r="AC116" s="497">
        <v>-266318.37723632157</v>
      </c>
      <c r="AD116" s="497">
        <v>0</v>
      </c>
      <c r="AE116" s="497">
        <v>-266318.37723632157</v>
      </c>
      <c r="AF116" s="497">
        <v>-46.436411491500394</v>
      </c>
      <c r="AG116" s="497">
        <v>-44.559996085171406</v>
      </c>
    </row>
    <row r="117" spans="1:33" ht="16.5">
      <c r="A117" s="401">
        <v>301</v>
      </c>
      <c r="B117" s="402" t="s">
        <v>143</v>
      </c>
      <c r="C117" s="403">
        <v>11720014.963495262</v>
      </c>
      <c r="D117" s="505">
        <v>13462871.744102996</v>
      </c>
      <c r="E117" s="470">
        <f>D117-C117</f>
        <v>1742856.7806077339</v>
      </c>
      <c r="F117" s="506">
        <f>D117/C117-1</f>
        <v>0.14870772657170406</v>
      </c>
      <c r="G117" s="403">
        <f>C117/L117</f>
        <v>589.24157684742397</v>
      </c>
      <c r="H117" s="403">
        <f>D117/M117</f>
        <v>681.35390172088648</v>
      </c>
      <c r="I117" s="507">
        <f>H117-G117</f>
        <v>92.112324873462512</v>
      </c>
      <c r="J117" s="504">
        <f>D117/$D$10</f>
        <v>3.582276485583194E-3</v>
      </c>
      <c r="K117" s="504">
        <f>M117/$M$10</f>
        <v>3.5452899623383593E-3</v>
      </c>
      <c r="L117" s="404">
        <v>19890</v>
      </c>
      <c r="M117" s="404">
        <v>19759</v>
      </c>
      <c r="N117" s="419">
        <v>14</v>
      </c>
      <c r="O117" s="419">
        <v>14</v>
      </c>
      <c r="P117" s="495"/>
      <c r="R117" s="401">
        <v>301</v>
      </c>
      <c r="S117" s="402" t="s">
        <v>143</v>
      </c>
      <c r="T117" s="470">
        <f t="shared" si="1"/>
        <v>-131</v>
      </c>
      <c r="U117" s="497">
        <v>1921545.2053326592</v>
      </c>
      <c r="V117" s="517">
        <v>531628.74620269146</v>
      </c>
      <c r="W117" s="497">
        <v>2453173.9515353506</v>
      </c>
      <c r="X117" s="497">
        <v>538064.61953495629</v>
      </c>
      <c r="Y117" s="497">
        <v>2991238.5710703079</v>
      </c>
      <c r="Z117" s="497">
        <v>-1248381.7904625721</v>
      </c>
      <c r="AA117" s="497">
        <v>1742856.7806077339</v>
      </c>
      <c r="AB117" s="497">
        <v>0</v>
      </c>
      <c r="AC117" s="497">
        <v>1742856.7806077339</v>
      </c>
      <c r="AD117" s="497">
        <v>0</v>
      </c>
      <c r="AE117" s="497">
        <v>1742856.7806077339</v>
      </c>
      <c r="AF117" s="497">
        <v>92.112324873462512</v>
      </c>
      <c r="AG117" s="497">
        <v>92.245674163213494</v>
      </c>
    </row>
    <row r="118" spans="1:33" ht="16.5">
      <c r="A118" s="401">
        <v>304</v>
      </c>
      <c r="B118" s="402" t="s">
        <v>144</v>
      </c>
      <c r="C118" s="403">
        <v>-231269.45030328378</v>
      </c>
      <c r="D118" s="505">
        <v>-152762.53296744128</v>
      </c>
      <c r="E118" s="470">
        <f>D118-C118</f>
        <v>78506.917335842503</v>
      </c>
      <c r="F118" s="506">
        <f>D118/C118-1</f>
        <v>-0.33946082041051917</v>
      </c>
      <c r="G118" s="403">
        <f>C118/L118</f>
        <v>-243.44152663503556</v>
      </c>
      <c r="H118" s="403">
        <f>D118/M118</f>
        <v>-160.97211060847343</v>
      </c>
      <c r="I118" s="507">
        <f>H118-G118</f>
        <v>82.469416026562129</v>
      </c>
      <c r="J118" s="504">
        <f>D118/$D$10</f>
        <v>-4.0647912282689115E-5</v>
      </c>
      <c r="K118" s="504">
        <f>M118/$M$10</f>
        <v>1.7027583249451403E-4</v>
      </c>
      <c r="L118" s="404">
        <v>950</v>
      </c>
      <c r="M118" s="404">
        <v>949</v>
      </c>
      <c r="N118" s="419">
        <v>2</v>
      </c>
      <c r="O118" s="419">
        <v>2</v>
      </c>
      <c r="P118" s="495"/>
      <c r="R118" s="401">
        <v>304</v>
      </c>
      <c r="S118" s="402" t="s">
        <v>144</v>
      </c>
      <c r="T118" s="470">
        <f t="shared" si="1"/>
        <v>-1</v>
      </c>
      <c r="U118" s="497">
        <v>71600.853424005181</v>
      </c>
      <c r="V118" s="517">
        <v>25331.654845173995</v>
      </c>
      <c r="W118" s="497">
        <v>96932.508269179176</v>
      </c>
      <c r="X118" s="497">
        <v>9391.8346105620367</v>
      </c>
      <c r="Y118" s="497">
        <v>106324.34287974122</v>
      </c>
      <c r="Z118" s="497">
        <v>-27817.425543898717</v>
      </c>
      <c r="AA118" s="497">
        <v>78506.917335842503</v>
      </c>
      <c r="AB118" s="497">
        <v>0</v>
      </c>
      <c r="AC118" s="497">
        <v>78506.917335842503</v>
      </c>
      <c r="AD118" s="497">
        <v>0</v>
      </c>
      <c r="AE118" s="497">
        <v>78506.917335842503</v>
      </c>
      <c r="AF118" s="497">
        <v>82.469416026562129</v>
      </c>
      <c r="AG118" s="497">
        <v>82.201344704949349</v>
      </c>
    </row>
    <row r="119" spans="1:33" ht="16.5">
      <c r="A119" s="401">
        <v>305</v>
      </c>
      <c r="B119" s="402" t="s">
        <v>145</v>
      </c>
      <c r="C119" s="403">
        <v>14766514.610619554</v>
      </c>
      <c r="D119" s="505">
        <v>14905365.892554086</v>
      </c>
      <c r="E119" s="470">
        <f>D119-C119</f>
        <v>138851.28193453141</v>
      </c>
      <c r="F119" s="506">
        <f>D119/C119-1</f>
        <v>9.4031181762197491E-3</v>
      </c>
      <c r="G119" s="403">
        <f>C119/L119</f>
        <v>974.94484422418816</v>
      </c>
      <c r="H119" s="403">
        <f>D119/M119</f>
        <v>992.43397646674782</v>
      </c>
      <c r="I119" s="507">
        <f>H119-G119</f>
        <v>17.489132242559663</v>
      </c>
      <c r="J119" s="504">
        <f>D119/$D$10</f>
        <v>3.9661034258384274E-3</v>
      </c>
      <c r="K119" s="504">
        <f>M119/$M$10</f>
        <v>2.694807932808331E-3</v>
      </c>
      <c r="L119" s="404">
        <v>15146</v>
      </c>
      <c r="M119" s="404">
        <v>15019</v>
      </c>
      <c r="N119" s="419">
        <v>17</v>
      </c>
      <c r="O119" s="419">
        <v>17</v>
      </c>
      <c r="P119" s="495"/>
      <c r="R119" s="401">
        <v>305</v>
      </c>
      <c r="S119" s="402" t="s">
        <v>145</v>
      </c>
      <c r="T119" s="470">
        <f t="shared" si="1"/>
        <v>-127</v>
      </c>
      <c r="U119" s="497">
        <v>1626677.6296520848</v>
      </c>
      <c r="V119" s="517">
        <v>-49238.127848608186</v>
      </c>
      <c r="W119" s="497">
        <v>1577439.5018034764</v>
      </c>
      <c r="X119" s="497">
        <v>-608984.16777179902</v>
      </c>
      <c r="Y119" s="497">
        <v>968455.33403167687</v>
      </c>
      <c r="Z119" s="497">
        <v>-829604.0520971464</v>
      </c>
      <c r="AA119" s="497">
        <v>138851.28193453141</v>
      </c>
      <c r="AB119" s="497">
        <v>0</v>
      </c>
      <c r="AC119" s="497">
        <v>138851.28193453141</v>
      </c>
      <c r="AD119" s="497">
        <v>0</v>
      </c>
      <c r="AE119" s="497">
        <v>138851.28193453141</v>
      </c>
      <c r="AF119" s="497">
        <v>17.489132242559663</v>
      </c>
      <c r="AG119" s="497">
        <v>17.444514092869554</v>
      </c>
    </row>
    <row r="120" spans="1:33" ht="16.5">
      <c r="A120" s="401">
        <v>309</v>
      </c>
      <c r="B120" s="402" t="s">
        <v>146</v>
      </c>
      <c r="C120" s="403">
        <v>2810193.268336664</v>
      </c>
      <c r="D120" s="505">
        <v>3918977.9011911461</v>
      </c>
      <c r="E120" s="470">
        <f>D120-C120</f>
        <v>1108784.6328544822</v>
      </c>
      <c r="F120" s="506">
        <f>D120/C120-1</f>
        <v>0.39455814137323197</v>
      </c>
      <c r="G120" s="403">
        <f>C120/L120</f>
        <v>435.21655077228803</v>
      </c>
      <c r="H120" s="403">
        <f>D120/M120</f>
        <v>611.48040274475682</v>
      </c>
      <c r="I120" s="507">
        <f>H120-G120</f>
        <v>176.26385197246879</v>
      </c>
      <c r="J120" s="504">
        <f>D120/$D$10</f>
        <v>1.0427836385729901E-3</v>
      </c>
      <c r="K120" s="504">
        <f>M120/$M$10</f>
        <v>1.1499450057506221E-3</v>
      </c>
      <c r="L120" s="404">
        <v>6457</v>
      </c>
      <c r="M120" s="404">
        <v>6409</v>
      </c>
      <c r="N120" s="419">
        <v>12</v>
      </c>
      <c r="O120" s="419">
        <v>12</v>
      </c>
      <c r="P120" s="495"/>
      <c r="R120" s="401">
        <v>309</v>
      </c>
      <c r="S120" s="402" t="s">
        <v>146</v>
      </c>
      <c r="T120" s="470">
        <f t="shared" si="1"/>
        <v>-48</v>
      </c>
      <c r="U120" s="497">
        <v>1160299.760773716</v>
      </c>
      <c r="V120" s="517">
        <v>172648.40653930977</v>
      </c>
      <c r="W120" s="497">
        <v>1332948.1673130256</v>
      </c>
      <c r="X120" s="497">
        <v>144927.55985931261</v>
      </c>
      <c r="Y120" s="497">
        <v>1477875.7271723384</v>
      </c>
      <c r="Z120" s="497">
        <v>-369091.09431785659</v>
      </c>
      <c r="AA120" s="497">
        <v>1108784.6328544822</v>
      </c>
      <c r="AB120" s="497">
        <v>0</v>
      </c>
      <c r="AC120" s="497">
        <v>1108784.6328544822</v>
      </c>
      <c r="AD120" s="497">
        <v>0</v>
      </c>
      <c r="AE120" s="497">
        <v>1108784.6328544822</v>
      </c>
      <c r="AF120" s="497">
        <v>176.26385197246879</v>
      </c>
      <c r="AG120" s="497">
        <v>176.22268586722134</v>
      </c>
    </row>
    <row r="121" spans="1:33" ht="16.5">
      <c r="A121" s="401">
        <v>312</v>
      </c>
      <c r="B121" s="402" t="s">
        <v>147</v>
      </c>
      <c r="C121" s="403">
        <v>551097.37524991797</v>
      </c>
      <c r="D121" s="505">
        <v>982047.64728878788</v>
      </c>
      <c r="E121" s="470">
        <f>D121-C121</f>
        <v>430950.27203886991</v>
      </c>
      <c r="F121" s="506">
        <f>D121/C121-1</f>
        <v>0.78198570959159008</v>
      </c>
      <c r="G121" s="403">
        <f>C121/L121</f>
        <v>460.7837585701655</v>
      </c>
      <c r="H121" s="403">
        <f>D121/M121</f>
        <v>836.49714419828615</v>
      </c>
      <c r="I121" s="507">
        <f>H121-G121</f>
        <v>375.71338562812065</v>
      </c>
      <c r="J121" s="504">
        <f>D121/$D$10</f>
        <v>2.6130875057514097E-4</v>
      </c>
      <c r="K121" s="504">
        <f>M121/$M$10</f>
        <v>2.106468149089141E-4</v>
      </c>
      <c r="L121" s="404">
        <v>1196</v>
      </c>
      <c r="M121" s="404">
        <v>1174</v>
      </c>
      <c r="N121" s="419">
        <v>13</v>
      </c>
      <c r="O121" s="419">
        <v>13</v>
      </c>
      <c r="P121" s="495"/>
      <c r="R121" s="401">
        <v>312</v>
      </c>
      <c r="S121" s="402" t="s">
        <v>147</v>
      </c>
      <c r="T121" s="470">
        <f t="shared" si="1"/>
        <v>-22</v>
      </c>
      <c r="U121" s="497">
        <v>266825.0412761136</v>
      </c>
      <c r="V121" s="517">
        <v>32129.395969290839</v>
      </c>
      <c r="W121" s="497">
        <v>298954.43724540452</v>
      </c>
      <c r="X121" s="497">
        <v>215931.27654122715</v>
      </c>
      <c r="Y121" s="497">
        <v>514885.71378663159</v>
      </c>
      <c r="Z121" s="497">
        <v>-83935.441747761681</v>
      </c>
      <c r="AA121" s="497">
        <v>430950.27203886991</v>
      </c>
      <c r="AB121" s="497">
        <v>0</v>
      </c>
      <c r="AC121" s="497">
        <v>430950.27203886991</v>
      </c>
      <c r="AD121" s="497">
        <v>0</v>
      </c>
      <c r="AE121" s="497">
        <v>430950.27203886991</v>
      </c>
      <c r="AF121" s="497">
        <v>375.71338562812065</v>
      </c>
      <c r="AG121" s="497">
        <v>375.57313661522687</v>
      </c>
    </row>
    <row r="122" spans="1:33" ht="16.5">
      <c r="A122" s="401">
        <v>316</v>
      </c>
      <c r="B122" s="402" t="s">
        <v>148</v>
      </c>
      <c r="C122" s="403">
        <v>1199502.0464381818</v>
      </c>
      <c r="D122" s="505">
        <v>753317.35997471749</v>
      </c>
      <c r="E122" s="470">
        <f>D122-C122</f>
        <v>-446184.68646346428</v>
      </c>
      <c r="F122" s="506">
        <f>D122/C122-1</f>
        <v>-0.37197492725283077</v>
      </c>
      <c r="G122" s="403">
        <f>C122/L122</f>
        <v>285.7317880986617</v>
      </c>
      <c r="H122" s="403">
        <f>D122/M122</f>
        <v>183.11068545812287</v>
      </c>
      <c r="I122" s="507">
        <f>H122-G122</f>
        <v>-102.62110264053882</v>
      </c>
      <c r="J122" s="504">
        <f>D122/$D$10</f>
        <v>2.0044691178173609E-4</v>
      </c>
      <c r="K122" s="504">
        <f>M122/$M$10</f>
        <v>7.3816098512374155E-4</v>
      </c>
      <c r="L122" s="404">
        <v>4198</v>
      </c>
      <c r="M122" s="404">
        <v>4114</v>
      </c>
      <c r="N122" s="419">
        <v>7</v>
      </c>
      <c r="O122" s="419">
        <v>7</v>
      </c>
      <c r="P122" s="495"/>
      <c r="R122" s="401">
        <v>316</v>
      </c>
      <c r="S122" s="402" t="s">
        <v>148</v>
      </c>
      <c r="T122" s="470">
        <f t="shared" si="1"/>
        <v>-84</v>
      </c>
      <c r="U122" s="497">
        <v>424211.15316950076</v>
      </c>
      <c r="V122" s="517">
        <v>112853.10274998232</v>
      </c>
      <c r="W122" s="497">
        <v>537064.25591948314</v>
      </c>
      <c r="X122" s="497">
        <v>-681585.05735455849</v>
      </c>
      <c r="Y122" s="497">
        <v>-144520.80143507547</v>
      </c>
      <c r="Z122" s="497">
        <v>-301663.88502838882</v>
      </c>
      <c r="AA122" s="497">
        <v>-446184.68646346428</v>
      </c>
      <c r="AB122" s="497">
        <v>0</v>
      </c>
      <c r="AC122" s="497">
        <v>-446184.68646346428</v>
      </c>
      <c r="AD122" s="497">
        <v>0</v>
      </c>
      <c r="AE122" s="497">
        <v>-446184.68646346428</v>
      </c>
      <c r="AF122" s="497">
        <v>-102.62110264053882</v>
      </c>
      <c r="AG122" s="497">
        <v>-103.64507041925512</v>
      </c>
    </row>
    <row r="123" spans="1:33" ht="16.5">
      <c r="A123" s="401">
        <v>317</v>
      </c>
      <c r="B123" s="402" t="s">
        <v>149</v>
      </c>
      <c r="C123" s="403">
        <v>4670245.620968705</v>
      </c>
      <c r="D123" s="505">
        <v>4808340.8735625744</v>
      </c>
      <c r="E123" s="470">
        <f>D123-C123</f>
        <v>138095.25259386934</v>
      </c>
      <c r="F123" s="506">
        <f>D123/C123-1</f>
        <v>2.9569162695392892E-2</v>
      </c>
      <c r="G123" s="403">
        <f>C123/L123</f>
        <v>1887.7306471175041</v>
      </c>
      <c r="H123" s="403">
        <f>D123/M123</f>
        <v>1970.6315055584321</v>
      </c>
      <c r="I123" s="507">
        <f>H123-G123</f>
        <v>82.900858440928005</v>
      </c>
      <c r="J123" s="504">
        <f>D123/$D$10</f>
        <v>1.2794303305739038E-3</v>
      </c>
      <c r="K123" s="504">
        <f>M123/$M$10</f>
        <v>4.3780087596060512E-4</v>
      </c>
      <c r="L123" s="404">
        <v>2474</v>
      </c>
      <c r="M123" s="404">
        <v>2440</v>
      </c>
      <c r="N123" s="419">
        <v>17</v>
      </c>
      <c r="O123" s="419">
        <v>17</v>
      </c>
      <c r="P123" s="495"/>
      <c r="R123" s="401">
        <v>317</v>
      </c>
      <c r="S123" s="402" t="s">
        <v>149</v>
      </c>
      <c r="T123" s="470">
        <f t="shared" si="1"/>
        <v>-34</v>
      </c>
      <c r="U123" s="497">
        <v>230896.39135752339</v>
      </c>
      <c r="V123" s="517">
        <v>-7890.5104816766689</v>
      </c>
      <c r="W123" s="497">
        <v>223005.88087584684</v>
      </c>
      <c r="X123" s="497">
        <v>77335.512839681469</v>
      </c>
      <c r="Y123" s="497">
        <v>300341.39371552784</v>
      </c>
      <c r="Z123" s="497">
        <v>-162246.14112165885</v>
      </c>
      <c r="AA123" s="497">
        <v>138095.25259386934</v>
      </c>
      <c r="AB123" s="497">
        <v>0</v>
      </c>
      <c r="AC123" s="497">
        <v>138095.25259386934</v>
      </c>
      <c r="AD123" s="497">
        <v>0</v>
      </c>
      <c r="AE123" s="497">
        <v>138095.25259386934</v>
      </c>
      <c r="AF123" s="497">
        <v>82.900858440928005</v>
      </c>
      <c r="AG123" s="497">
        <v>82.690793022875368</v>
      </c>
    </row>
    <row r="124" spans="1:33" ht="16.5">
      <c r="A124" s="401">
        <v>320</v>
      </c>
      <c r="B124" s="402" t="s">
        <v>150</v>
      </c>
      <c r="C124" s="403">
        <v>6614304.6062078513</v>
      </c>
      <c r="D124" s="505">
        <v>7695261.2001264356</v>
      </c>
      <c r="E124" s="470">
        <f>D124-C124</f>
        <v>1080956.5939185843</v>
      </c>
      <c r="F124" s="506">
        <f>D124/C124-1</f>
        <v>0.16342709601007077</v>
      </c>
      <c r="G124" s="403">
        <f>C124/L124</f>
        <v>945.44090997825208</v>
      </c>
      <c r="H124" s="403">
        <f>D124/M124</f>
        <v>1094.6317496623665</v>
      </c>
      <c r="I124" s="507">
        <f>H124-G124</f>
        <v>149.19083968411439</v>
      </c>
      <c r="J124" s="504">
        <f>D124/$D$10</f>
        <v>2.0475982963819241E-3</v>
      </c>
      <c r="K124" s="504">
        <f>M124/$M$10</f>
        <v>1.2613689172143664E-3</v>
      </c>
      <c r="L124" s="404">
        <v>6996</v>
      </c>
      <c r="M124" s="404">
        <v>7030</v>
      </c>
      <c r="N124" s="419">
        <v>19</v>
      </c>
      <c r="O124" s="419">
        <v>19</v>
      </c>
      <c r="P124" s="495"/>
      <c r="R124" s="401">
        <v>320</v>
      </c>
      <c r="S124" s="402" t="s">
        <v>150</v>
      </c>
      <c r="T124" s="470">
        <f t="shared" si="1"/>
        <v>34</v>
      </c>
      <c r="U124" s="497">
        <v>1449488.8681641016</v>
      </c>
      <c r="V124" s="517">
        <v>-23807.358447760111</v>
      </c>
      <c r="W124" s="497">
        <v>1425681.5097163413</v>
      </c>
      <c r="X124" s="497">
        <v>66915.572910212912</v>
      </c>
      <c r="Y124" s="497">
        <v>1492597.0826265551</v>
      </c>
      <c r="Z124" s="497">
        <v>-411640.48870797083</v>
      </c>
      <c r="AA124" s="497">
        <v>1080956.5939185843</v>
      </c>
      <c r="AB124" s="497">
        <v>0</v>
      </c>
      <c r="AC124" s="497">
        <v>1080956.5939185843</v>
      </c>
      <c r="AD124" s="497">
        <v>0</v>
      </c>
      <c r="AE124" s="497">
        <v>1080956.5939185843</v>
      </c>
      <c r="AF124" s="497">
        <v>149.19083968411439</v>
      </c>
      <c r="AG124" s="497">
        <v>149.20137990823753</v>
      </c>
    </row>
    <row r="125" spans="1:33" ht="16.5">
      <c r="A125" s="401">
        <v>322</v>
      </c>
      <c r="B125" s="402" t="s">
        <v>151</v>
      </c>
      <c r="C125" s="403">
        <v>9307575.5454034265</v>
      </c>
      <c r="D125" s="505">
        <v>9265905.9448335208</v>
      </c>
      <c r="E125" s="470">
        <f>D125-C125</f>
        <v>-41669.600569905713</v>
      </c>
      <c r="F125" s="506">
        <f>D125/C125-1</f>
        <v>-4.4769553968846409E-3</v>
      </c>
      <c r="G125" s="403">
        <f>C125/L125</f>
        <v>1421.2208803486681</v>
      </c>
      <c r="H125" s="403">
        <f>D125/M125</f>
        <v>1433.9068314505603</v>
      </c>
      <c r="I125" s="507">
        <f>H125-G125</f>
        <v>12.685951101892215</v>
      </c>
      <c r="J125" s="504">
        <f>D125/$D$10</f>
        <v>2.4655242666440655E-3</v>
      </c>
      <c r="K125" s="504">
        <f>M125/$M$10</f>
        <v>1.1594546149415698E-3</v>
      </c>
      <c r="L125" s="404">
        <v>6549</v>
      </c>
      <c r="M125" s="404">
        <v>6462</v>
      </c>
      <c r="N125" s="419">
        <v>2</v>
      </c>
      <c r="O125" s="419">
        <v>2</v>
      </c>
      <c r="P125" s="495"/>
      <c r="R125" s="401">
        <v>322</v>
      </c>
      <c r="S125" s="402" t="s">
        <v>151</v>
      </c>
      <c r="T125" s="470">
        <f t="shared" si="1"/>
        <v>-87</v>
      </c>
      <c r="U125" s="497">
        <v>243984.93390304968</v>
      </c>
      <c r="V125" s="517">
        <v>-20921.685977875488</v>
      </c>
      <c r="W125" s="497">
        <v>223063.24792517535</v>
      </c>
      <c r="X125" s="497">
        <v>14757.923698663479</v>
      </c>
      <c r="Y125" s="497">
        <v>237821.17162383907</v>
      </c>
      <c r="Z125" s="497">
        <v>-279490.77219374548</v>
      </c>
      <c r="AA125" s="497">
        <v>-41669.600569905713</v>
      </c>
      <c r="AB125" s="497">
        <v>0</v>
      </c>
      <c r="AC125" s="497">
        <v>-41669.600569905713</v>
      </c>
      <c r="AD125" s="497">
        <v>0</v>
      </c>
      <c r="AE125" s="497">
        <v>-41669.600569905713</v>
      </c>
      <c r="AF125" s="497">
        <v>12.685951101892215</v>
      </c>
      <c r="AG125" s="497">
        <v>12.913455237702692</v>
      </c>
    </row>
    <row r="126" spans="1:33" ht="16.5">
      <c r="A126" s="401">
        <v>398</v>
      </c>
      <c r="B126" s="402" t="s">
        <v>152</v>
      </c>
      <c r="C126" s="403">
        <v>76367211.70378688</v>
      </c>
      <c r="D126" s="505">
        <v>83034680.389940336</v>
      </c>
      <c r="E126" s="470">
        <f>D126-C126</f>
        <v>6667468.6861534566</v>
      </c>
      <c r="F126" s="506">
        <f>D126/C126-1</f>
        <v>8.7308002183125843E-2</v>
      </c>
      <c r="G126" s="403">
        <f>C126/L126</f>
        <v>635.46670858154255</v>
      </c>
      <c r="H126" s="403">
        <f>D126/M126</f>
        <v>687.9825705711213</v>
      </c>
      <c r="I126" s="507">
        <f>H126-G126</f>
        <v>52.515861989578752</v>
      </c>
      <c r="J126" s="504">
        <f>D126/$D$10</f>
        <v>2.209433386150244E-2</v>
      </c>
      <c r="K126" s="504">
        <f>M126/$M$10</f>
        <v>2.1655533246849719E-2</v>
      </c>
      <c r="L126" s="404">
        <v>120175</v>
      </c>
      <c r="M126" s="404">
        <v>120693</v>
      </c>
      <c r="N126" s="419">
        <v>7</v>
      </c>
      <c r="O126" s="419">
        <v>7</v>
      </c>
      <c r="P126" s="495"/>
      <c r="R126" s="401">
        <v>398</v>
      </c>
      <c r="S126" s="402" t="s">
        <v>152</v>
      </c>
      <c r="T126" s="470">
        <f t="shared" si="1"/>
        <v>518</v>
      </c>
      <c r="U126" s="497">
        <v>11527215.380741224</v>
      </c>
      <c r="V126" s="517">
        <v>-408196.6500082761</v>
      </c>
      <c r="W126" s="497">
        <v>11119018.73073294</v>
      </c>
      <c r="X126" s="497">
        <v>2435818.6552635431</v>
      </c>
      <c r="Y126" s="497">
        <v>13554837.385996491</v>
      </c>
      <c r="Z126" s="497">
        <v>-6887368.699843023</v>
      </c>
      <c r="AA126" s="497">
        <v>6667468.6861534566</v>
      </c>
      <c r="AB126" s="497">
        <v>0</v>
      </c>
      <c r="AC126" s="497">
        <v>6667468.6861534566</v>
      </c>
      <c r="AD126" s="497">
        <v>0</v>
      </c>
      <c r="AE126" s="497">
        <v>6667468.6861534566</v>
      </c>
      <c r="AF126" s="497">
        <v>52.515861989578752</v>
      </c>
      <c r="AG126" s="497">
        <v>52.809999341541129</v>
      </c>
    </row>
    <row r="127" spans="1:33" ht="16.5">
      <c r="A127" s="401">
        <v>399</v>
      </c>
      <c r="B127" s="402" t="s">
        <v>153</v>
      </c>
      <c r="C127" s="403">
        <v>4323731.0018033478</v>
      </c>
      <c r="D127" s="505">
        <v>4597930.190705115</v>
      </c>
      <c r="E127" s="470">
        <f>D127-C127</f>
        <v>274199.18890176713</v>
      </c>
      <c r="F127" s="506">
        <f>D127/C127-1</f>
        <v>6.3417263652018052E-2</v>
      </c>
      <c r="G127" s="403">
        <f>C127/L127</f>
        <v>553.1189717031275</v>
      </c>
      <c r="H127" s="403">
        <f>D127/M127</f>
        <v>598.5329589566669</v>
      </c>
      <c r="I127" s="507">
        <f>H127-G127</f>
        <v>45.413987253539403</v>
      </c>
      <c r="J127" s="504">
        <f>D127/$D$10</f>
        <v>1.2234430749688031E-3</v>
      </c>
      <c r="K127" s="504">
        <f>M127/$M$10</f>
        <v>1.3783550529218723E-3</v>
      </c>
      <c r="L127" s="404">
        <v>7817</v>
      </c>
      <c r="M127" s="404">
        <v>7682</v>
      </c>
      <c r="N127" s="419">
        <v>15</v>
      </c>
      <c r="O127" s="419">
        <v>15</v>
      </c>
      <c r="P127" s="495"/>
      <c r="R127" s="401">
        <v>399</v>
      </c>
      <c r="S127" s="402" t="s">
        <v>153</v>
      </c>
      <c r="T127" s="470">
        <f t="shared" si="1"/>
        <v>-135</v>
      </c>
      <c r="U127" s="497">
        <v>468116.58569459151</v>
      </c>
      <c r="V127" s="517">
        <v>209895.27830957016</v>
      </c>
      <c r="W127" s="497">
        <v>678011.86400416121</v>
      </c>
      <c r="X127" s="497">
        <v>194746.50804177811</v>
      </c>
      <c r="Y127" s="497">
        <v>872758.37204593979</v>
      </c>
      <c r="Z127" s="497">
        <v>-598559.18314417254</v>
      </c>
      <c r="AA127" s="497">
        <v>274199.18890176713</v>
      </c>
      <c r="AB127" s="497">
        <v>0</v>
      </c>
      <c r="AC127" s="497">
        <v>274199.18890176713</v>
      </c>
      <c r="AD127" s="497">
        <v>0</v>
      </c>
      <c r="AE127" s="497">
        <v>274199.18890176713</v>
      </c>
      <c r="AF127" s="497">
        <v>45.413987253539403</v>
      </c>
      <c r="AG127" s="497">
        <v>45.553608311091693</v>
      </c>
    </row>
    <row r="128" spans="1:33" ht="16.5">
      <c r="A128" s="401">
        <v>400</v>
      </c>
      <c r="B128" s="402" t="s">
        <v>154</v>
      </c>
      <c r="C128" s="403">
        <v>12461405.91479772</v>
      </c>
      <c r="D128" s="505">
        <v>13091245.234282074</v>
      </c>
      <c r="E128" s="470">
        <f>D128-C128</f>
        <v>629839.31948435493</v>
      </c>
      <c r="F128" s="506">
        <f>D128/C128-1</f>
        <v>5.0543199041163556E-2</v>
      </c>
      <c r="G128" s="403">
        <f>C128/L128</f>
        <v>1489.5297531434042</v>
      </c>
      <c r="H128" s="403">
        <f>D128/M128</f>
        <v>1550.911649601004</v>
      </c>
      <c r="I128" s="507">
        <f>H128-G128</f>
        <v>61.381896457599851</v>
      </c>
      <c r="J128" s="504">
        <f>D128/$D$10</f>
        <v>3.483392017777582E-3</v>
      </c>
      <c r="K128" s="504">
        <f>M128/$M$10</f>
        <v>1.5145398335997817E-3</v>
      </c>
      <c r="L128" s="404">
        <v>8366</v>
      </c>
      <c r="M128" s="404">
        <v>8441</v>
      </c>
      <c r="N128" s="419">
        <v>2</v>
      </c>
      <c r="O128" s="419">
        <v>2</v>
      </c>
      <c r="P128" s="495"/>
      <c r="R128" s="401">
        <v>400</v>
      </c>
      <c r="S128" s="402" t="s">
        <v>154</v>
      </c>
      <c r="T128" s="470">
        <f t="shared" si="1"/>
        <v>75</v>
      </c>
      <c r="U128" s="497">
        <v>1258406.614087726</v>
      </c>
      <c r="V128" s="517">
        <v>-28863.821169050876</v>
      </c>
      <c r="W128" s="497">
        <v>1229542.7929186746</v>
      </c>
      <c r="X128" s="497">
        <v>-39521.071273511276</v>
      </c>
      <c r="Y128" s="497">
        <v>1190021.7216451634</v>
      </c>
      <c r="Z128" s="497">
        <v>-560182.40216080914</v>
      </c>
      <c r="AA128" s="497">
        <v>629839.31948435493</v>
      </c>
      <c r="AB128" s="497">
        <v>0</v>
      </c>
      <c r="AC128" s="497">
        <v>629839.31948435493</v>
      </c>
      <c r="AD128" s="497">
        <v>0</v>
      </c>
      <c r="AE128" s="497">
        <v>629839.31948435493</v>
      </c>
      <c r="AF128" s="497">
        <v>61.381896457599851</v>
      </c>
      <c r="AG128" s="497">
        <v>61.118325553246677</v>
      </c>
    </row>
    <row r="129" spans="1:33" ht="16.5">
      <c r="A129" s="401">
        <v>402</v>
      </c>
      <c r="B129" s="402" t="s">
        <v>155</v>
      </c>
      <c r="C129" s="403">
        <v>4900393.232110953</v>
      </c>
      <c r="D129" s="505">
        <v>5767879.0509457272</v>
      </c>
      <c r="E129" s="470">
        <f>D129-C129</f>
        <v>867485.8188347742</v>
      </c>
      <c r="F129" s="506">
        <f>D129/C129-1</f>
        <v>0.17702371580108589</v>
      </c>
      <c r="G129" s="403">
        <f>C129/L129</f>
        <v>538.56393363127302</v>
      </c>
      <c r="H129" s="403">
        <f>D129/M129</f>
        <v>642.66061848977461</v>
      </c>
      <c r="I129" s="507">
        <f>H129-G129</f>
        <v>104.09668485850159</v>
      </c>
      <c r="J129" s="504">
        <f>D129/$D$10</f>
        <v>1.5347496350428514E-3</v>
      </c>
      <c r="K129" s="504">
        <f>M129/$M$10</f>
        <v>1.6103536318632912E-3</v>
      </c>
      <c r="L129" s="404">
        <v>9099</v>
      </c>
      <c r="M129" s="404">
        <v>8975</v>
      </c>
      <c r="N129" s="419">
        <v>11</v>
      </c>
      <c r="O129" s="419">
        <v>11</v>
      </c>
      <c r="P129" s="495"/>
      <c r="R129" s="401">
        <v>402</v>
      </c>
      <c r="S129" s="402" t="s">
        <v>155</v>
      </c>
      <c r="T129" s="470">
        <f t="shared" si="1"/>
        <v>-124</v>
      </c>
      <c r="U129" s="497">
        <v>1099604.0024316614</v>
      </c>
      <c r="V129" s="517">
        <v>243937.86716892291</v>
      </c>
      <c r="W129" s="497">
        <v>1343541.8696005843</v>
      </c>
      <c r="X129" s="497">
        <v>182161.81851157546</v>
      </c>
      <c r="Y129" s="497">
        <v>1525703.6881121597</v>
      </c>
      <c r="Z129" s="497">
        <v>-658217.86927738599</v>
      </c>
      <c r="AA129" s="497">
        <v>867485.8188347742</v>
      </c>
      <c r="AB129" s="497">
        <v>0</v>
      </c>
      <c r="AC129" s="497">
        <v>867485.8188347742</v>
      </c>
      <c r="AD129" s="497">
        <v>0</v>
      </c>
      <c r="AE129" s="497">
        <v>867485.8188347742</v>
      </c>
      <c r="AF129" s="497">
        <v>104.09668485850159</v>
      </c>
      <c r="AG129" s="497">
        <v>104.53279338171319</v>
      </c>
    </row>
    <row r="130" spans="1:33" ht="16.5">
      <c r="A130" s="401">
        <v>403</v>
      </c>
      <c r="B130" s="402" t="s">
        <v>156</v>
      </c>
      <c r="C130" s="403">
        <v>3194697.8883178383</v>
      </c>
      <c r="D130" s="505">
        <v>3291041.1795454472</v>
      </c>
      <c r="E130" s="470">
        <f>D130-C130</f>
        <v>96343.291227608919</v>
      </c>
      <c r="F130" s="506">
        <f>D130/C130-1</f>
        <v>3.0157246348680111E-2</v>
      </c>
      <c r="G130" s="403">
        <f>C130/L130</f>
        <v>1132.8715916020703</v>
      </c>
      <c r="H130" s="403">
        <f>D130/M130</f>
        <v>1180.0075939567757</v>
      </c>
      <c r="I130" s="507">
        <f>H130-G130</f>
        <v>47.136002354705397</v>
      </c>
      <c r="J130" s="504">
        <f>D130/$D$10</f>
        <v>8.7569871084418772E-4</v>
      </c>
      <c r="K130" s="504">
        <f>M130/$M$10</f>
        <v>5.0042075535005226E-4</v>
      </c>
      <c r="L130" s="404">
        <v>2820</v>
      </c>
      <c r="M130" s="404">
        <v>2789</v>
      </c>
      <c r="N130" s="419">
        <v>14</v>
      </c>
      <c r="O130" s="419">
        <v>14</v>
      </c>
      <c r="P130" s="495"/>
      <c r="R130" s="401">
        <v>403</v>
      </c>
      <c r="S130" s="402" t="s">
        <v>156</v>
      </c>
      <c r="T130" s="470">
        <f t="shared" si="1"/>
        <v>-31</v>
      </c>
      <c r="U130" s="497">
        <v>67954.288361061714</v>
      </c>
      <c r="V130" s="517">
        <v>39635.456195922277</v>
      </c>
      <c r="W130" s="497">
        <v>107589.7445569837</v>
      </c>
      <c r="X130" s="497">
        <v>154534.88578840438</v>
      </c>
      <c r="Y130" s="497">
        <v>262124.63034538832</v>
      </c>
      <c r="Z130" s="497">
        <v>-165781.33911777922</v>
      </c>
      <c r="AA130" s="497">
        <v>96343.291227608919</v>
      </c>
      <c r="AB130" s="497">
        <v>0</v>
      </c>
      <c r="AC130" s="497">
        <v>96343.291227608919</v>
      </c>
      <c r="AD130" s="497">
        <v>0</v>
      </c>
      <c r="AE130" s="497">
        <v>96343.291227608919</v>
      </c>
      <c r="AF130" s="497">
        <v>47.136002354705397</v>
      </c>
      <c r="AG130" s="497">
        <v>46.98311816428145</v>
      </c>
    </row>
    <row r="131" spans="1:33" ht="16.5">
      <c r="A131" s="401">
        <v>405</v>
      </c>
      <c r="B131" s="402" t="s">
        <v>157</v>
      </c>
      <c r="C131" s="403">
        <v>23488331.134763762</v>
      </c>
      <c r="D131" s="505">
        <v>27703084.481482632</v>
      </c>
      <c r="E131" s="470">
        <f>D131-C131</f>
        <v>4214753.3467188701</v>
      </c>
      <c r="F131" s="506">
        <f>D131/C131-1</f>
        <v>0.17944030687139145</v>
      </c>
      <c r="G131" s="403">
        <f>C131/L131</f>
        <v>323.30806792517222</v>
      </c>
      <c r="H131" s="403">
        <f>D131/M131</f>
        <v>379.55670084784668</v>
      </c>
      <c r="I131" s="507">
        <f>H131-G131</f>
        <v>56.24863292267446</v>
      </c>
      <c r="J131" s="504">
        <f>D131/$D$10</f>
        <v>7.3713922261503424E-3</v>
      </c>
      <c r="K131" s="504">
        <f>M131/$M$10</f>
        <v>1.3095987842054362E-2</v>
      </c>
      <c r="L131" s="404">
        <v>72650</v>
      </c>
      <c r="M131" s="404">
        <v>72988</v>
      </c>
      <c r="N131" s="419">
        <v>9</v>
      </c>
      <c r="O131" s="419">
        <v>9</v>
      </c>
      <c r="P131" s="495"/>
      <c r="R131" s="401">
        <v>405</v>
      </c>
      <c r="S131" s="402" t="s">
        <v>157</v>
      </c>
      <c r="T131" s="470">
        <f t="shared" si="1"/>
        <v>338</v>
      </c>
      <c r="U131" s="497">
        <v>10207965.669658568</v>
      </c>
      <c r="V131" s="517">
        <v>-247054.55318791419</v>
      </c>
      <c r="W131" s="497">
        <v>9960911.1164706536</v>
      </c>
      <c r="X131" s="497">
        <v>-1287029.2297531962</v>
      </c>
      <c r="Y131" s="497">
        <v>8673881.886717461</v>
      </c>
      <c r="Z131" s="497">
        <v>-4459128.5399985919</v>
      </c>
      <c r="AA131" s="497">
        <v>4214753.3467188701</v>
      </c>
      <c r="AB131" s="497">
        <v>0</v>
      </c>
      <c r="AC131" s="497">
        <v>4214753.3467188701</v>
      </c>
      <c r="AD131" s="497">
        <v>0</v>
      </c>
      <c r="AE131" s="497">
        <v>4214753.3467188701</v>
      </c>
      <c r="AF131" s="497">
        <v>56.24863292267446</v>
      </c>
      <c r="AG131" s="497">
        <v>56.375920247003933</v>
      </c>
    </row>
    <row r="132" spans="1:33" ht="16.5">
      <c r="A132" s="401">
        <v>407</v>
      </c>
      <c r="B132" s="402" t="s">
        <v>158</v>
      </c>
      <c r="C132" s="403">
        <v>2645460.503784637</v>
      </c>
      <c r="D132" s="505">
        <v>2489675.7102051787</v>
      </c>
      <c r="E132" s="470">
        <f>D132-C132</f>
        <v>-155784.79357945826</v>
      </c>
      <c r="F132" s="506">
        <f>D132/C132-1</f>
        <v>-5.8887590026987735E-2</v>
      </c>
      <c r="G132" s="403">
        <f>C132/L132</f>
        <v>1050.6197393902451</v>
      </c>
      <c r="H132" s="403">
        <f>D132/M132</f>
        <v>1016.6091099245319</v>
      </c>
      <c r="I132" s="507">
        <f>H132-G132</f>
        <v>-34.010629465713123</v>
      </c>
      <c r="J132" s="504">
        <f>D132/$D$10</f>
        <v>6.6246688841124996E-4</v>
      </c>
      <c r="K132" s="504">
        <f>M132/$M$10</f>
        <v>4.3941571525718109E-4</v>
      </c>
      <c r="L132" s="404">
        <v>2518</v>
      </c>
      <c r="M132" s="404">
        <v>2449</v>
      </c>
      <c r="N132" s="419">
        <v>1</v>
      </c>
      <c r="O132" s="420">
        <v>34</v>
      </c>
      <c r="P132" s="496"/>
      <c r="R132" s="401">
        <v>407</v>
      </c>
      <c r="S132" s="402" t="s">
        <v>158</v>
      </c>
      <c r="T132" s="470">
        <f t="shared" si="1"/>
        <v>-69</v>
      </c>
      <c r="U132" s="497">
        <v>-142402.34323519445</v>
      </c>
      <c r="V132" s="517">
        <v>-7635.8711887709505</v>
      </c>
      <c r="W132" s="497">
        <v>-150038.21442396543</v>
      </c>
      <c r="X132" s="497">
        <v>157918.85670134565</v>
      </c>
      <c r="Y132" s="497">
        <v>7880.6422773804516</v>
      </c>
      <c r="Z132" s="497">
        <v>-163665.43585683865</v>
      </c>
      <c r="AA132" s="497">
        <v>-155784.79357945826</v>
      </c>
      <c r="AB132" s="497">
        <v>0</v>
      </c>
      <c r="AC132" s="497">
        <v>-155784.79357945826</v>
      </c>
      <c r="AD132" s="497">
        <v>0</v>
      </c>
      <c r="AE132" s="497">
        <v>-155784.79357945826</v>
      </c>
      <c r="AF132" s="497">
        <v>-34.010629465713123</v>
      </c>
      <c r="AG132" s="497">
        <v>-43.742544155244559</v>
      </c>
    </row>
    <row r="133" spans="1:33" ht="16.5">
      <c r="A133" s="401">
        <v>408</v>
      </c>
      <c r="B133" s="402" t="s">
        <v>159</v>
      </c>
      <c r="C133" s="403">
        <v>13791618.598792318</v>
      </c>
      <c r="D133" s="505">
        <v>14133772.730113758</v>
      </c>
      <c r="E133" s="470">
        <f>D133-C133</f>
        <v>342154.13132143952</v>
      </c>
      <c r="F133" s="506">
        <f>D133/C133-1</f>
        <v>2.480884523237914E-2</v>
      </c>
      <c r="G133" s="403">
        <f>C133/L133</f>
        <v>978.19835440756924</v>
      </c>
      <c r="H133" s="403">
        <f>D133/M133</f>
        <v>1007.8274907382885</v>
      </c>
      <c r="I133" s="507">
        <f>H133-G133</f>
        <v>29.629136330719234</v>
      </c>
      <c r="J133" s="504">
        <f>D133/$D$10</f>
        <v>3.7607935859480289E-3</v>
      </c>
      <c r="K133" s="504">
        <f>M133/$M$10</f>
        <v>2.5162784772424286E-3</v>
      </c>
      <c r="L133" s="404">
        <v>14099</v>
      </c>
      <c r="M133" s="404">
        <v>14024</v>
      </c>
      <c r="N133" s="419">
        <v>14</v>
      </c>
      <c r="O133" s="419">
        <v>14</v>
      </c>
      <c r="P133" s="495"/>
      <c r="R133" s="401">
        <v>408</v>
      </c>
      <c r="S133" s="402" t="s">
        <v>159</v>
      </c>
      <c r="T133" s="470">
        <f t="shared" si="1"/>
        <v>-75</v>
      </c>
      <c r="U133" s="497">
        <v>1055632.5194043536</v>
      </c>
      <c r="V133" s="517">
        <v>311358.58173217101</v>
      </c>
      <c r="W133" s="497">
        <v>1366991.1011365261</v>
      </c>
      <c r="X133" s="497">
        <v>-27485.343662769534</v>
      </c>
      <c r="Y133" s="497">
        <v>1339505.7574737556</v>
      </c>
      <c r="Z133" s="497">
        <v>-997351.62615231564</v>
      </c>
      <c r="AA133" s="497">
        <v>342154.13132143952</v>
      </c>
      <c r="AB133" s="497">
        <v>0</v>
      </c>
      <c r="AC133" s="497">
        <v>342154.13132143952</v>
      </c>
      <c r="AD133" s="497">
        <v>0</v>
      </c>
      <c r="AE133" s="497">
        <v>342154.13132143952</v>
      </c>
      <c r="AF133" s="497">
        <v>29.629136330719234</v>
      </c>
      <c r="AG133" s="497">
        <v>29.621808153274515</v>
      </c>
    </row>
    <row r="134" spans="1:33" ht="16.5">
      <c r="A134" s="401">
        <v>410</v>
      </c>
      <c r="B134" s="402" t="s">
        <v>160</v>
      </c>
      <c r="C134" s="403">
        <v>15447776.963871557</v>
      </c>
      <c r="D134" s="505">
        <v>17041224.662478171</v>
      </c>
      <c r="E134" s="470">
        <f>D134-C134</f>
        <v>1593447.698606614</v>
      </c>
      <c r="F134" s="506">
        <f>D134/C134-1</f>
        <v>0.10315061528485847</v>
      </c>
      <c r="G134" s="403">
        <f>C134/L134</f>
        <v>822.78439221686062</v>
      </c>
      <c r="H134" s="403">
        <f>D134/M134</f>
        <v>908.28401356348854</v>
      </c>
      <c r="I134" s="507">
        <f>H134-G134</f>
        <v>85.499621346627919</v>
      </c>
      <c r="J134" s="504">
        <f>D134/$D$10</f>
        <v>4.5344247166787038E-3</v>
      </c>
      <c r="K134" s="504">
        <f>M134/$M$10</f>
        <v>3.3664016535954397E-3</v>
      </c>
      <c r="L134" s="404">
        <v>18775</v>
      </c>
      <c r="M134" s="404">
        <v>18762</v>
      </c>
      <c r="N134" s="419">
        <v>13</v>
      </c>
      <c r="O134" s="419">
        <v>13</v>
      </c>
      <c r="P134" s="495"/>
      <c r="R134" s="401">
        <v>410</v>
      </c>
      <c r="S134" s="402" t="s">
        <v>160</v>
      </c>
      <c r="T134" s="470">
        <f t="shared" si="1"/>
        <v>-13</v>
      </c>
      <c r="U134" s="497">
        <v>1940856.504486097</v>
      </c>
      <c r="V134" s="517">
        <v>500555.83105784096</v>
      </c>
      <c r="W134" s="497">
        <v>2441412.3355439361</v>
      </c>
      <c r="X134" s="497">
        <v>591922.23434004188</v>
      </c>
      <c r="Y134" s="497">
        <v>3033334.5698839799</v>
      </c>
      <c r="Z134" s="497">
        <v>-1439886.8712773668</v>
      </c>
      <c r="AA134" s="497">
        <v>1593447.698606614</v>
      </c>
      <c r="AB134" s="497">
        <v>0</v>
      </c>
      <c r="AC134" s="497">
        <v>1593447.698606614</v>
      </c>
      <c r="AD134" s="497">
        <v>0</v>
      </c>
      <c r="AE134" s="497">
        <v>1593447.6986066159</v>
      </c>
      <c r="AF134" s="497">
        <v>85.499621346627919</v>
      </c>
      <c r="AG134" s="497">
        <v>85.508398635888284</v>
      </c>
    </row>
    <row r="135" spans="1:33" ht="16.5">
      <c r="A135" s="401">
        <v>416</v>
      </c>
      <c r="B135" s="402" t="s">
        <v>161</v>
      </c>
      <c r="C135" s="403">
        <v>1418484.4207147555</v>
      </c>
      <c r="D135" s="505">
        <v>1548191.230998219</v>
      </c>
      <c r="E135" s="470">
        <f>D135-C135</f>
        <v>129706.81028346345</v>
      </c>
      <c r="F135" s="506">
        <f>D135/C135-1</f>
        <v>9.1440419358364222E-2</v>
      </c>
      <c r="G135" s="403">
        <f>C135/L135</f>
        <v>491.50534328300608</v>
      </c>
      <c r="H135" s="403">
        <f>D135/M135</f>
        <v>540.94732040468864</v>
      </c>
      <c r="I135" s="507">
        <f>H135-G135</f>
        <v>49.441977121682555</v>
      </c>
      <c r="J135" s="504">
        <f>D135/$D$10</f>
        <v>4.1195141329488619E-4</v>
      </c>
      <c r="K135" s="504">
        <f>M135/$M$10</f>
        <v>5.1351889631116876E-4</v>
      </c>
      <c r="L135" s="404">
        <v>2886</v>
      </c>
      <c r="M135" s="404">
        <v>2862</v>
      </c>
      <c r="N135" s="419">
        <v>9</v>
      </c>
      <c r="O135" s="419">
        <v>9</v>
      </c>
      <c r="P135" s="495"/>
      <c r="R135" s="401">
        <v>416</v>
      </c>
      <c r="S135" s="402" t="s">
        <v>161</v>
      </c>
      <c r="T135" s="470">
        <f t="shared" si="1"/>
        <v>-24</v>
      </c>
      <c r="U135" s="497">
        <v>120372.1600002218</v>
      </c>
      <c r="V135" s="517">
        <v>77195.615107915713</v>
      </c>
      <c r="W135" s="497">
        <v>197567.77510813752</v>
      </c>
      <c r="X135" s="497">
        <v>156049.48520054505</v>
      </c>
      <c r="Y135" s="497">
        <v>353617.26030868269</v>
      </c>
      <c r="Z135" s="497">
        <v>-223910.4500252193</v>
      </c>
      <c r="AA135" s="497">
        <v>129706.81028346345</v>
      </c>
      <c r="AB135" s="497">
        <v>0</v>
      </c>
      <c r="AC135" s="497">
        <v>129706.81028346345</v>
      </c>
      <c r="AD135" s="497">
        <v>0</v>
      </c>
      <c r="AE135" s="497">
        <v>129706.81028346345</v>
      </c>
      <c r="AF135" s="497">
        <v>49.441977121682555</v>
      </c>
      <c r="AG135" s="497">
        <v>49.518269844013048</v>
      </c>
    </row>
    <row r="136" spans="1:33" ht="16.5">
      <c r="A136" s="401">
        <v>418</v>
      </c>
      <c r="B136" s="402" t="s">
        <v>162</v>
      </c>
      <c r="C136" s="403">
        <v>19250526.380846348</v>
      </c>
      <c r="D136" s="505">
        <v>18283154.289689168</v>
      </c>
      <c r="E136" s="470">
        <f>D136-C136</f>
        <v>-967372.09115717933</v>
      </c>
      <c r="F136" s="506">
        <f>D136/C136-1</f>
        <v>-5.0251721538361882E-2</v>
      </c>
      <c r="G136" s="403">
        <f>C136/L136</f>
        <v>783.17845324842745</v>
      </c>
      <c r="H136" s="403">
        <f>D136/M136</f>
        <v>739.87917484881905</v>
      </c>
      <c r="I136" s="507">
        <f>H136-G136</f>
        <v>-43.299278399608397</v>
      </c>
      <c r="J136" s="504">
        <f>D136/$D$10</f>
        <v>4.8648843232820113E-3</v>
      </c>
      <c r="K136" s="504">
        <f>M136/$M$10</f>
        <v>4.4338104286321773E-3</v>
      </c>
      <c r="L136" s="404">
        <v>24580</v>
      </c>
      <c r="M136" s="404">
        <v>24711</v>
      </c>
      <c r="N136" s="419">
        <v>6</v>
      </c>
      <c r="O136" s="419">
        <v>6</v>
      </c>
      <c r="P136" s="495"/>
      <c r="R136" s="401">
        <v>418</v>
      </c>
      <c r="S136" s="402" t="s">
        <v>162</v>
      </c>
      <c r="T136" s="470">
        <f t="shared" si="1"/>
        <v>131</v>
      </c>
      <c r="U136" s="497">
        <v>534500.60352247581</v>
      </c>
      <c r="V136" s="517">
        <v>284921.81015506526</v>
      </c>
      <c r="W136" s="497">
        <v>819422.41367753968</v>
      </c>
      <c r="X136" s="497">
        <v>-267983.57459762204</v>
      </c>
      <c r="Y136" s="497">
        <v>551438.83907991648</v>
      </c>
      <c r="Z136" s="497">
        <v>-1518810.9302370984</v>
      </c>
      <c r="AA136" s="497">
        <v>-967372.09115717933</v>
      </c>
      <c r="AB136" s="497">
        <v>0</v>
      </c>
      <c r="AC136" s="497">
        <v>-967372.09115717933</v>
      </c>
      <c r="AD136" s="497">
        <v>0</v>
      </c>
      <c r="AE136" s="497">
        <v>-967372.09115717933</v>
      </c>
      <c r="AF136" s="497">
        <v>-43.299278399608397</v>
      </c>
      <c r="AG136" s="497">
        <v>-43.18653990284713</v>
      </c>
    </row>
    <row r="137" spans="1:33" ht="16.5">
      <c r="A137" s="401">
        <v>420</v>
      </c>
      <c r="B137" s="402" t="s">
        <v>163</v>
      </c>
      <c r="C137" s="403">
        <v>4636647.8042916413</v>
      </c>
      <c r="D137" s="505">
        <v>5088547.4135077242</v>
      </c>
      <c r="E137" s="470">
        <f>D137-C137</f>
        <v>451899.60921608284</v>
      </c>
      <c r="F137" s="506">
        <f>D137/C137-1</f>
        <v>9.746256957403765E-2</v>
      </c>
      <c r="G137" s="403">
        <f>C137/L137</f>
        <v>505.2465734217763</v>
      </c>
      <c r="H137" s="403">
        <f>D137/M137</f>
        <v>562.33256862722112</v>
      </c>
      <c r="I137" s="507">
        <f>H137-G137</f>
        <v>57.085995205444817</v>
      </c>
      <c r="J137" s="504">
        <f>D137/$D$10</f>
        <v>1.3539892596219957E-3</v>
      </c>
      <c r="K137" s="504">
        <f>M137/$M$10</f>
        <v>1.6236311994129162E-3</v>
      </c>
      <c r="L137" s="404">
        <v>9177</v>
      </c>
      <c r="M137" s="404">
        <v>9049</v>
      </c>
      <c r="N137" s="419">
        <v>11</v>
      </c>
      <c r="O137" s="419">
        <v>11</v>
      </c>
      <c r="P137" s="495"/>
      <c r="R137" s="401">
        <v>420</v>
      </c>
      <c r="S137" s="402" t="s">
        <v>163</v>
      </c>
      <c r="T137" s="470">
        <f t="shared" si="1"/>
        <v>-128</v>
      </c>
      <c r="U137" s="497">
        <v>718791.03807833395</v>
      </c>
      <c r="V137" s="517">
        <v>-29247.280276636709</v>
      </c>
      <c r="W137" s="497">
        <v>689543.75780169712</v>
      </c>
      <c r="X137" s="497">
        <v>305975.1007085992</v>
      </c>
      <c r="Y137" s="497">
        <v>995518.85851029633</v>
      </c>
      <c r="Z137" s="497">
        <v>-543619.24929421279</v>
      </c>
      <c r="AA137" s="497">
        <v>451899.60921608284</v>
      </c>
      <c r="AB137" s="497">
        <v>0</v>
      </c>
      <c r="AC137" s="497">
        <v>451899.60921608284</v>
      </c>
      <c r="AD137" s="497">
        <v>0</v>
      </c>
      <c r="AE137" s="497">
        <v>451899.60921608284</v>
      </c>
      <c r="AF137" s="497">
        <v>57.085995205444817</v>
      </c>
      <c r="AG137" s="497">
        <v>56.880741649023321</v>
      </c>
    </row>
    <row r="138" spans="1:33" ht="16.5">
      <c r="A138" s="401">
        <v>421</v>
      </c>
      <c r="B138" s="402" t="s">
        <v>164</v>
      </c>
      <c r="C138" s="403">
        <v>1360917.8725834866</v>
      </c>
      <c r="D138" s="505">
        <v>1385792.6572270389</v>
      </c>
      <c r="E138" s="470">
        <f>D138-C138</f>
        <v>24874.784643552266</v>
      </c>
      <c r="F138" s="506">
        <f>D138/C138-1</f>
        <v>1.8277946924402988E-2</v>
      </c>
      <c r="G138" s="403">
        <f>C138/L138</f>
        <v>1958.1552123503404</v>
      </c>
      <c r="H138" s="403">
        <f>D138/M138</f>
        <v>2031.9540428548958</v>
      </c>
      <c r="I138" s="507">
        <f>H138-G138</f>
        <v>73.798830504555326</v>
      </c>
      <c r="J138" s="504">
        <f>D138/$D$10</f>
        <v>3.6873948918459624E-4</v>
      </c>
      <c r="K138" s="504">
        <f>M138/$M$10</f>
        <v>1.2236893336275929E-4</v>
      </c>
      <c r="L138" s="404">
        <v>695</v>
      </c>
      <c r="M138" s="404">
        <v>682</v>
      </c>
      <c r="N138" s="419">
        <v>16</v>
      </c>
      <c r="O138" s="419">
        <v>16</v>
      </c>
      <c r="P138" s="495"/>
      <c r="R138" s="401">
        <v>421</v>
      </c>
      <c r="S138" s="402" t="s">
        <v>164</v>
      </c>
      <c r="T138" s="470">
        <f t="shared" si="1"/>
        <v>-13</v>
      </c>
      <c r="U138" s="497">
        <v>70998.429511780269</v>
      </c>
      <c r="V138" s="517">
        <v>-2177.0126333723892</v>
      </c>
      <c r="W138" s="497">
        <v>68821.416878407821</v>
      </c>
      <c r="X138" s="497">
        <v>-1390.3041561132122</v>
      </c>
      <c r="Y138" s="497">
        <v>67431.112722294405</v>
      </c>
      <c r="Z138" s="497">
        <v>-42556.328078742226</v>
      </c>
      <c r="AA138" s="497">
        <v>24874.784643552266</v>
      </c>
      <c r="AB138" s="497">
        <v>0</v>
      </c>
      <c r="AC138" s="497">
        <v>24874.784643552266</v>
      </c>
      <c r="AD138" s="497">
        <v>0</v>
      </c>
      <c r="AE138" s="497">
        <v>24874.784643552266</v>
      </c>
      <c r="AF138" s="497">
        <v>73.798830504555326</v>
      </c>
      <c r="AG138" s="497">
        <v>73.798830504555326</v>
      </c>
    </row>
    <row r="139" spans="1:33" ht="16.5">
      <c r="A139" s="401">
        <v>422</v>
      </c>
      <c r="B139" s="402" t="s">
        <v>165</v>
      </c>
      <c r="C139" s="403">
        <v>5976638.0480941338</v>
      </c>
      <c r="D139" s="505">
        <v>7801010.2483196836</v>
      </c>
      <c r="E139" s="470">
        <f>D139-C139</f>
        <v>1824372.2002255498</v>
      </c>
      <c r="F139" s="506">
        <f>D139/C139-1</f>
        <v>0.30525057491264951</v>
      </c>
      <c r="G139" s="403">
        <f>C139/L139</f>
        <v>576.22811879041012</v>
      </c>
      <c r="H139" s="403">
        <f>D139/M139</f>
        <v>762.71120926082165</v>
      </c>
      <c r="I139" s="507">
        <f>H139-G139</f>
        <v>186.48309047041153</v>
      </c>
      <c r="J139" s="504">
        <f>D139/$D$10</f>
        <v>2.0757365967323978E-3</v>
      </c>
      <c r="K139" s="504">
        <f>M139/$M$10</f>
        <v>1.8351751472643724E-3</v>
      </c>
      <c r="L139" s="404">
        <v>10372</v>
      </c>
      <c r="M139" s="404">
        <v>10228</v>
      </c>
      <c r="N139" s="419">
        <v>12</v>
      </c>
      <c r="O139" s="419">
        <v>12</v>
      </c>
      <c r="P139" s="495"/>
      <c r="R139" s="401">
        <v>422</v>
      </c>
      <c r="S139" s="402" t="s">
        <v>165</v>
      </c>
      <c r="T139" s="470">
        <f t="shared" ref="T139:T202" si="2">M139-L139</f>
        <v>-144</v>
      </c>
      <c r="U139" s="497">
        <v>1682176.2373188473</v>
      </c>
      <c r="V139" s="517">
        <v>122516.56307051564</v>
      </c>
      <c r="W139" s="497">
        <v>1804692.800389363</v>
      </c>
      <c r="X139" s="497">
        <v>532915.55770927947</v>
      </c>
      <c r="Y139" s="497">
        <v>2337608.3580986424</v>
      </c>
      <c r="Z139" s="497">
        <v>-513236.15787309292</v>
      </c>
      <c r="AA139" s="497">
        <v>1824372.2002255498</v>
      </c>
      <c r="AB139" s="497">
        <v>0</v>
      </c>
      <c r="AC139" s="497">
        <v>1824372.2002255498</v>
      </c>
      <c r="AD139" s="497">
        <v>0</v>
      </c>
      <c r="AE139" s="497">
        <v>1824372.2002255498</v>
      </c>
      <c r="AF139" s="497">
        <v>186.48309047041153</v>
      </c>
      <c r="AG139" s="497">
        <v>186.66961725577164</v>
      </c>
    </row>
    <row r="140" spans="1:33" ht="16.5">
      <c r="A140" s="401">
        <v>423</v>
      </c>
      <c r="B140" s="402" t="s">
        <v>166</v>
      </c>
      <c r="C140" s="403">
        <v>15923123.613541927</v>
      </c>
      <c r="D140" s="505">
        <v>16797659.773332667</v>
      </c>
      <c r="E140" s="470">
        <f>D140-C140</f>
        <v>874536.15979073942</v>
      </c>
      <c r="F140" s="506">
        <f>D140/C140-1</f>
        <v>5.4922399713519976E-2</v>
      </c>
      <c r="G140" s="403">
        <f>C140/L140</f>
        <v>776.85142282001891</v>
      </c>
      <c r="H140" s="403">
        <f>D140/M140</f>
        <v>813.95841320602153</v>
      </c>
      <c r="I140" s="507">
        <f>H140-G140</f>
        <v>37.106990386002622</v>
      </c>
      <c r="J140" s="504">
        <f>D140/$D$10</f>
        <v>4.4696156037580675E-3</v>
      </c>
      <c r="K140" s="504">
        <f>M140/$M$10</f>
        <v>3.7028265070487734E-3</v>
      </c>
      <c r="L140" s="404">
        <v>20497</v>
      </c>
      <c r="M140" s="404">
        <v>20637</v>
      </c>
      <c r="N140" s="419">
        <v>2</v>
      </c>
      <c r="O140" s="419">
        <v>2</v>
      </c>
      <c r="P140" s="495"/>
      <c r="R140" s="401">
        <v>423</v>
      </c>
      <c r="S140" s="402" t="s">
        <v>166</v>
      </c>
      <c r="T140" s="470">
        <f t="shared" si="2"/>
        <v>140</v>
      </c>
      <c r="U140" s="497">
        <v>1224272.0004573911</v>
      </c>
      <c r="V140" s="517">
        <v>-70214.971572704613</v>
      </c>
      <c r="W140" s="497">
        <v>1154057.0288846865</v>
      </c>
      <c r="X140" s="497">
        <v>763830.73668950098</v>
      </c>
      <c r="Y140" s="497">
        <v>1917887.7655741889</v>
      </c>
      <c r="Z140" s="497">
        <v>-1043351.6057834481</v>
      </c>
      <c r="AA140" s="497">
        <v>874536.15979073942</v>
      </c>
      <c r="AB140" s="497">
        <v>0</v>
      </c>
      <c r="AC140" s="497">
        <v>874536.15979073942</v>
      </c>
      <c r="AD140" s="497">
        <v>0</v>
      </c>
      <c r="AE140" s="497">
        <v>874536.15979073942</v>
      </c>
      <c r="AF140" s="497">
        <v>37.106990386002622</v>
      </c>
      <c r="AG140" s="497">
        <v>37.348809582445369</v>
      </c>
    </row>
    <row r="141" spans="1:33" ht="16.5">
      <c r="A141" s="401">
        <v>425</v>
      </c>
      <c r="B141" s="402" t="s">
        <v>167</v>
      </c>
      <c r="C141" s="403">
        <v>20886432.995652415</v>
      </c>
      <c r="D141" s="505">
        <v>20945067.937130291</v>
      </c>
      <c r="E141" s="470">
        <f>D141-C141</f>
        <v>58634.941477876157</v>
      </c>
      <c r="F141" s="506">
        <f>D141/C141-1</f>
        <v>2.807321934295004E-3</v>
      </c>
      <c r="G141" s="403">
        <f>C141/L141</f>
        <v>2036.1116197750453</v>
      </c>
      <c r="H141" s="403">
        <f>D141/M141</f>
        <v>2042.2258129027196</v>
      </c>
      <c r="I141" s="507">
        <f>H141-G141</f>
        <v>6.114193127674298</v>
      </c>
      <c r="J141" s="504">
        <f>D141/$D$10</f>
        <v>5.5731812488661204E-3</v>
      </c>
      <c r="K141" s="504">
        <f>M141/$M$10</f>
        <v>1.840199091742609E-3</v>
      </c>
      <c r="L141" s="404">
        <v>10258</v>
      </c>
      <c r="M141" s="404">
        <v>10256</v>
      </c>
      <c r="N141" s="419">
        <v>17</v>
      </c>
      <c r="O141" s="419">
        <v>17</v>
      </c>
      <c r="P141" s="495"/>
      <c r="R141" s="401">
        <v>425</v>
      </c>
      <c r="S141" s="402" t="s">
        <v>167</v>
      </c>
      <c r="T141" s="470">
        <f t="shared" si="2"/>
        <v>-2</v>
      </c>
      <c r="U141" s="497">
        <v>-19838.917896447703</v>
      </c>
      <c r="V141" s="517">
        <v>273427.51364893001</v>
      </c>
      <c r="W141" s="497">
        <v>253588.59575248137</v>
      </c>
      <c r="X141" s="497">
        <v>477958.93106750771</v>
      </c>
      <c r="Y141" s="497">
        <v>731547.52681998909</v>
      </c>
      <c r="Z141" s="497">
        <v>-672912.58534211211</v>
      </c>
      <c r="AA141" s="497">
        <v>58634.941477876157</v>
      </c>
      <c r="AB141" s="497">
        <v>0</v>
      </c>
      <c r="AC141" s="497">
        <v>58634.941477876157</v>
      </c>
      <c r="AD141" s="497">
        <v>0</v>
      </c>
      <c r="AE141" s="497">
        <v>58634.941477876157</v>
      </c>
      <c r="AF141" s="497">
        <v>6.114193127674298</v>
      </c>
      <c r="AG141" s="497">
        <v>6.1139623579858835</v>
      </c>
    </row>
    <row r="142" spans="1:33" ht="16.5">
      <c r="A142" s="401">
        <v>426</v>
      </c>
      <c r="B142" s="402" t="s">
        <v>168</v>
      </c>
      <c r="C142" s="403">
        <v>7824589.7569761313</v>
      </c>
      <c r="D142" s="505">
        <v>8585983.1965600513</v>
      </c>
      <c r="E142" s="470">
        <f>D142-C142</f>
        <v>761393.43958391994</v>
      </c>
      <c r="F142" s="506">
        <f>D142/C142-1</f>
        <v>9.7307777561767672E-2</v>
      </c>
      <c r="G142" s="403">
        <f>C142/L142</f>
        <v>654.12052808695296</v>
      </c>
      <c r="H142" s="403">
        <f>D142/M142</f>
        <v>717.35175842259594</v>
      </c>
      <c r="I142" s="507">
        <f>H142-G142</f>
        <v>63.231230335642977</v>
      </c>
      <c r="J142" s="504">
        <f>D142/$D$10</f>
        <v>2.2846066051339926E-3</v>
      </c>
      <c r="K142" s="504">
        <f>M142/$M$10</f>
        <v>2.1475568378575747E-3</v>
      </c>
      <c r="L142" s="404">
        <v>11962</v>
      </c>
      <c r="M142" s="404">
        <v>11969</v>
      </c>
      <c r="N142" s="419">
        <v>12</v>
      </c>
      <c r="O142" s="419">
        <v>12</v>
      </c>
      <c r="P142" s="495"/>
      <c r="R142" s="401">
        <v>426</v>
      </c>
      <c r="S142" s="402" t="s">
        <v>168</v>
      </c>
      <c r="T142" s="470">
        <f t="shared" si="2"/>
        <v>7</v>
      </c>
      <c r="U142" s="497">
        <v>1364823.0942776073</v>
      </c>
      <c r="V142" s="517">
        <v>318740.55583935929</v>
      </c>
      <c r="W142" s="497">
        <v>1683563.650116967</v>
      </c>
      <c r="X142" s="497">
        <v>-71255.494678893127</v>
      </c>
      <c r="Y142" s="497">
        <v>1612308.1554380739</v>
      </c>
      <c r="Z142" s="497">
        <v>-850914.71585415467</v>
      </c>
      <c r="AA142" s="497">
        <v>761393.43958391994</v>
      </c>
      <c r="AB142" s="497">
        <v>0</v>
      </c>
      <c r="AC142" s="497">
        <v>761393.43958391994</v>
      </c>
      <c r="AD142" s="497">
        <v>0</v>
      </c>
      <c r="AE142" s="497">
        <v>761393.43958391994</v>
      </c>
      <c r="AF142" s="497">
        <v>63.231230335642977</v>
      </c>
      <c r="AG142" s="497">
        <v>63.268151329145098</v>
      </c>
    </row>
    <row r="143" spans="1:33" ht="16.5">
      <c r="A143" s="401">
        <v>430</v>
      </c>
      <c r="B143" s="402" t="s">
        <v>169</v>
      </c>
      <c r="C143" s="403">
        <v>9571155.7222244609</v>
      </c>
      <c r="D143" s="505">
        <v>10717735.859555516</v>
      </c>
      <c r="E143" s="470">
        <f>D143-C143</f>
        <v>1146580.1373310555</v>
      </c>
      <c r="F143" s="506">
        <f>D143/C143-1</f>
        <v>0.11979536960919646</v>
      </c>
      <c r="G143" s="403">
        <f>C143/L143</f>
        <v>621.82664515491558</v>
      </c>
      <c r="H143" s="403">
        <f>D143/M143</f>
        <v>695.05420619685583</v>
      </c>
      <c r="I143" s="507">
        <f>H143-G143</f>
        <v>73.227561041940248</v>
      </c>
      <c r="J143" s="504">
        <f>D143/$D$10</f>
        <v>2.8518353199936553E-3</v>
      </c>
      <c r="K143" s="504">
        <f>M143/$M$10</f>
        <v>2.7667579948002174E-3</v>
      </c>
      <c r="L143" s="404">
        <v>15392</v>
      </c>
      <c r="M143" s="404">
        <v>15420</v>
      </c>
      <c r="N143" s="419">
        <v>2</v>
      </c>
      <c r="O143" s="419">
        <v>2</v>
      </c>
      <c r="P143" s="495"/>
      <c r="R143" s="401">
        <v>430</v>
      </c>
      <c r="S143" s="402" t="s">
        <v>169</v>
      </c>
      <c r="T143" s="470">
        <f t="shared" si="2"/>
        <v>28</v>
      </c>
      <c r="U143" s="497">
        <v>1931385.0193181704</v>
      </c>
      <c r="V143" s="517">
        <v>-51841.447817450971</v>
      </c>
      <c r="W143" s="497">
        <v>1879543.5715007195</v>
      </c>
      <c r="X143" s="497">
        <v>211313.87458933797</v>
      </c>
      <c r="Y143" s="497">
        <v>2090857.4460900575</v>
      </c>
      <c r="Z143" s="497">
        <v>-944277.30875900201</v>
      </c>
      <c r="AA143" s="497">
        <v>1146580.1373310555</v>
      </c>
      <c r="AB143" s="497">
        <v>0</v>
      </c>
      <c r="AC143" s="497">
        <v>1146580.1373310555</v>
      </c>
      <c r="AD143" s="497">
        <v>0</v>
      </c>
      <c r="AE143" s="497">
        <v>1146580.1373310555</v>
      </c>
      <c r="AF143" s="497">
        <v>73.227561041940248</v>
      </c>
      <c r="AG143" s="497">
        <v>73.221939717220152</v>
      </c>
    </row>
    <row r="144" spans="1:33" ht="16.5">
      <c r="A144" s="401">
        <v>433</v>
      </c>
      <c r="B144" s="402" t="s">
        <v>170</v>
      </c>
      <c r="C144" s="403">
        <v>4931309.335869506</v>
      </c>
      <c r="D144" s="505">
        <v>4606574.1098830812</v>
      </c>
      <c r="E144" s="470">
        <f>D144-C144</f>
        <v>-324735.22598642483</v>
      </c>
      <c r="F144" s="506">
        <f>D144/C144-1</f>
        <v>-6.5851724941357048E-2</v>
      </c>
      <c r="G144" s="403">
        <f>C144/L144</f>
        <v>636.3800923821791</v>
      </c>
      <c r="H144" s="403">
        <f>D144/M144</f>
        <v>598.87858942837772</v>
      </c>
      <c r="I144" s="507">
        <f>H144-G144</f>
        <v>-37.501502953801378</v>
      </c>
      <c r="J144" s="504">
        <f>D144/$D$10</f>
        <v>1.2257430975050852E-3</v>
      </c>
      <c r="K144" s="504">
        <f>M144/$M$10</f>
        <v>1.3801493188069567E-3</v>
      </c>
      <c r="L144" s="404">
        <v>7749</v>
      </c>
      <c r="M144" s="404">
        <v>7692</v>
      </c>
      <c r="N144" s="419">
        <v>5</v>
      </c>
      <c r="O144" s="419">
        <v>5</v>
      </c>
      <c r="P144" s="495"/>
      <c r="R144" s="401">
        <v>433</v>
      </c>
      <c r="S144" s="402" t="s">
        <v>170</v>
      </c>
      <c r="T144" s="470">
        <f t="shared" si="2"/>
        <v>-57</v>
      </c>
      <c r="U144" s="497">
        <v>59360.169102744199</v>
      </c>
      <c r="V144" s="517">
        <v>74155.743178122968</v>
      </c>
      <c r="W144" s="497">
        <v>133515.91228086734</v>
      </c>
      <c r="X144" s="497">
        <v>84414.892011916731</v>
      </c>
      <c r="Y144" s="497">
        <v>217930.80429278314</v>
      </c>
      <c r="Z144" s="497">
        <v>-542666.03027920751</v>
      </c>
      <c r="AA144" s="497">
        <v>-324735.22598642483</v>
      </c>
      <c r="AB144" s="497">
        <v>0</v>
      </c>
      <c r="AC144" s="497">
        <v>-324735.22598642483</v>
      </c>
      <c r="AD144" s="497">
        <v>0</v>
      </c>
      <c r="AE144" s="497">
        <v>-324735.22598642483</v>
      </c>
      <c r="AF144" s="497">
        <v>-37.501502953801378</v>
      </c>
      <c r="AG144" s="497">
        <v>-37.494298410499709</v>
      </c>
    </row>
    <row r="145" spans="1:33" ht="16.5">
      <c r="A145" s="401">
        <v>434</v>
      </c>
      <c r="B145" s="402" t="s">
        <v>171</v>
      </c>
      <c r="C145" s="403">
        <v>8583230.3315664344</v>
      </c>
      <c r="D145" s="505">
        <v>8018084.3389863372</v>
      </c>
      <c r="E145" s="470">
        <f>D145-C145</f>
        <v>-565145.99258009717</v>
      </c>
      <c r="F145" s="506">
        <f>D145/C145-1</f>
        <v>-6.5843041692783988E-2</v>
      </c>
      <c r="G145" s="403">
        <f>C145/L145</f>
        <v>589.18385032718527</v>
      </c>
      <c r="H145" s="403">
        <f>D145/M145</f>
        <v>554.57769670676009</v>
      </c>
      <c r="I145" s="507">
        <f>H145-G145</f>
        <v>-34.606153620425175</v>
      </c>
      <c r="J145" s="504">
        <f>D145/$D$10</f>
        <v>2.133496889291459E-3</v>
      </c>
      <c r="K145" s="504">
        <f>M145/$M$10</f>
        <v>2.5941496166550938E-3</v>
      </c>
      <c r="L145" s="404">
        <v>14568</v>
      </c>
      <c r="M145" s="404">
        <v>14458</v>
      </c>
      <c r="N145" s="419">
        <v>1</v>
      </c>
      <c r="O145" s="420">
        <v>34</v>
      </c>
      <c r="P145" s="496"/>
      <c r="R145" s="401">
        <v>434</v>
      </c>
      <c r="S145" s="402" t="s">
        <v>171</v>
      </c>
      <c r="T145" s="470">
        <f t="shared" si="2"/>
        <v>-110</v>
      </c>
      <c r="U145" s="497">
        <v>1203552.5308139701</v>
      </c>
      <c r="V145" s="517">
        <v>-47498.669400219806</v>
      </c>
      <c r="W145" s="497">
        <v>1156053.8614137499</v>
      </c>
      <c r="X145" s="497">
        <v>-934814.27927929955</v>
      </c>
      <c r="Y145" s="497">
        <v>221239.58213445079</v>
      </c>
      <c r="Z145" s="497">
        <v>-786385.57471454772</v>
      </c>
      <c r="AA145" s="497">
        <v>-565145.99258009717</v>
      </c>
      <c r="AB145" s="497">
        <v>0</v>
      </c>
      <c r="AC145" s="497">
        <v>-565145.99258009717</v>
      </c>
      <c r="AD145" s="497">
        <v>0</v>
      </c>
      <c r="AE145" s="497">
        <v>-565145.99258009717</v>
      </c>
      <c r="AF145" s="497">
        <v>-34.606153620425175</v>
      </c>
      <c r="AG145" s="497">
        <v>-34.132544125091158</v>
      </c>
    </row>
    <row r="146" spans="1:33" ht="16.5">
      <c r="A146" s="401">
        <v>435</v>
      </c>
      <c r="B146" s="402" t="s">
        <v>172</v>
      </c>
      <c r="C146" s="403">
        <v>805802.97198608157</v>
      </c>
      <c r="D146" s="505">
        <v>998365.01065642782</v>
      </c>
      <c r="E146" s="470">
        <f>D146-C146</f>
        <v>192562.03867034626</v>
      </c>
      <c r="F146" s="506">
        <f>D146/C146-1</f>
        <v>0.23896913434773515</v>
      </c>
      <c r="G146" s="403">
        <f>C146/L146</f>
        <v>1164.4551618295977</v>
      </c>
      <c r="H146" s="403">
        <f>D146/M146</f>
        <v>1422.1723798524613</v>
      </c>
      <c r="I146" s="507">
        <f>H146-G146</f>
        <v>257.71721802286356</v>
      </c>
      <c r="J146" s="504">
        <f>D146/$D$10</f>
        <v>2.6565056621519689E-4</v>
      </c>
      <c r="K146" s="504">
        <f>M146/$M$10</f>
        <v>1.2595746513292819E-4</v>
      </c>
      <c r="L146" s="404">
        <v>692</v>
      </c>
      <c r="M146" s="404">
        <v>702</v>
      </c>
      <c r="N146" s="419">
        <v>13</v>
      </c>
      <c r="O146" s="419">
        <v>13</v>
      </c>
      <c r="P146" s="495"/>
      <c r="R146" s="401">
        <v>435</v>
      </c>
      <c r="S146" s="402" t="s">
        <v>172</v>
      </c>
      <c r="T146" s="470">
        <f t="shared" si="2"/>
        <v>10</v>
      </c>
      <c r="U146" s="497">
        <v>171412.04580716509</v>
      </c>
      <c r="V146" s="517">
        <v>-2431.0870081098983</v>
      </c>
      <c r="W146" s="497">
        <v>168980.95879905508</v>
      </c>
      <c r="X146" s="497">
        <v>47156.195135528098</v>
      </c>
      <c r="Y146" s="497">
        <v>216137.1539345833</v>
      </c>
      <c r="Z146" s="497">
        <v>-23575.115264236912</v>
      </c>
      <c r="AA146" s="497">
        <v>192562.03867034626</v>
      </c>
      <c r="AB146" s="497">
        <v>0</v>
      </c>
      <c r="AC146" s="497">
        <v>192562.03867034626</v>
      </c>
      <c r="AD146" s="497">
        <v>0</v>
      </c>
      <c r="AE146" s="497">
        <v>192562.03867034626</v>
      </c>
      <c r="AF146" s="497">
        <v>257.71721802286356</v>
      </c>
      <c r="AG146" s="497">
        <v>258.94408855585766</v>
      </c>
    </row>
    <row r="147" spans="1:33" ht="16.5">
      <c r="A147" s="401">
        <v>436</v>
      </c>
      <c r="B147" s="402" t="s">
        <v>173</v>
      </c>
      <c r="C147" s="403">
        <v>3232798.0774128339</v>
      </c>
      <c r="D147" s="505">
        <v>3428976.740785874</v>
      </c>
      <c r="E147" s="470">
        <f>D147-C147</f>
        <v>196178.66337304004</v>
      </c>
      <c r="F147" s="506">
        <f>D147/C147-1</f>
        <v>6.0683859206585256E-2</v>
      </c>
      <c r="G147" s="403">
        <f>C147/L147</f>
        <v>1626.1559745537395</v>
      </c>
      <c r="H147" s="403">
        <f>D147/M147</f>
        <v>1686.658505059456</v>
      </c>
      <c r="I147" s="507">
        <f>H147-G147</f>
        <v>60.50253050571655</v>
      </c>
      <c r="J147" s="504">
        <f>D147/$D$10</f>
        <v>9.1240137926065963E-4</v>
      </c>
      <c r="K147" s="504">
        <f>M147/$M$10</f>
        <v>3.6477425443766809E-4</v>
      </c>
      <c r="L147" s="404">
        <v>1988</v>
      </c>
      <c r="M147" s="404">
        <v>2033</v>
      </c>
      <c r="N147" s="419">
        <v>17</v>
      </c>
      <c r="O147" s="419">
        <v>17</v>
      </c>
      <c r="P147" s="495"/>
      <c r="R147" s="401">
        <v>436</v>
      </c>
      <c r="S147" s="402" t="s">
        <v>173</v>
      </c>
      <c r="T147" s="470">
        <f t="shared" si="2"/>
        <v>45</v>
      </c>
      <c r="U147" s="497">
        <v>160623.87029524194</v>
      </c>
      <c r="V147" s="517">
        <v>52469.041981408314</v>
      </c>
      <c r="W147" s="497">
        <v>213092.91227665008</v>
      </c>
      <c r="X147" s="497">
        <v>110159.50467279367</v>
      </c>
      <c r="Y147" s="497">
        <v>323252.41694944398</v>
      </c>
      <c r="Z147" s="497">
        <v>-127073.75357640407</v>
      </c>
      <c r="AA147" s="497">
        <v>196178.66337304004</v>
      </c>
      <c r="AB147" s="497">
        <v>0</v>
      </c>
      <c r="AC147" s="497">
        <v>196178.66337304004</v>
      </c>
      <c r="AD147" s="497">
        <v>0</v>
      </c>
      <c r="AE147" s="497">
        <v>196178.66337304004</v>
      </c>
      <c r="AF147" s="497">
        <v>60.50253050571655</v>
      </c>
      <c r="AG147" s="497">
        <v>60.621628122034281</v>
      </c>
    </row>
    <row r="148" spans="1:33" ht="16.5">
      <c r="A148" s="401">
        <v>440</v>
      </c>
      <c r="B148" s="402" t="s">
        <v>174</v>
      </c>
      <c r="C148" s="403">
        <v>10266009.877765708</v>
      </c>
      <c r="D148" s="505">
        <v>10493066.544702418</v>
      </c>
      <c r="E148" s="470">
        <f>D148-C148</f>
        <v>227056.66693671048</v>
      </c>
      <c r="F148" s="506">
        <f>D148/C148-1</f>
        <v>2.211732402756339E-2</v>
      </c>
      <c r="G148" s="403">
        <f>C148/L148</f>
        <v>1790.9996297567529</v>
      </c>
      <c r="H148" s="403">
        <f>D148/M148</f>
        <v>1795.8354517717642</v>
      </c>
      <c r="I148" s="507">
        <f>H148-G148</f>
        <v>4.8358220150112174</v>
      </c>
      <c r="J148" s="504">
        <f>D148/$D$10</f>
        <v>2.7920540475483563E-3</v>
      </c>
      <c r="K148" s="504">
        <f>M148/$M$10</f>
        <v>1.0483895566548425E-3</v>
      </c>
      <c r="L148" s="404">
        <v>5732</v>
      </c>
      <c r="M148" s="404">
        <v>5843</v>
      </c>
      <c r="N148" s="419">
        <v>15</v>
      </c>
      <c r="O148" s="419">
        <v>15</v>
      </c>
      <c r="P148" s="495"/>
      <c r="R148" s="401">
        <v>440</v>
      </c>
      <c r="S148" s="402" t="s">
        <v>174</v>
      </c>
      <c r="T148" s="470">
        <f t="shared" si="2"/>
        <v>111</v>
      </c>
      <c r="U148" s="497">
        <v>299071.42693583295</v>
      </c>
      <c r="V148" s="517">
        <v>151499.27276512701</v>
      </c>
      <c r="W148" s="497">
        <v>450570.69970096089</v>
      </c>
      <c r="X148" s="497">
        <v>135167.25803352054</v>
      </c>
      <c r="Y148" s="497">
        <v>585737.95773448236</v>
      </c>
      <c r="Z148" s="497">
        <v>-358681.29079777119</v>
      </c>
      <c r="AA148" s="497">
        <v>227056.66693671048</v>
      </c>
      <c r="AB148" s="497">
        <v>0</v>
      </c>
      <c r="AC148" s="497">
        <v>227056.66693671048</v>
      </c>
      <c r="AD148" s="497">
        <v>0</v>
      </c>
      <c r="AE148" s="497">
        <v>227056.66693671048</v>
      </c>
      <c r="AF148" s="497">
        <v>4.8358220150112174</v>
      </c>
      <c r="AG148" s="497">
        <v>5.0484275295216321</v>
      </c>
    </row>
    <row r="149" spans="1:33" ht="16.5">
      <c r="A149" s="401">
        <v>441</v>
      </c>
      <c r="B149" s="402" t="s">
        <v>175</v>
      </c>
      <c r="C149" s="403">
        <v>888771.31289624516</v>
      </c>
      <c r="D149" s="505">
        <v>1231690.4500486881</v>
      </c>
      <c r="E149" s="470">
        <f>D149-C149</f>
        <v>342919.13715244294</v>
      </c>
      <c r="F149" s="506">
        <f>D149/C149-1</f>
        <v>0.38583506485483876</v>
      </c>
      <c r="G149" s="403">
        <f>C149/L149</f>
        <v>201.03399975033818</v>
      </c>
      <c r="H149" s="403">
        <f>D149/M149</f>
        <v>280.18436079360509</v>
      </c>
      <c r="I149" s="507">
        <f>H149-G149</f>
        <v>79.150361043266912</v>
      </c>
      <c r="J149" s="504">
        <f>D149/$D$10</f>
        <v>3.2773510886779803E-4</v>
      </c>
      <c r="K149" s="504">
        <f>M149/$M$10</f>
        <v>7.887592830831229E-4</v>
      </c>
      <c r="L149" s="404">
        <v>4421</v>
      </c>
      <c r="M149" s="404">
        <v>4396</v>
      </c>
      <c r="N149" s="419">
        <v>9</v>
      </c>
      <c r="O149" s="419">
        <v>9</v>
      </c>
      <c r="P149" s="495"/>
      <c r="R149" s="401">
        <v>441</v>
      </c>
      <c r="S149" s="402" t="s">
        <v>175</v>
      </c>
      <c r="T149" s="470">
        <f t="shared" si="2"/>
        <v>-25</v>
      </c>
      <c r="U149" s="497">
        <v>525678.52557436586</v>
      </c>
      <c r="V149" s="517">
        <v>118119.16506146151</v>
      </c>
      <c r="W149" s="497">
        <v>643797.69063582737</v>
      </c>
      <c r="X149" s="497">
        <v>-42873.565541589633</v>
      </c>
      <c r="Y149" s="497">
        <v>600924.12509423774</v>
      </c>
      <c r="Z149" s="497">
        <v>-258004.98794179491</v>
      </c>
      <c r="AA149" s="497">
        <v>342919.13715244294</v>
      </c>
      <c r="AB149" s="497">
        <v>0</v>
      </c>
      <c r="AC149" s="497">
        <v>342919.13715244294</v>
      </c>
      <c r="AD149" s="497">
        <v>0</v>
      </c>
      <c r="AE149" s="497">
        <v>342919.13715244294</v>
      </c>
      <c r="AF149" s="497">
        <v>79.150361043266912</v>
      </c>
      <c r="AG149" s="497">
        <v>79.030477802498211</v>
      </c>
    </row>
    <row r="150" spans="1:33" ht="16.5">
      <c r="A150" s="401">
        <v>444</v>
      </c>
      <c r="B150" s="402" t="s">
        <v>176</v>
      </c>
      <c r="C150" s="403">
        <v>28360114.6182804</v>
      </c>
      <c r="D150" s="505">
        <v>28039047.88092155</v>
      </c>
      <c r="E150" s="470">
        <f>D150-C150</f>
        <v>-321066.7373588495</v>
      </c>
      <c r="F150" s="506">
        <f>D150/C150-1</f>
        <v>-1.1321066282006353E-2</v>
      </c>
      <c r="G150" s="403">
        <f>C150/L150</f>
        <v>619.06779197748142</v>
      </c>
      <c r="H150" s="403">
        <f>D150/M150</f>
        <v>614.2851983989824</v>
      </c>
      <c r="I150" s="507">
        <f>H150-G150</f>
        <v>-4.7825935784990179</v>
      </c>
      <c r="J150" s="504">
        <f>D150/$D$10</f>
        <v>7.4607872533557227E-3</v>
      </c>
      <c r="K150" s="504">
        <f>M150/$M$10</f>
        <v>8.1899266324679584E-3</v>
      </c>
      <c r="L150" s="404">
        <v>45811</v>
      </c>
      <c r="M150" s="404">
        <v>45645</v>
      </c>
      <c r="N150" s="419">
        <v>1</v>
      </c>
      <c r="O150" s="420">
        <v>33</v>
      </c>
      <c r="P150" s="496"/>
      <c r="R150" s="401">
        <v>444</v>
      </c>
      <c r="S150" s="402" t="s">
        <v>176</v>
      </c>
      <c r="T150" s="470">
        <f t="shared" si="2"/>
        <v>-166</v>
      </c>
      <c r="U150" s="497">
        <v>3408240.7000971809</v>
      </c>
      <c r="V150" s="517">
        <v>-151431.79447135562</v>
      </c>
      <c r="W150" s="497">
        <v>3256808.9056258257</v>
      </c>
      <c r="X150" s="497">
        <v>-953104.09950584546</v>
      </c>
      <c r="Y150" s="497">
        <v>2303704.8061199822</v>
      </c>
      <c r="Z150" s="497">
        <v>-2624771.5434788326</v>
      </c>
      <c r="AA150" s="497">
        <v>-321066.7373588495</v>
      </c>
      <c r="AB150" s="497">
        <v>0</v>
      </c>
      <c r="AC150" s="497">
        <v>-321066.7373588495</v>
      </c>
      <c r="AD150" s="497">
        <v>0</v>
      </c>
      <c r="AE150" s="497">
        <v>-321066.7373588495</v>
      </c>
      <c r="AF150" s="497">
        <v>-4.7825935784990179</v>
      </c>
      <c r="AG150" s="497">
        <v>-4.5921424347089896</v>
      </c>
    </row>
    <row r="151" spans="1:33" ht="16.5">
      <c r="A151" s="401">
        <v>445</v>
      </c>
      <c r="B151" s="402" t="s">
        <v>177</v>
      </c>
      <c r="C151" s="403">
        <v>8174888.9997181259</v>
      </c>
      <c r="D151" s="505">
        <v>8533467.6079609524</v>
      </c>
      <c r="E151" s="470">
        <f>D151-C151</f>
        <v>358578.60824282654</v>
      </c>
      <c r="F151" s="506">
        <f>D151/C151-1</f>
        <v>4.3863422274625474E-2</v>
      </c>
      <c r="G151" s="403">
        <f>C151/L151</f>
        <v>545.31979185632224</v>
      </c>
      <c r="H151" s="403">
        <f>D151/M151</f>
        <v>568.93576958203562</v>
      </c>
      <c r="I151" s="507">
        <f>H151-G151</f>
        <v>23.615977725713378</v>
      </c>
      <c r="J151" s="504">
        <f>D151/$D$10</f>
        <v>2.2706329625307707E-3</v>
      </c>
      <c r="K151" s="504">
        <f>M151/$M$10</f>
        <v>2.6912194010381622E-3</v>
      </c>
      <c r="L151" s="404">
        <v>14991</v>
      </c>
      <c r="M151" s="404">
        <v>14999</v>
      </c>
      <c r="N151" s="419">
        <v>2</v>
      </c>
      <c r="O151" s="419">
        <v>2</v>
      </c>
      <c r="P151" s="495"/>
      <c r="R151" s="401">
        <v>445</v>
      </c>
      <c r="S151" s="402" t="s">
        <v>177</v>
      </c>
      <c r="T151" s="470">
        <f t="shared" si="2"/>
        <v>8</v>
      </c>
      <c r="U151" s="497">
        <v>651505.60276228935</v>
      </c>
      <c r="V151" s="517">
        <v>399460.44054326322</v>
      </c>
      <c r="W151" s="497">
        <v>1050966.0433055526</v>
      </c>
      <c r="X151" s="497">
        <v>148132.32115520496</v>
      </c>
      <c r="Y151" s="497">
        <v>1199098.364460757</v>
      </c>
      <c r="Z151" s="497">
        <v>-840519.75621793047</v>
      </c>
      <c r="AA151" s="497">
        <v>358578.60824282654</v>
      </c>
      <c r="AB151" s="497">
        <v>0</v>
      </c>
      <c r="AC151" s="497">
        <v>358578.60824282654</v>
      </c>
      <c r="AD151" s="497">
        <v>0</v>
      </c>
      <c r="AE151" s="497">
        <v>358578.60824282654</v>
      </c>
      <c r="AF151" s="497">
        <v>23.615977725713378</v>
      </c>
      <c r="AG151" s="497">
        <v>23.61148565507267</v>
      </c>
    </row>
    <row r="152" spans="1:33" ht="16.5">
      <c r="A152" s="401">
        <v>475</v>
      </c>
      <c r="B152" s="402" t="s">
        <v>178</v>
      </c>
      <c r="C152" s="403">
        <v>5490841.0355804823</v>
      </c>
      <c r="D152" s="505">
        <v>5496665.1781245368</v>
      </c>
      <c r="E152" s="470">
        <f>D152-C152</f>
        <v>5824.1425440544263</v>
      </c>
      <c r="F152" s="506">
        <f>D152/C152-1</f>
        <v>1.0607013581915847E-3</v>
      </c>
      <c r="G152" s="403">
        <f>C152/L152</f>
        <v>1002.1611672897394</v>
      </c>
      <c r="H152" s="403">
        <f>D152/M152</f>
        <v>1007.4532951108022</v>
      </c>
      <c r="I152" s="507">
        <f>H152-G152</f>
        <v>5.2921278210627634</v>
      </c>
      <c r="J152" s="504">
        <f>D152/$D$10</f>
        <v>1.462583525342158E-3</v>
      </c>
      <c r="K152" s="504">
        <f>M152/$M$10</f>
        <v>9.7895146690207433E-4</v>
      </c>
      <c r="L152" s="404">
        <v>5479</v>
      </c>
      <c r="M152" s="404">
        <v>5456</v>
      </c>
      <c r="N152" s="419">
        <v>15</v>
      </c>
      <c r="O152" s="419">
        <v>15</v>
      </c>
      <c r="P152" s="495"/>
      <c r="R152" s="401">
        <v>475</v>
      </c>
      <c r="S152" s="402" t="s">
        <v>178</v>
      </c>
      <c r="T152" s="470">
        <f t="shared" si="2"/>
        <v>-23</v>
      </c>
      <c r="U152" s="497">
        <v>355506.66711723898</v>
      </c>
      <c r="V152" s="517">
        <v>146294.87371395668</v>
      </c>
      <c r="W152" s="497">
        <v>501801.54083119566</v>
      </c>
      <c r="X152" s="497">
        <v>-94407.040530022467</v>
      </c>
      <c r="Y152" s="497">
        <v>407394.50030117389</v>
      </c>
      <c r="Z152" s="497">
        <v>-401570.357757119</v>
      </c>
      <c r="AA152" s="497">
        <v>5824.1425440544263</v>
      </c>
      <c r="AB152" s="497">
        <v>0</v>
      </c>
      <c r="AC152" s="497">
        <v>5824.1425440544263</v>
      </c>
      <c r="AD152" s="497">
        <v>0</v>
      </c>
      <c r="AE152" s="497">
        <v>5824.1425440544263</v>
      </c>
      <c r="AF152" s="497">
        <v>5.2921278210627634</v>
      </c>
      <c r="AG152" s="497">
        <v>5.8502139384477232</v>
      </c>
    </row>
    <row r="153" spans="1:33" ht="16.5">
      <c r="A153" s="401">
        <v>480</v>
      </c>
      <c r="B153" s="402" t="s">
        <v>179</v>
      </c>
      <c r="C153" s="403">
        <v>1661541.2205868205</v>
      </c>
      <c r="D153" s="505">
        <v>1690004.4642408309</v>
      </c>
      <c r="E153" s="470">
        <f>D153-C153</f>
        <v>28463.243654010352</v>
      </c>
      <c r="F153" s="506">
        <f>D153/C153-1</f>
        <v>1.7130627456812597E-2</v>
      </c>
      <c r="G153" s="403">
        <f>C153/L153</f>
        <v>840.01072830476267</v>
      </c>
      <c r="H153" s="403">
        <f>D153/M153</f>
        <v>875.64998147193307</v>
      </c>
      <c r="I153" s="507">
        <f>H153-G153</f>
        <v>35.639253167170409</v>
      </c>
      <c r="J153" s="504">
        <f>D153/$D$10</f>
        <v>4.4968587444445881E-4</v>
      </c>
      <c r="K153" s="504">
        <f>M153/$M$10</f>
        <v>3.4629331582129827E-4</v>
      </c>
      <c r="L153" s="404">
        <v>1978</v>
      </c>
      <c r="M153" s="404">
        <v>1930</v>
      </c>
      <c r="N153" s="419">
        <v>2</v>
      </c>
      <c r="O153" s="419">
        <v>2</v>
      </c>
      <c r="P153" s="495"/>
      <c r="R153" s="401">
        <v>480</v>
      </c>
      <c r="S153" s="402" t="s">
        <v>179</v>
      </c>
      <c r="T153" s="470">
        <f t="shared" si="2"/>
        <v>-48</v>
      </c>
      <c r="U153" s="497">
        <v>87837.991869154852</v>
      </c>
      <c r="V153" s="517">
        <v>28232.580618054184</v>
      </c>
      <c r="W153" s="497">
        <v>116070.57248720888</v>
      </c>
      <c r="X153" s="497">
        <v>38447.975175764179</v>
      </c>
      <c r="Y153" s="497">
        <v>154518.54766297317</v>
      </c>
      <c r="Z153" s="497">
        <v>-126055.30400896299</v>
      </c>
      <c r="AA153" s="497">
        <v>28463.243654010352</v>
      </c>
      <c r="AB153" s="497">
        <v>0</v>
      </c>
      <c r="AC153" s="497">
        <v>28463.243654010352</v>
      </c>
      <c r="AD153" s="497">
        <v>0</v>
      </c>
      <c r="AE153" s="497">
        <v>28463.243654010352</v>
      </c>
      <c r="AF153" s="497">
        <v>35.639253167170409</v>
      </c>
      <c r="AG153" s="497">
        <v>25.678840754988755</v>
      </c>
    </row>
    <row r="154" spans="1:33" ht="16.5">
      <c r="A154" s="401">
        <v>481</v>
      </c>
      <c r="B154" s="402" t="s">
        <v>180</v>
      </c>
      <c r="C154" s="403">
        <v>5135307.0289611146</v>
      </c>
      <c r="D154" s="505">
        <v>4719131.136192346</v>
      </c>
      <c r="E154" s="470">
        <f>D154-C154</f>
        <v>-416175.89276876859</v>
      </c>
      <c r="F154" s="506">
        <f>D154/C154-1</f>
        <v>-8.1042066311069583E-2</v>
      </c>
      <c r="G154" s="403">
        <f>C154/L154</f>
        <v>532.59770057675939</v>
      </c>
      <c r="H154" s="403">
        <f>D154/M154</f>
        <v>490.60517061985092</v>
      </c>
      <c r="I154" s="507">
        <f>H154-G154</f>
        <v>-41.99252995690847</v>
      </c>
      <c r="J154" s="504">
        <f>D154/$D$10</f>
        <v>1.2556929028882838E-3</v>
      </c>
      <c r="K154" s="504">
        <f>M154/$M$10</f>
        <v>1.7259043548627296E-3</v>
      </c>
      <c r="L154" s="404">
        <v>9642</v>
      </c>
      <c r="M154" s="404">
        <v>9619</v>
      </c>
      <c r="N154" s="419">
        <v>2</v>
      </c>
      <c r="O154" s="419">
        <v>2</v>
      </c>
      <c r="P154" s="495"/>
      <c r="R154" s="401">
        <v>481</v>
      </c>
      <c r="S154" s="402" t="s">
        <v>180</v>
      </c>
      <c r="T154" s="470">
        <f t="shared" si="2"/>
        <v>-23</v>
      </c>
      <c r="U154" s="497">
        <v>177143.71816906147</v>
      </c>
      <c r="V154" s="517">
        <v>112620.53069883055</v>
      </c>
      <c r="W154" s="497">
        <v>289764.24886789266</v>
      </c>
      <c r="X154" s="497">
        <v>-73994.133286281722</v>
      </c>
      <c r="Y154" s="497">
        <v>215770.11558161024</v>
      </c>
      <c r="Z154" s="497">
        <v>-631946.00835037814</v>
      </c>
      <c r="AA154" s="497">
        <v>-416175.89276876859</v>
      </c>
      <c r="AB154" s="497">
        <v>0</v>
      </c>
      <c r="AC154" s="497">
        <v>-416175.89276876859</v>
      </c>
      <c r="AD154" s="497">
        <v>0</v>
      </c>
      <c r="AE154" s="497">
        <v>-416175.89276876859</v>
      </c>
      <c r="AF154" s="497">
        <v>-41.99252995690847</v>
      </c>
      <c r="AG154" s="497">
        <v>-42.049315270549471</v>
      </c>
    </row>
    <row r="155" spans="1:33" ht="16.5">
      <c r="A155" s="401">
        <v>483</v>
      </c>
      <c r="B155" s="402" t="s">
        <v>181</v>
      </c>
      <c r="C155" s="403">
        <v>1553930.9599978272</v>
      </c>
      <c r="D155" s="505">
        <v>1740937.8744905435</v>
      </c>
      <c r="E155" s="470">
        <f>D155-C155</f>
        <v>187006.91449271631</v>
      </c>
      <c r="F155" s="506">
        <f>D155/C155-1</f>
        <v>0.12034441639091731</v>
      </c>
      <c r="G155" s="403">
        <f>C155/L155</f>
        <v>1456.3551640092101</v>
      </c>
      <c r="H155" s="403">
        <f>D155/M155</f>
        <v>1650.1780800858232</v>
      </c>
      <c r="I155" s="507">
        <f>H155-G155</f>
        <v>193.82291607661318</v>
      </c>
      <c r="J155" s="504">
        <f>D155/$D$10</f>
        <v>4.6323852215114354E-4</v>
      </c>
      <c r="K155" s="504">
        <f>M155/$M$10</f>
        <v>1.8929505087640917E-4</v>
      </c>
      <c r="L155" s="404">
        <v>1067</v>
      </c>
      <c r="M155" s="404">
        <v>1055</v>
      </c>
      <c r="N155" s="419">
        <v>17</v>
      </c>
      <c r="O155" s="419">
        <v>17</v>
      </c>
      <c r="P155" s="495"/>
      <c r="R155" s="401">
        <v>483</v>
      </c>
      <c r="S155" s="402" t="s">
        <v>181</v>
      </c>
      <c r="T155" s="470">
        <f t="shared" si="2"/>
        <v>-12</v>
      </c>
      <c r="U155" s="497">
        <v>214932.041149172</v>
      </c>
      <c r="V155" s="517">
        <v>28576.350185158371</v>
      </c>
      <c r="W155" s="497">
        <v>243508.39133433031</v>
      </c>
      <c r="X155" s="497">
        <v>17557.904518673895</v>
      </c>
      <c r="Y155" s="497">
        <v>261066.29585300433</v>
      </c>
      <c r="Z155" s="497">
        <v>-74059.381360288011</v>
      </c>
      <c r="AA155" s="497">
        <v>187006.91449271631</v>
      </c>
      <c r="AB155" s="497">
        <v>0</v>
      </c>
      <c r="AC155" s="497">
        <v>187006.91449271631</v>
      </c>
      <c r="AD155" s="497">
        <v>0</v>
      </c>
      <c r="AE155" s="497">
        <v>187006.91449271631</v>
      </c>
      <c r="AF155" s="497">
        <v>193.82291607661318</v>
      </c>
      <c r="AG155" s="497">
        <v>194.44394319343519</v>
      </c>
    </row>
    <row r="156" spans="1:33" ht="16.5">
      <c r="A156" s="401">
        <v>484</v>
      </c>
      <c r="B156" s="402" t="s">
        <v>182</v>
      </c>
      <c r="C156" s="403">
        <v>2250685.6666982537</v>
      </c>
      <c r="D156" s="505">
        <v>2196413.5960630705</v>
      </c>
      <c r="E156" s="470">
        <f>D156-C156</f>
        <v>-54272.070635183249</v>
      </c>
      <c r="F156" s="506">
        <f>D156/C156-1</f>
        <v>-2.4113571894204155E-2</v>
      </c>
      <c r="G156" s="403">
        <f>C156/L156</f>
        <v>758.57285699300769</v>
      </c>
      <c r="H156" s="403">
        <f>D156/M156</f>
        <v>740.53054486280189</v>
      </c>
      <c r="I156" s="507">
        <f>H156-G156</f>
        <v>-18.042312130205801</v>
      </c>
      <c r="J156" s="504">
        <f>D156/$D$10</f>
        <v>5.8443405889522582E-4</v>
      </c>
      <c r="K156" s="504">
        <f>M156/$M$10</f>
        <v>5.3217926151604702E-4</v>
      </c>
      <c r="L156" s="404">
        <v>2967</v>
      </c>
      <c r="M156" s="404">
        <v>2966</v>
      </c>
      <c r="N156" s="419">
        <v>4</v>
      </c>
      <c r="O156" s="419">
        <v>4</v>
      </c>
      <c r="P156" s="495"/>
      <c r="R156" s="401">
        <v>484</v>
      </c>
      <c r="S156" s="402" t="s">
        <v>182</v>
      </c>
      <c r="T156" s="470">
        <f t="shared" si="2"/>
        <v>-1</v>
      </c>
      <c r="U156" s="497">
        <v>434897.88603919256</v>
      </c>
      <c r="V156" s="517">
        <v>-9919.6230461325031</v>
      </c>
      <c r="W156" s="497">
        <v>424978.26299306017</v>
      </c>
      <c r="X156" s="497">
        <v>-330600.11529996956</v>
      </c>
      <c r="Y156" s="497">
        <v>94378.147693090606</v>
      </c>
      <c r="Z156" s="497">
        <v>-148650.21832827362</v>
      </c>
      <c r="AA156" s="497">
        <v>-54272.070635183016</v>
      </c>
      <c r="AB156" s="497">
        <v>0</v>
      </c>
      <c r="AC156" s="497">
        <v>-54272.070635183249</v>
      </c>
      <c r="AD156" s="497">
        <v>0</v>
      </c>
      <c r="AE156" s="497">
        <v>-54272.070635183249</v>
      </c>
      <c r="AF156" s="497">
        <v>-18.042312130205801</v>
      </c>
      <c r="AG156" s="497">
        <v>-18.02771593653938</v>
      </c>
    </row>
    <row r="157" spans="1:33" ht="16.5">
      <c r="A157" s="401">
        <v>489</v>
      </c>
      <c r="B157" s="402" t="s">
        <v>183</v>
      </c>
      <c r="C157" s="403">
        <v>1723089.7745026741</v>
      </c>
      <c r="D157" s="505">
        <v>1741591.0987512711</v>
      </c>
      <c r="E157" s="470">
        <f>D157-C157</f>
        <v>18501.324248597026</v>
      </c>
      <c r="F157" s="506">
        <f>D157/C157-1</f>
        <v>1.0737295596764174E-2</v>
      </c>
      <c r="G157" s="403">
        <f>C157/L157</f>
        <v>962.08250949339708</v>
      </c>
      <c r="H157" s="403">
        <f>D157/M157</f>
        <v>994.05884631921867</v>
      </c>
      <c r="I157" s="507">
        <f>H157-G157</f>
        <v>31.976336825821591</v>
      </c>
      <c r="J157" s="504">
        <f>D157/$D$10</f>
        <v>4.6341233572921923E-4</v>
      </c>
      <c r="K157" s="504">
        <f>M157/$M$10</f>
        <v>3.1435538306679513E-4</v>
      </c>
      <c r="L157" s="404">
        <v>1791</v>
      </c>
      <c r="M157" s="404">
        <v>1752</v>
      </c>
      <c r="N157" s="419">
        <v>8</v>
      </c>
      <c r="O157" s="419">
        <v>8</v>
      </c>
      <c r="P157" s="495"/>
      <c r="R157" s="401">
        <v>489</v>
      </c>
      <c r="S157" s="402" t="s">
        <v>183</v>
      </c>
      <c r="T157" s="470">
        <f t="shared" si="2"/>
        <v>-39</v>
      </c>
      <c r="U157" s="497">
        <v>172300.30929636362</v>
      </c>
      <c r="V157" s="517">
        <v>-5546.9646725297207</v>
      </c>
      <c r="W157" s="497">
        <v>166753.34462383389</v>
      </c>
      <c r="X157" s="497">
        <v>-55041.945650459151</v>
      </c>
      <c r="Y157" s="497">
        <v>111711.39897337486</v>
      </c>
      <c r="Z157" s="497">
        <v>-93210.074724777776</v>
      </c>
      <c r="AA157" s="497">
        <v>18501.324248597026</v>
      </c>
      <c r="AB157" s="497">
        <v>0</v>
      </c>
      <c r="AC157" s="497">
        <v>18501.324248597026</v>
      </c>
      <c r="AD157" s="497">
        <v>0</v>
      </c>
      <c r="AE157" s="497">
        <v>18501.324248597026</v>
      </c>
      <c r="AF157" s="497">
        <v>31.976336825821591</v>
      </c>
      <c r="AG157" s="497">
        <v>16.632708127726914</v>
      </c>
    </row>
    <row r="158" spans="1:33" ht="16.5">
      <c r="A158" s="401">
        <v>491</v>
      </c>
      <c r="B158" s="402" t="s">
        <v>184</v>
      </c>
      <c r="C158" s="403">
        <v>6318801.0482367761</v>
      </c>
      <c r="D158" s="505">
        <v>12648410.189743321</v>
      </c>
      <c r="E158" s="470">
        <f>D158-C158</f>
        <v>6329609.1415065452</v>
      </c>
      <c r="F158" s="506">
        <f>D158/C158-1</f>
        <v>1.0017104658284479</v>
      </c>
      <c r="G158" s="403">
        <f>C158/L158</f>
        <v>121.56215945049588</v>
      </c>
      <c r="H158" s="403">
        <f>D158/M158</f>
        <v>243.61813959712862</v>
      </c>
      <c r="I158" s="507">
        <f>H158-G158</f>
        <v>122.05598014663273</v>
      </c>
      <c r="J158" s="504">
        <f>D158/$D$10</f>
        <v>3.3655599833352858E-3</v>
      </c>
      <c r="K158" s="504">
        <f>M158/$M$10</f>
        <v>9.3156490487699417E-3</v>
      </c>
      <c r="L158" s="404">
        <v>51980</v>
      </c>
      <c r="M158" s="404">
        <v>51919</v>
      </c>
      <c r="N158" s="419">
        <v>10</v>
      </c>
      <c r="O158" s="419">
        <v>10</v>
      </c>
      <c r="P158" s="495"/>
      <c r="R158" s="401">
        <v>491</v>
      </c>
      <c r="S158" s="402" t="s">
        <v>184</v>
      </c>
      <c r="T158" s="470">
        <f t="shared" si="2"/>
        <v>-61</v>
      </c>
      <c r="U158" s="497">
        <v>7423572.0925719496</v>
      </c>
      <c r="V158" s="517">
        <v>1386113.6570137702</v>
      </c>
      <c r="W158" s="497">
        <v>8809685.7495857198</v>
      </c>
      <c r="X158" s="497">
        <v>1293308.9272887371</v>
      </c>
      <c r="Y158" s="497">
        <v>10102994.676874457</v>
      </c>
      <c r="Z158" s="497">
        <v>-3773385.5353679117</v>
      </c>
      <c r="AA158" s="497">
        <v>6329609.1415065452</v>
      </c>
      <c r="AB158" s="497">
        <v>0</v>
      </c>
      <c r="AC158" s="497">
        <v>6329609.1415065452</v>
      </c>
      <c r="AD158" s="497">
        <v>0</v>
      </c>
      <c r="AE158" s="497">
        <v>6329609.1415065443</v>
      </c>
      <c r="AF158" s="497">
        <v>122.05598014663273</v>
      </c>
      <c r="AG158" s="497">
        <v>122.06058871032359</v>
      </c>
    </row>
    <row r="159" spans="1:33" ht="16.5">
      <c r="A159" s="401">
        <v>494</v>
      </c>
      <c r="B159" s="402" t="s">
        <v>185</v>
      </c>
      <c r="C159" s="403">
        <v>10119256.517414523</v>
      </c>
      <c r="D159" s="505">
        <v>9658432.719857106</v>
      </c>
      <c r="E159" s="470">
        <f>D159-C159</f>
        <v>-460823.7975574173</v>
      </c>
      <c r="F159" s="506">
        <f>D159/C159-1</f>
        <v>-4.553929399500567E-2</v>
      </c>
      <c r="G159" s="403">
        <f>C159/L159</f>
        <v>1139.2993151783971</v>
      </c>
      <c r="H159" s="403">
        <f>D159/M159</f>
        <v>1094.1919927333302</v>
      </c>
      <c r="I159" s="507">
        <f>H159-G159</f>
        <v>-45.107322445066984</v>
      </c>
      <c r="J159" s="504">
        <f>D159/$D$10</f>
        <v>2.569969994335463E-3</v>
      </c>
      <c r="K159" s="504">
        <f>M159/$M$10</f>
        <v>1.5837984967640416E-3</v>
      </c>
      <c r="L159" s="404">
        <v>8882</v>
      </c>
      <c r="M159" s="404">
        <v>8827</v>
      </c>
      <c r="N159" s="419">
        <v>17</v>
      </c>
      <c r="O159" s="419">
        <v>17</v>
      </c>
      <c r="P159" s="495"/>
      <c r="R159" s="401">
        <v>494</v>
      </c>
      <c r="S159" s="402" t="s">
        <v>185</v>
      </c>
      <c r="T159" s="470">
        <f t="shared" si="2"/>
        <v>-55</v>
      </c>
      <c r="U159" s="497">
        <v>240450.11141308583</v>
      </c>
      <c r="V159" s="517">
        <v>237361.85911728768</v>
      </c>
      <c r="W159" s="497">
        <v>477811.97053037304</v>
      </c>
      <c r="X159" s="497">
        <v>-319879.57117635757</v>
      </c>
      <c r="Y159" s="497">
        <v>157932.39935401641</v>
      </c>
      <c r="Z159" s="497">
        <v>-618756.19691143371</v>
      </c>
      <c r="AA159" s="497">
        <v>-460823.7975574173</v>
      </c>
      <c r="AB159" s="497">
        <v>0</v>
      </c>
      <c r="AC159" s="497">
        <v>-460823.7975574173</v>
      </c>
      <c r="AD159" s="497">
        <v>0</v>
      </c>
      <c r="AE159" s="497">
        <v>-460823.7975574173</v>
      </c>
      <c r="AF159" s="497">
        <v>-45.107322445066984</v>
      </c>
      <c r="AG159" s="497">
        <v>-45.042686926120723</v>
      </c>
    </row>
    <row r="160" spans="1:33" ht="16.5">
      <c r="A160" s="401">
        <v>495</v>
      </c>
      <c r="B160" s="402" t="s">
        <v>186</v>
      </c>
      <c r="C160" s="403">
        <v>794732.58931638021</v>
      </c>
      <c r="D160" s="505">
        <v>1119999.0360841812</v>
      </c>
      <c r="E160" s="470">
        <f>D160-C160</f>
        <v>325266.44676780095</v>
      </c>
      <c r="F160" s="506">
        <f>D160/C160-1</f>
        <v>0.40927785161999131</v>
      </c>
      <c r="G160" s="403">
        <f>C160/L160</f>
        <v>538.07216609098191</v>
      </c>
      <c r="H160" s="403">
        <f>D160/M160</f>
        <v>783.21610914977703</v>
      </c>
      <c r="I160" s="507">
        <f>H160-G160</f>
        <v>245.14394305879512</v>
      </c>
      <c r="J160" s="504">
        <f>D160/$D$10</f>
        <v>2.9801563047628413E-4</v>
      </c>
      <c r="K160" s="504">
        <f>M160/$M$10</f>
        <v>2.5658002156707594E-4</v>
      </c>
      <c r="L160" s="404">
        <v>1477</v>
      </c>
      <c r="M160" s="404">
        <v>1430</v>
      </c>
      <c r="N160" s="419">
        <v>13</v>
      </c>
      <c r="O160" s="419">
        <v>13</v>
      </c>
      <c r="P160" s="495"/>
      <c r="R160" s="401">
        <v>495</v>
      </c>
      <c r="S160" s="402" t="s">
        <v>186</v>
      </c>
      <c r="T160" s="470">
        <f t="shared" si="2"/>
        <v>-47</v>
      </c>
      <c r="U160" s="497">
        <v>179496.03405719774</v>
      </c>
      <c r="V160" s="517">
        <v>16579.967022741839</v>
      </c>
      <c r="W160" s="497">
        <v>196076.00107993966</v>
      </c>
      <c r="X160" s="497">
        <v>219641.37227834197</v>
      </c>
      <c r="Y160" s="497">
        <v>415717.37335828156</v>
      </c>
      <c r="Z160" s="497">
        <v>-90450.92659048058</v>
      </c>
      <c r="AA160" s="497">
        <v>325266.44676780095</v>
      </c>
      <c r="AB160" s="497">
        <v>0</v>
      </c>
      <c r="AC160" s="497">
        <v>325266.44676780095</v>
      </c>
      <c r="AD160" s="497">
        <v>0</v>
      </c>
      <c r="AE160" s="497">
        <v>325266.44676780107</v>
      </c>
      <c r="AF160" s="497">
        <v>245.14394305879512</v>
      </c>
      <c r="AG160" s="497">
        <v>243.69486849946838</v>
      </c>
    </row>
    <row r="161" spans="1:33" ht="16.5">
      <c r="A161" s="401">
        <v>498</v>
      </c>
      <c r="B161" s="402" t="s">
        <v>187</v>
      </c>
      <c r="C161" s="403">
        <v>3829384.1876316592</v>
      </c>
      <c r="D161" s="505">
        <v>4434264.9589466974</v>
      </c>
      <c r="E161" s="470">
        <f>D161-C161</f>
        <v>604880.7713150382</v>
      </c>
      <c r="F161" s="506">
        <f>D161/C161-1</f>
        <v>0.15795771374121026</v>
      </c>
      <c r="G161" s="403">
        <f>C161/L161</f>
        <v>1678.8181445119067</v>
      </c>
      <c r="H161" s="403">
        <f>D161/M161</f>
        <v>1907.2107350308377</v>
      </c>
      <c r="I161" s="507">
        <f>H161-G161</f>
        <v>228.392590518931</v>
      </c>
      <c r="J161" s="504">
        <f>D161/$D$10</f>
        <v>1.1798941113910649E-3</v>
      </c>
      <c r="K161" s="504">
        <f>M161/$M$10</f>
        <v>4.1716681828213396E-4</v>
      </c>
      <c r="L161" s="404">
        <v>2281</v>
      </c>
      <c r="M161" s="404">
        <v>2325</v>
      </c>
      <c r="N161" s="419">
        <v>19</v>
      </c>
      <c r="O161" s="419">
        <v>19</v>
      </c>
      <c r="P161" s="495"/>
      <c r="R161" s="401">
        <v>498</v>
      </c>
      <c r="S161" s="402" t="s">
        <v>187</v>
      </c>
      <c r="T161" s="470">
        <f t="shared" si="2"/>
        <v>44</v>
      </c>
      <c r="U161" s="497">
        <v>619424.54708550638</v>
      </c>
      <c r="V161" s="517">
        <v>-8140.2007566659013</v>
      </c>
      <c r="W161" s="497">
        <v>611284.34632884013</v>
      </c>
      <c r="X161" s="497">
        <v>170423.38160967961</v>
      </c>
      <c r="Y161" s="497">
        <v>781707.72793851979</v>
      </c>
      <c r="Z161" s="497">
        <v>-176826.95662348135</v>
      </c>
      <c r="AA161" s="497">
        <v>604880.7713150382</v>
      </c>
      <c r="AB161" s="497">
        <v>0</v>
      </c>
      <c r="AC161" s="497">
        <v>604880.7713150382</v>
      </c>
      <c r="AD161" s="497">
        <v>0</v>
      </c>
      <c r="AE161" s="497">
        <v>604880.77131503774</v>
      </c>
      <c r="AF161" s="497">
        <v>228.392590518931</v>
      </c>
      <c r="AG161" s="497">
        <v>228.16435117549986</v>
      </c>
    </row>
    <row r="162" spans="1:33" ht="16.5">
      <c r="A162" s="401">
        <v>499</v>
      </c>
      <c r="B162" s="402" t="s">
        <v>188</v>
      </c>
      <c r="C162" s="403">
        <v>21128326.332969505</v>
      </c>
      <c r="D162" s="505">
        <v>20901266.237670548</v>
      </c>
      <c r="E162" s="470">
        <f>D162-C162</f>
        <v>-227060.09529895708</v>
      </c>
      <c r="F162" s="506">
        <f>D162/C162-1</f>
        <v>-1.0746714705208049E-2</v>
      </c>
      <c r="G162" s="403">
        <f>C162/L162</f>
        <v>1074.5766622403369</v>
      </c>
      <c r="H162" s="403">
        <f>D162/M162</f>
        <v>1057.5958223787152</v>
      </c>
      <c r="I162" s="507">
        <f>H162-G162</f>
        <v>-16.980839861621689</v>
      </c>
      <c r="J162" s="504">
        <f>D162/$D$10</f>
        <v>5.5615262467992735E-3</v>
      </c>
      <c r="K162" s="504">
        <f>M162/$M$10</f>
        <v>3.546007668692393E-3</v>
      </c>
      <c r="L162" s="404">
        <v>19662</v>
      </c>
      <c r="M162" s="404">
        <v>19763</v>
      </c>
      <c r="N162" s="419">
        <v>15</v>
      </c>
      <c r="O162" s="419">
        <v>15</v>
      </c>
      <c r="P162" s="495"/>
      <c r="R162" s="401">
        <v>499</v>
      </c>
      <c r="S162" s="402" t="s">
        <v>188</v>
      </c>
      <c r="T162" s="470">
        <f t="shared" si="2"/>
        <v>101</v>
      </c>
      <c r="U162" s="497">
        <v>607881.46964253671</v>
      </c>
      <c r="V162" s="517">
        <v>227957.77904607519</v>
      </c>
      <c r="W162" s="497">
        <v>835839.248688614</v>
      </c>
      <c r="X162" s="497">
        <v>273783.80087674595</v>
      </c>
      <c r="Y162" s="497">
        <v>1109623.04956536</v>
      </c>
      <c r="Z162" s="497">
        <v>-1336683.144864318</v>
      </c>
      <c r="AA162" s="497">
        <v>-227060.09529895708</v>
      </c>
      <c r="AB162" s="497">
        <v>0</v>
      </c>
      <c r="AC162" s="497">
        <v>-227060.09529895708</v>
      </c>
      <c r="AD162" s="497">
        <v>0</v>
      </c>
      <c r="AE162" s="497">
        <v>-227060.09529895708</v>
      </c>
      <c r="AF162" s="497">
        <v>-16.980839861621689</v>
      </c>
      <c r="AG162" s="497">
        <v>-17.083691189076262</v>
      </c>
    </row>
    <row r="163" spans="1:33" ht="16.5">
      <c r="A163" s="401">
        <v>500</v>
      </c>
      <c r="B163" s="402" t="s">
        <v>189</v>
      </c>
      <c r="C163" s="403">
        <v>12388893.541511122</v>
      </c>
      <c r="D163" s="505">
        <v>12249185.407489358</v>
      </c>
      <c r="E163" s="470">
        <f>D163-C163</f>
        <v>-139708.13402176462</v>
      </c>
      <c r="F163" s="506">
        <f>D163/C163-1</f>
        <v>-1.127688550665551E-2</v>
      </c>
      <c r="G163" s="403">
        <f>C163/L163</f>
        <v>1181.4699162226896</v>
      </c>
      <c r="H163" s="403">
        <f>D163/M163</f>
        <v>1160.9501855264296</v>
      </c>
      <c r="I163" s="507">
        <f>H163-G163</f>
        <v>-20.519730696260012</v>
      </c>
      <c r="J163" s="504">
        <f>D163/$D$10</f>
        <v>3.2593320122817197E-3</v>
      </c>
      <c r="K163" s="504">
        <f>M163/$M$10</f>
        <v>1.8931299353526002E-3</v>
      </c>
      <c r="L163" s="404">
        <v>10486</v>
      </c>
      <c r="M163" s="404">
        <v>10551</v>
      </c>
      <c r="N163" s="419">
        <v>13</v>
      </c>
      <c r="O163" s="419">
        <v>13</v>
      </c>
      <c r="P163" s="495"/>
      <c r="R163" s="401">
        <v>500</v>
      </c>
      <c r="S163" s="402" t="s">
        <v>189</v>
      </c>
      <c r="T163" s="470">
        <f t="shared" si="2"/>
        <v>65</v>
      </c>
      <c r="U163" s="497">
        <v>768127.50502862968</v>
      </c>
      <c r="V163" s="517">
        <v>-35845.026392152533</v>
      </c>
      <c r="W163" s="497">
        <v>732282.47863647714</v>
      </c>
      <c r="X163" s="497">
        <v>-343374.61360941257</v>
      </c>
      <c r="Y163" s="497">
        <v>388907.86502706446</v>
      </c>
      <c r="Z163" s="497">
        <v>-528615.99904882908</v>
      </c>
      <c r="AA163" s="497">
        <v>-139708.13402176462</v>
      </c>
      <c r="AB163" s="497">
        <v>0</v>
      </c>
      <c r="AC163" s="497">
        <v>-139708.13402176462</v>
      </c>
      <c r="AD163" s="497">
        <v>0</v>
      </c>
      <c r="AE163" s="497">
        <v>-139708.13402176462</v>
      </c>
      <c r="AF163" s="497">
        <v>-20.519730696260012</v>
      </c>
      <c r="AG163" s="497">
        <v>-20.388716569043027</v>
      </c>
    </row>
    <row r="164" spans="1:33" ht="16.5">
      <c r="A164" s="401">
        <v>503</v>
      </c>
      <c r="B164" s="402" t="s">
        <v>190</v>
      </c>
      <c r="C164" s="403">
        <v>3841995.9849364809</v>
      </c>
      <c r="D164" s="505">
        <v>4231581.4476911342</v>
      </c>
      <c r="E164" s="470">
        <f>D164-C164</f>
        <v>389585.4627546533</v>
      </c>
      <c r="F164" s="506">
        <f>D164/C164-1</f>
        <v>0.10140184015863674</v>
      </c>
      <c r="G164" s="403">
        <f>C164/L164</f>
        <v>509.6161274620614</v>
      </c>
      <c r="H164" s="403">
        <f>D164/M164</f>
        <v>563.08469031152822</v>
      </c>
      <c r="I164" s="507">
        <f>H164-G164</f>
        <v>53.468562849466821</v>
      </c>
      <c r="J164" s="504">
        <f>D164/$D$10</f>
        <v>1.1259629449811737E-3</v>
      </c>
      <c r="K164" s="504">
        <f>M164/$M$10</f>
        <v>1.348390812640962E-3</v>
      </c>
      <c r="L164" s="404">
        <v>7539</v>
      </c>
      <c r="M164" s="404">
        <v>7515</v>
      </c>
      <c r="N164" s="419">
        <v>2</v>
      </c>
      <c r="O164" s="419">
        <v>2</v>
      </c>
      <c r="P164" s="495"/>
      <c r="R164" s="401">
        <v>503</v>
      </c>
      <c r="S164" s="402" t="s">
        <v>190</v>
      </c>
      <c r="T164" s="470">
        <f t="shared" si="2"/>
        <v>-24</v>
      </c>
      <c r="U164" s="497">
        <v>616052.44741020747</v>
      </c>
      <c r="V164" s="517">
        <v>201211.15004680981</v>
      </c>
      <c r="W164" s="497">
        <v>817263.59745701705</v>
      </c>
      <c r="X164" s="497">
        <v>137678.65225445479</v>
      </c>
      <c r="Y164" s="497">
        <v>954942.24971147161</v>
      </c>
      <c r="Z164" s="497">
        <v>-565356.78695681808</v>
      </c>
      <c r="AA164" s="497">
        <v>389585.4627546533</v>
      </c>
      <c r="AB164" s="497">
        <v>0</v>
      </c>
      <c r="AC164" s="497">
        <v>389585.4627546533</v>
      </c>
      <c r="AD164" s="497">
        <v>0</v>
      </c>
      <c r="AE164" s="497">
        <v>389585.46275465377</v>
      </c>
      <c r="AF164" s="497">
        <v>53.468562849466821</v>
      </c>
      <c r="AG164" s="497">
        <v>53.528997752257169</v>
      </c>
    </row>
    <row r="165" spans="1:33" ht="16.5">
      <c r="A165" s="401">
        <v>504</v>
      </c>
      <c r="B165" s="402" t="s">
        <v>191</v>
      </c>
      <c r="C165" s="403">
        <v>449788.91113918158</v>
      </c>
      <c r="D165" s="505">
        <v>573625.74233527132</v>
      </c>
      <c r="E165" s="470">
        <f>D165-C165</f>
        <v>123836.83119608974</v>
      </c>
      <c r="F165" s="506">
        <f>D165/C165-1</f>
        <v>0.27532210805830637</v>
      </c>
      <c r="G165" s="403">
        <f>C165/L165</f>
        <v>254.98237592924127</v>
      </c>
      <c r="H165" s="403">
        <f>D165/M165</f>
        <v>334.47565150744686</v>
      </c>
      <c r="I165" s="507">
        <f>H165-G165</f>
        <v>79.493275578205584</v>
      </c>
      <c r="J165" s="504">
        <f>D165/$D$10</f>
        <v>1.5263355748694013E-4</v>
      </c>
      <c r="K165" s="504">
        <f>M165/$M$10</f>
        <v>3.0771659929198266E-4</v>
      </c>
      <c r="L165" s="404">
        <v>1764</v>
      </c>
      <c r="M165" s="404">
        <v>1715</v>
      </c>
      <c r="N165" s="419">
        <v>1</v>
      </c>
      <c r="O165" s="420">
        <v>34</v>
      </c>
      <c r="P165" s="496"/>
      <c r="R165" s="401">
        <v>504</v>
      </c>
      <c r="S165" s="402" t="s">
        <v>191</v>
      </c>
      <c r="T165" s="470">
        <f t="shared" si="2"/>
        <v>-49</v>
      </c>
      <c r="U165" s="497">
        <v>73061.534508245299</v>
      </c>
      <c r="V165" s="517">
        <v>47578.242416037014</v>
      </c>
      <c r="W165" s="497">
        <v>120639.77692428231</v>
      </c>
      <c r="X165" s="497">
        <v>144968.25344453531</v>
      </c>
      <c r="Y165" s="497">
        <v>265608.03036881762</v>
      </c>
      <c r="Z165" s="497">
        <v>-141771.19917272788</v>
      </c>
      <c r="AA165" s="497">
        <v>123836.83119608974</v>
      </c>
      <c r="AB165" s="497">
        <v>0</v>
      </c>
      <c r="AC165" s="497">
        <v>123836.83119608974</v>
      </c>
      <c r="AD165" s="497">
        <v>0</v>
      </c>
      <c r="AE165" s="497">
        <v>123836.83119608974</v>
      </c>
      <c r="AF165" s="497">
        <v>79.493275578205584</v>
      </c>
      <c r="AG165" s="497">
        <v>65.771590131169603</v>
      </c>
    </row>
    <row r="166" spans="1:33" ht="16.5">
      <c r="A166" s="401">
        <v>505</v>
      </c>
      <c r="B166" s="402" t="s">
        <v>192</v>
      </c>
      <c r="C166" s="403">
        <v>14319773.952163851</v>
      </c>
      <c r="D166" s="505">
        <v>13877267.92147913</v>
      </c>
      <c r="E166" s="470">
        <f>D166-C166</f>
        <v>-442506.03068472072</v>
      </c>
      <c r="F166" s="506">
        <f>D166/C166-1</f>
        <v>-3.0901746924423601E-2</v>
      </c>
      <c r="G166" s="403">
        <f>C166/L166</f>
        <v>684.76348279283911</v>
      </c>
      <c r="H166" s="403">
        <f>D166/M166</f>
        <v>662.17817061025573</v>
      </c>
      <c r="I166" s="507">
        <f>H166-G166</f>
        <v>-22.58531218258338</v>
      </c>
      <c r="J166" s="504">
        <f>D166/$D$10</f>
        <v>3.6925413466133319E-3</v>
      </c>
      <c r="K166" s="504">
        <f>M166/$M$10</f>
        <v>3.7602430153714757E-3</v>
      </c>
      <c r="L166" s="404">
        <v>20912</v>
      </c>
      <c r="M166" s="404">
        <v>20957</v>
      </c>
      <c r="N166" s="419">
        <v>1</v>
      </c>
      <c r="O166" s="420">
        <v>35</v>
      </c>
      <c r="P166" s="496"/>
      <c r="R166" s="401">
        <v>505</v>
      </c>
      <c r="S166" s="402" t="s">
        <v>192</v>
      </c>
      <c r="T166" s="470">
        <f t="shared" si="2"/>
        <v>45</v>
      </c>
      <c r="U166" s="497">
        <v>752956.24935780652</v>
      </c>
      <c r="V166" s="517">
        <v>260607.26415484468</v>
      </c>
      <c r="W166" s="497">
        <v>1013563.5135126524</v>
      </c>
      <c r="X166" s="497">
        <v>-103448.43678051326</v>
      </c>
      <c r="Y166" s="497">
        <v>910115.07673214003</v>
      </c>
      <c r="Z166" s="497">
        <v>-1352621.107416861</v>
      </c>
      <c r="AA166" s="497">
        <v>-442506.03068472072</v>
      </c>
      <c r="AB166" s="497">
        <v>0</v>
      </c>
      <c r="AC166" s="497">
        <v>-442506.03068472072</v>
      </c>
      <c r="AD166" s="497">
        <v>0</v>
      </c>
      <c r="AE166" s="497">
        <v>-442506.03068472072</v>
      </c>
      <c r="AF166" s="497">
        <v>-22.58531218258338</v>
      </c>
      <c r="AG166" s="497">
        <v>-22.399302561837771</v>
      </c>
    </row>
    <row r="167" spans="1:33" ht="16.5">
      <c r="A167" s="401">
        <v>507</v>
      </c>
      <c r="B167" s="402" t="s">
        <v>193</v>
      </c>
      <c r="C167" s="403">
        <v>920121.88930485887</v>
      </c>
      <c r="D167" s="505">
        <v>1854267.1080655616</v>
      </c>
      <c r="E167" s="470">
        <f>D167-C167</f>
        <v>934145.21876070276</v>
      </c>
      <c r="F167" s="506">
        <f>D167/C167-1</f>
        <v>1.0152407301889519</v>
      </c>
      <c r="G167" s="403">
        <f>C167/L167</f>
        <v>165.37057679814143</v>
      </c>
      <c r="H167" s="403">
        <f>D167/M167</f>
        <v>335.79628903758811</v>
      </c>
      <c r="I167" s="507">
        <f>H167-G167</f>
        <v>170.42571223944668</v>
      </c>
      <c r="J167" s="504">
        <f>D167/$D$10</f>
        <v>4.9339380077828923E-4</v>
      </c>
      <c r="K167" s="504">
        <f>M167/$M$10</f>
        <v>9.9079362174363163E-4</v>
      </c>
      <c r="L167" s="404">
        <v>5564</v>
      </c>
      <c r="M167" s="404">
        <v>5522</v>
      </c>
      <c r="N167" s="419">
        <v>10</v>
      </c>
      <c r="O167" s="419">
        <v>10</v>
      </c>
      <c r="P167" s="495"/>
      <c r="R167" s="401">
        <v>507</v>
      </c>
      <c r="S167" s="402" t="s">
        <v>193</v>
      </c>
      <c r="T167" s="470">
        <f t="shared" si="2"/>
        <v>-42</v>
      </c>
      <c r="U167" s="497">
        <v>805711.19321170228</v>
      </c>
      <c r="V167" s="517">
        <v>144232.41103259602</v>
      </c>
      <c r="W167" s="497">
        <v>949943.6042442983</v>
      </c>
      <c r="X167" s="497">
        <v>269262.63868986326</v>
      </c>
      <c r="Y167" s="497">
        <v>1219206.2429341616</v>
      </c>
      <c r="Z167" s="497">
        <v>-285061.02417345881</v>
      </c>
      <c r="AA167" s="497">
        <v>934145.21876070276</v>
      </c>
      <c r="AB167" s="497">
        <v>0</v>
      </c>
      <c r="AC167" s="497">
        <v>934145.21876070276</v>
      </c>
      <c r="AD167" s="497">
        <v>0</v>
      </c>
      <c r="AE167" s="497">
        <v>934145.21876070264</v>
      </c>
      <c r="AF167" s="497">
        <v>170.42571223944668</v>
      </c>
      <c r="AG167" s="497">
        <v>170.48544468516218</v>
      </c>
    </row>
    <row r="168" spans="1:33" ht="16.5">
      <c r="A168" s="401">
        <v>508</v>
      </c>
      <c r="B168" s="402" t="s">
        <v>194</v>
      </c>
      <c r="C168" s="403">
        <v>667869.64646362816</v>
      </c>
      <c r="D168" s="505">
        <v>1087410.2331243651</v>
      </c>
      <c r="E168" s="470">
        <f>D168-C168</f>
        <v>419540.58666073694</v>
      </c>
      <c r="F168" s="506">
        <f>D168/C168-1</f>
        <v>0.62817735299426403</v>
      </c>
      <c r="G168" s="403">
        <f>C168/L168</f>
        <v>71.353594707652576</v>
      </c>
      <c r="H168" s="403">
        <f>D168/M168</f>
        <v>117.29157945468289</v>
      </c>
      <c r="I168" s="507">
        <f>H168-G168</f>
        <v>45.937984747030313</v>
      </c>
      <c r="J168" s="504">
        <f>D168/$D$10</f>
        <v>2.893442188521343E-4</v>
      </c>
      <c r="K168" s="504">
        <f>M168/$M$10</f>
        <v>1.6634639020617909E-3</v>
      </c>
      <c r="L168" s="404">
        <v>9360</v>
      </c>
      <c r="M168" s="404">
        <v>9271</v>
      </c>
      <c r="N168" s="419">
        <v>6</v>
      </c>
      <c r="O168" s="419">
        <v>6</v>
      </c>
      <c r="P168" s="495"/>
      <c r="R168" s="401">
        <v>508</v>
      </c>
      <c r="S168" s="402" t="s">
        <v>194</v>
      </c>
      <c r="T168" s="470">
        <f t="shared" si="2"/>
        <v>-89</v>
      </c>
      <c r="U168" s="497">
        <v>1184672.8044721982</v>
      </c>
      <c r="V168" s="517">
        <v>250492.33558209054</v>
      </c>
      <c r="W168" s="497">
        <v>1435165.1400542888</v>
      </c>
      <c r="X168" s="497">
        <v>-381583.31783882761</v>
      </c>
      <c r="Y168" s="497">
        <v>1053581.8222154612</v>
      </c>
      <c r="Z168" s="497">
        <v>-634041.23555472423</v>
      </c>
      <c r="AA168" s="497">
        <v>419540.58666073694</v>
      </c>
      <c r="AB168" s="497">
        <v>0</v>
      </c>
      <c r="AC168" s="497">
        <v>419540.58666073694</v>
      </c>
      <c r="AD168" s="497">
        <v>0</v>
      </c>
      <c r="AE168" s="497">
        <v>419540.58666073706</v>
      </c>
      <c r="AF168" s="497">
        <v>45.937984747030313</v>
      </c>
      <c r="AG168" s="497">
        <v>46.05252616580745</v>
      </c>
    </row>
    <row r="169" spans="1:33" ht="16.5">
      <c r="A169" s="401">
        <v>529</v>
      </c>
      <c r="B169" s="402" t="s">
        <v>195</v>
      </c>
      <c r="C169" s="403">
        <v>9481532.6159025393</v>
      </c>
      <c r="D169" s="505">
        <v>10479927.473920112</v>
      </c>
      <c r="E169" s="470">
        <f>D169-C169</f>
        <v>998394.85801757313</v>
      </c>
      <c r="F169" s="506">
        <f>D169/C169-1</f>
        <v>0.1052988897958389</v>
      </c>
      <c r="G169" s="403">
        <f>C169/L169</f>
        <v>477.65907384899441</v>
      </c>
      <c r="H169" s="403">
        <f>D169/M169</f>
        <v>524.02257482474681</v>
      </c>
      <c r="I169" s="507">
        <f>H169-G169</f>
        <v>46.363500975752402</v>
      </c>
      <c r="J169" s="504">
        <f>D169/$D$10</f>
        <v>2.7885579298402986E-3</v>
      </c>
      <c r="K169" s="504">
        <f>M169/$M$10</f>
        <v>3.5883523435803859E-3</v>
      </c>
      <c r="L169" s="404">
        <v>19850</v>
      </c>
      <c r="M169" s="404">
        <v>19999</v>
      </c>
      <c r="N169" s="419">
        <v>2</v>
      </c>
      <c r="O169" s="419">
        <v>2</v>
      </c>
      <c r="P169" s="495"/>
      <c r="R169" s="401">
        <v>529</v>
      </c>
      <c r="S169" s="402" t="s">
        <v>195</v>
      </c>
      <c r="T169" s="470">
        <f t="shared" si="2"/>
        <v>149</v>
      </c>
      <c r="U169" s="497">
        <v>1846419.7163522746</v>
      </c>
      <c r="V169" s="517">
        <v>-68152.690749423578</v>
      </c>
      <c r="W169" s="497">
        <v>1778267.0256028511</v>
      </c>
      <c r="X169" s="497">
        <v>70576.52667581779</v>
      </c>
      <c r="Y169" s="497">
        <v>1848843.5522786696</v>
      </c>
      <c r="Z169" s="497">
        <v>-850448.69426109712</v>
      </c>
      <c r="AA169" s="497">
        <v>998394.85801757313</v>
      </c>
      <c r="AB169" s="497">
        <v>0</v>
      </c>
      <c r="AC169" s="497">
        <v>998394.85801757313</v>
      </c>
      <c r="AD169" s="497">
        <v>0</v>
      </c>
      <c r="AE169" s="497">
        <v>998394.85801757313</v>
      </c>
      <c r="AF169" s="497">
        <v>46.363500975752402</v>
      </c>
      <c r="AG169" s="497">
        <v>46.438901014701628</v>
      </c>
    </row>
    <row r="170" spans="1:33" ht="16.5">
      <c r="A170" s="401">
        <v>531</v>
      </c>
      <c r="B170" s="402" t="s">
        <v>196</v>
      </c>
      <c r="C170" s="403">
        <v>796766.9605819853</v>
      </c>
      <c r="D170" s="505">
        <v>1064506.6135765768</v>
      </c>
      <c r="E170" s="470">
        <f>D170-C170</f>
        <v>267739.65299459151</v>
      </c>
      <c r="F170" s="506">
        <f>D170/C170-1</f>
        <v>0.33603257444187373</v>
      </c>
      <c r="G170" s="403">
        <f>C170/L170</f>
        <v>157.09127771726838</v>
      </c>
      <c r="H170" s="403">
        <f>D170/M170</f>
        <v>214.35896366825952</v>
      </c>
      <c r="I170" s="507">
        <f>H170-G170</f>
        <v>57.267685950991137</v>
      </c>
      <c r="J170" s="504">
        <f>D170/$D$10</f>
        <v>2.832498951966539E-4</v>
      </c>
      <c r="K170" s="504">
        <f>M170/$M$10</f>
        <v>8.9103243853293646E-4</v>
      </c>
      <c r="L170" s="404">
        <v>5072</v>
      </c>
      <c r="M170" s="404">
        <v>4966</v>
      </c>
      <c r="N170" s="419">
        <v>4</v>
      </c>
      <c r="O170" s="419">
        <v>4</v>
      </c>
      <c r="P170" s="495"/>
      <c r="R170" s="401">
        <v>531</v>
      </c>
      <c r="S170" s="402" t="s">
        <v>196</v>
      </c>
      <c r="T170" s="470">
        <f t="shared" si="2"/>
        <v>-106</v>
      </c>
      <c r="U170" s="497">
        <v>696972.53195969784</v>
      </c>
      <c r="V170" s="517">
        <v>136400.29320663121</v>
      </c>
      <c r="W170" s="497">
        <v>833372.82516632904</v>
      </c>
      <c r="X170" s="497">
        <v>-219206.60120511684</v>
      </c>
      <c r="Y170" s="497">
        <v>614166.22396121221</v>
      </c>
      <c r="Z170" s="497">
        <v>-346426.57096662058</v>
      </c>
      <c r="AA170" s="497">
        <v>267739.65299459151</v>
      </c>
      <c r="AB170" s="497">
        <v>0</v>
      </c>
      <c r="AC170" s="497">
        <v>267739.65299459151</v>
      </c>
      <c r="AD170" s="497">
        <v>0</v>
      </c>
      <c r="AE170" s="497">
        <v>267739.65299459163</v>
      </c>
      <c r="AF170" s="497">
        <v>57.267685950991137</v>
      </c>
      <c r="AG170" s="497">
        <v>57.421147497881464</v>
      </c>
    </row>
    <row r="171" spans="1:33" ht="16.5">
      <c r="A171" s="401">
        <v>535</v>
      </c>
      <c r="B171" s="402" t="s">
        <v>197</v>
      </c>
      <c r="C171" s="403">
        <v>15556347.300141959</v>
      </c>
      <c r="D171" s="505">
        <v>15816635.722484354</v>
      </c>
      <c r="E171" s="470">
        <f>D171-C171</f>
        <v>260288.42234239541</v>
      </c>
      <c r="F171" s="506">
        <f>D171/C171-1</f>
        <v>1.6731975528729626E-2</v>
      </c>
      <c r="G171" s="403">
        <f>C171/L171</f>
        <v>1493.0748920378117</v>
      </c>
      <c r="H171" s="403">
        <f>D171/M171</f>
        <v>1512.9745286478242</v>
      </c>
      <c r="I171" s="507">
        <f>H171-G171</f>
        <v>19.899636610012521</v>
      </c>
      <c r="J171" s="504">
        <f>D171/$D$10</f>
        <v>4.2085792174696209E-3</v>
      </c>
      <c r="K171" s="504">
        <f>M171/$M$10</f>
        <v>1.8757255562672811E-3</v>
      </c>
      <c r="L171" s="404">
        <v>10419</v>
      </c>
      <c r="M171" s="404">
        <v>10454</v>
      </c>
      <c r="N171" s="419">
        <v>17</v>
      </c>
      <c r="O171" s="419">
        <v>17</v>
      </c>
      <c r="P171" s="495"/>
      <c r="R171" s="401">
        <v>535</v>
      </c>
      <c r="S171" s="402" t="s">
        <v>197</v>
      </c>
      <c r="T171" s="470">
        <f t="shared" si="2"/>
        <v>35</v>
      </c>
      <c r="U171" s="497">
        <v>659378.35862364713</v>
      </c>
      <c r="V171" s="517">
        <v>277293.73424366291</v>
      </c>
      <c r="W171" s="497">
        <v>936672.09286730923</v>
      </c>
      <c r="X171" s="497">
        <v>129433.76413580775</v>
      </c>
      <c r="Y171" s="497">
        <v>1066105.857003117</v>
      </c>
      <c r="Z171" s="497">
        <v>-805817.43466072204</v>
      </c>
      <c r="AA171" s="497">
        <v>260288.42234239541</v>
      </c>
      <c r="AB171" s="497">
        <v>0</v>
      </c>
      <c r="AC171" s="497">
        <v>260288.42234239541</v>
      </c>
      <c r="AD171" s="497">
        <v>0</v>
      </c>
      <c r="AE171" s="497">
        <v>260288.42234239541</v>
      </c>
      <c r="AF171" s="497">
        <v>19.899636610012521</v>
      </c>
      <c r="AG171" s="497">
        <v>19.919555067237525</v>
      </c>
    </row>
    <row r="172" spans="1:33" ht="16.5">
      <c r="A172" s="401">
        <v>536</v>
      </c>
      <c r="B172" s="402" t="s">
        <v>198</v>
      </c>
      <c r="C172" s="403">
        <v>18619682.253586009</v>
      </c>
      <c r="D172" s="505">
        <v>20188990.509245757</v>
      </c>
      <c r="E172" s="470">
        <f>D172-C172</f>
        <v>1569308.2556597479</v>
      </c>
      <c r="F172" s="506">
        <f>D172/C172-1</f>
        <v>8.4282225350946094E-2</v>
      </c>
      <c r="G172" s="403">
        <f>C172/L172</f>
        <v>526.78329241175834</v>
      </c>
      <c r="H172" s="403">
        <f>D172/M172</f>
        <v>566.35875415170301</v>
      </c>
      <c r="I172" s="507">
        <f>H172-G172</f>
        <v>39.575461739944672</v>
      </c>
      <c r="J172" s="504">
        <f>D172/$D$10</f>
        <v>5.3719999227216922E-3</v>
      </c>
      <c r="K172" s="504">
        <f>M172/$M$10</f>
        <v>6.3960196005605286E-3</v>
      </c>
      <c r="L172" s="404">
        <v>35346</v>
      </c>
      <c r="M172" s="404">
        <v>35647</v>
      </c>
      <c r="N172" s="419">
        <v>6</v>
      </c>
      <c r="O172" s="419">
        <v>6</v>
      </c>
      <c r="P172" s="495"/>
      <c r="R172" s="401">
        <v>536</v>
      </c>
      <c r="S172" s="402" t="s">
        <v>198</v>
      </c>
      <c r="T172" s="470">
        <f t="shared" si="2"/>
        <v>301</v>
      </c>
      <c r="U172" s="497">
        <v>2303285.7777197845</v>
      </c>
      <c r="V172" s="517">
        <v>938613.82449043356</v>
      </c>
      <c r="W172" s="497">
        <v>3241899.6022102181</v>
      </c>
      <c r="X172" s="497">
        <v>586646.69709315151</v>
      </c>
      <c r="Y172" s="497">
        <v>3828546.2993033696</v>
      </c>
      <c r="Z172" s="497">
        <v>-2259238.0436436241</v>
      </c>
      <c r="AA172" s="497">
        <v>1569308.2556597479</v>
      </c>
      <c r="AB172" s="497">
        <v>0</v>
      </c>
      <c r="AC172" s="497">
        <v>1569308.2556597479</v>
      </c>
      <c r="AD172" s="497">
        <v>0</v>
      </c>
      <c r="AE172" s="497">
        <v>1569308.2556597479</v>
      </c>
      <c r="AF172" s="497">
        <v>39.575461739944672</v>
      </c>
      <c r="AG172" s="497">
        <v>39.578771912256798</v>
      </c>
    </row>
    <row r="173" spans="1:33" ht="16.5">
      <c r="A173" s="401">
        <v>538</v>
      </c>
      <c r="B173" s="402" t="s">
        <v>199</v>
      </c>
      <c r="C173" s="403">
        <v>5808327.4663166357</v>
      </c>
      <c r="D173" s="505">
        <v>5804948.7915778002</v>
      </c>
      <c r="E173" s="470">
        <f>D173-C173</f>
        <v>-3378.6747388355434</v>
      </c>
      <c r="F173" s="506">
        <f>D173/C173-1</f>
        <v>-5.8169494719939596E-4</v>
      </c>
      <c r="G173" s="403">
        <f>C173/L173</f>
        <v>1250.7165086814462</v>
      </c>
      <c r="H173" s="403">
        <f>D173/M173</f>
        <v>1236.4108182274335</v>
      </c>
      <c r="I173" s="507">
        <f>H173-G173</f>
        <v>-14.30569045401262</v>
      </c>
      <c r="J173" s="504">
        <f>D173/$D$10</f>
        <v>1.5446133597159404E-3</v>
      </c>
      <c r="K173" s="504">
        <f>M173/$M$10</f>
        <v>8.4240783304714796E-4</v>
      </c>
      <c r="L173" s="404">
        <v>4644</v>
      </c>
      <c r="M173" s="404">
        <v>4695</v>
      </c>
      <c r="N173" s="419">
        <v>2</v>
      </c>
      <c r="O173" s="419">
        <v>2</v>
      </c>
      <c r="P173" s="495"/>
      <c r="R173" s="401">
        <v>538</v>
      </c>
      <c r="S173" s="402" t="s">
        <v>199</v>
      </c>
      <c r="T173" s="470">
        <f t="shared" si="2"/>
        <v>51</v>
      </c>
      <c r="U173" s="497">
        <v>186994.9728576229</v>
      </c>
      <c r="V173" s="517">
        <v>123190.01124464336</v>
      </c>
      <c r="W173" s="497">
        <v>310184.98410226661</v>
      </c>
      <c r="X173" s="497">
        <v>40051.122881324263</v>
      </c>
      <c r="Y173" s="497">
        <v>350236.10698359087</v>
      </c>
      <c r="Z173" s="497">
        <v>-353614.78172242601</v>
      </c>
      <c r="AA173" s="497">
        <v>-3378.6747388355434</v>
      </c>
      <c r="AB173" s="497">
        <v>0</v>
      </c>
      <c r="AC173" s="497">
        <v>-3378.6747388355434</v>
      </c>
      <c r="AD173" s="497">
        <v>0</v>
      </c>
      <c r="AE173" s="497">
        <v>-3378.6747388355434</v>
      </c>
      <c r="AF173" s="497">
        <v>-14.30569045401262</v>
      </c>
      <c r="AG173" s="497">
        <v>-14.120919589205187</v>
      </c>
    </row>
    <row r="174" spans="1:33" ht="16.5">
      <c r="A174" s="401">
        <v>541</v>
      </c>
      <c r="B174" s="402" t="s">
        <v>200</v>
      </c>
      <c r="C174" s="403">
        <v>11209854.67454011</v>
      </c>
      <c r="D174" s="505">
        <v>11425781.185089538</v>
      </c>
      <c r="E174" s="470">
        <f>D174-C174</f>
        <v>215926.51054942794</v>
      </c>
      <c r="F174" s="506">
        <f>D174/C174-1</f>
        <v>1.9262204267450622E-2</v>
      </c>
      <c r="G174" s="403">
        <f>C174/L174</f>
        <v>1212.7939710635194</v>
      </c>
      <c r="H174" s="403">
        <f>D174/M174</f>
        <v>1251.4546752562474</v>
      </c>
      <c r="I174" s="507">
        <f>H174-G174</f>
        <v>38.660704192727962</v>
      </c>
      <c r="J174" s="504">
        <f>D174/$D$10</f>
        <v>3.0402359947232964E-3</v>
      </c>
      <c r="K174" s="504">
        <f>M174/$M$10</f>
        <v>1.6381647530821003E-3</v>
      </c>
      <c r="L174" s="404">
        <v>9243</v>
      </c>
      <c r="M174" s="404">
        <v>9130</v>
      </c>
      <c r="N174" s="419">
        <v>12</v>
      </c>
      <c r="O174" s="419">
        <v>12</v>
      </c>
      <c r="P174" s="495"/>
      <c r="R174" s="401">
        <v>541</v>
      </c>
      <c r="S174" s="402" t="s">
        <v>200</v>
      </c>
      <c r="T174" s="470">
        <f t="shared" si="2"/>
        <v>-113</v>
      </c>
      <c r="U174" s="497">
        <v>1184538.959897724</v>
      </c>
      <c r="V174" s="517">
        <v>-29640.444199634716</v>
      </c>
      <c r="W174" s="497">
        <v>1154898.5156980902</v>
      </c>
      <c r="X174" s="497">
        <v>-370376.93331260607</v>
      </c>
      <c r="Y174" s="497">
        <v>784521.58238548413</v>
      </c>
      <c r="Z174" s="497">
        <v>-568595.07183605526</v>
      </c>
      <c r="AA174" s="497">
        <v>215926.51054942794</v>
      </c>
      <c r="AB174" s="497">
        <v>0</v>
      </c>
      <c r="AC174" s="497">
        <v>215926.51054942794</v>
      </c>
      <c r="AD174" s="497">
        <v>0</v>
      </c>
      <c r="AE174" s="497">
        <v>215926.51054942794</v>
      </c>
      <c r="AF174" s="497">
        <v>38.660704192727962</v>
      </c>
      <c r="AG174" s="497">
        <v>38.647585610922533</v>
      </c>
    </row>
    <row r="175" spans="1:33" ht="16.5">
      <c r="A175" s="401">
        <v>543</v>
      </c>
      <c r="B175" s="402" t="s">
        <v>201</v>
      </c>
      <c r="C175" s="403">
        <v>30835101.427529439</v>
      </c>
      <c r="D175" s="505">
        <v>30828477.459379189</v>
      </c>
      <c r="E175" s="470">
        <f>D175-C175</f>
        <v>-6623.9681502506137</v>
      </c>
      <c r="F175" s="506">
        <f>D175/C175-1</f>
        <v>-2.1481908096909752E-4</v>
      </c>
      <c r="G175" s="403">
        <f>C175/L175</f>
        <v>693.57824075598182</v>
      </c>
      <c r="H175" s="403">
        <f>D175/M175</f>
        <v>688.36613730890224</v>
      </c>
      <c r="I175" s="507">
        <f>H175-G175</f>
        <v>-5.2121034470795848</v>
      </c>
      <c r="J175" s="504">
        <f>D175/$D$10</f>
        <v>8.2030143336572162E-3</v>
      </c>
      <c r="K175" s="504">
        <f>M175/$M$10</f>
        <v>8.0356197663506972E-3</v>
      </c>
      <c r="L175" s="404">
        <v>44458</v>
      </c>
      <c r="M175" s="404">
        <v>44785</v>
      </c>
      <c r="N175" s="419">
        <v>1</v>
      </c>
      <c r="O175" s="420">
        <v>35</v>
      </c>
      <c r="P175" s="496"/>
      <c r="R175" s="401">
        <v>543</v>
      </c>
      <c r="S175" s="402" t="s">
        <v>201</v>
      </c>
      <c r="T175" s="470">
        <f t="shared" si="2"/>
        <v>327</v>
      </c>
      <c r="U175" s="497">
        <v>2682613.8732743002</v>
      </c>
      <c r="V175" s="517">
        <v>-152564.3170323614</v>
      </c>
      <c r="W175" s="497">
        <v>2530049.556241937</v>
      </c>
      <c r="X175" s="497">
        <v>-49183.913570560224</v>
      </c>
      <c r="Y175" s="497">
        <v>2480865.6426713765</v>
      </c>
      <c r="Z175" s="497">
        <v>-2487489.6108216261</v>
      </c>
      <c r="AA175" s="497">
        <v>-6623.9681502506137</v>
      </c>
      <c r="AB175" s="497">
        <v>0</v>
      </c>
      <c r="AC175" s="497">
        <v>-6623.9681502506137</v>
      </c>
      <c r="AD175" s="497">
        <v>0</v>
      </c>
      <c r="AE175" s="497">
        <v>-6623.9681502506137</v>
      </c>
      <c r="AF175" s="497">
        <v>-5.2121034470795848</v>
      </c>
      <c r="AG175" s="497">
        <v>-5.1683846682550438</v>
      </c>
    </row>
    <row r="176" spans="1:33" ht="16.5">
      <c r="A176" s="401">
        <v>545</v>
      </c>
      <c r="B176" s="402" t="s">
        <v>202</v>
      </c>
      <c r="C176" s="403">
        <v>16779664.585956588</v>
      </c>
      <c r="D176" s="505">
        <v>16973445.260196459</v>
      </c>
      <c r="E176" s="470">
        <f>D176-C176</f>
        <v>193780.67423987016</v>
      </c>
      <c r="F176" s="506">
        <f>D176/C176-1</f>
        <v>1.1548542776120385E-2</v>
      </c>
      <c r="G176" s="403">
        <f>C176/L176</f>
        <v>1750.7997272492266</v>
      </c>
      <c r="H176" s="403">
        <f>D176/M176</f>
        <v>1764.2080095828353</v>
      </c>
      <c r="I176" s="507">
        <f>H176-G176</f>
        <v>13.408282333608668</v>
      </c>
      <c r="J176" s="504">
        <f>D176/$D$10</f>
        <v>4.5163895928495689E-3</v>
      </c>
      <c r="K176" s="504">
        <f>M176/$M$10</f>
        <v>1.7262632080397465E-3</v>
      </c>
      <c r="L176" s="404">
        <v>9584</v>
      </c>
      <c r="M176" s="404">
        <v>9621</v>
      </c>
      <c r="N176" s="419">
        <v>15</v>
      </c>
      <c r="O176" s="419">
        <v>15</v>
      </c>
      <c r="P176" s="495"/>
      <c r="R176" s="401">
        <v>545</v>
      </c>
      <c r="S176" s="402" t="s">
        <v>202</v>
      </c>
      <c r="T176" s="470">
        <f t="shared" si="2"/>
        <v>37</v>
      </c>
      <c r="U176" s="497">
        <v>971285.19129270874</v>
      </c>
      <c r="V176" s="517">
        <v>-32504.330505803227</v>
      </c>
      <c r="W176" s="497">
        <v>938780.86078690551</v>
      </c>
      <c r="X176" s="497">
        <v>-83293.571868908126</v>
      </c>
      <c r="Y176" s="497">
        <v>855487.28891799599</v>
      </c>
      <c r="Z176" s="497">
        <v>-661706.61467812257</v>
      </c>
      <c r="AA176" s="497">
        <v>193780.67423987202</v>
      </c>
      <c r="AB176" s="497">
        <v>0</v>
      </c>
      <c r="AC176" s="497">
        <v>193780.67423987016</v>
      </c>
      <c r="AD176" s="497">
        <v>0</v>
      </c>
      <c r="AE176" s="497">
        <v>193780.67423987016</v>
      </c>
      <c r="AF176" s="497">
        <v>13.408282333608668</v>
      </c>
      <c r="AG176" s="497">
        <v>13.402834783229309</v>
      </c>
    </row>
    <row r="177" spans="1:33" ht="16.5">
      <c r="A177" s="401">
        <v>560</v>
      </c>
      <c r="B177" s="402" t="s">
        <v>203</v>
      </c>
      <c r="C177" s="403">
        <v>11427448.66194303</v>
      </c>
      <c r="D177" s="505">
        <v>12186842.133147657</v>
      </c>
      <c r="E177" s="470">
        <f>D177-C177</f>
        <v>759393.47120462731</v>
      </c>
      <c r="F177" s="506">
        <f>D177/C177-1</f>
        <v>6.6453457256267834E-2</v>
      </c>
      <c r="G177" s="403">
        <f>C177/L177</f>
        <v>726.24395690772349</v>
      </c>
      <c r="H177" s="403">
        <f>D177/M177</f>
        <v>777.76770267072925</v>
      </c>
      <c r="I177" s="507">
        <f>H177-G177</f>
        <v>51.523745763005763</v>
      </c>
      <c r="J177" s="504">
        <f>D177/$D$10</f>
        <v>3.2427433638897922E-3</v>
      </c>
      <c r="K177" s="504">
        <f>M177/$M$10</f>
        <v>2.8114352153388203E-3</v>
      </c>
      <c r="L177" s="404">
        <v>15735</v>
      </c>
      <c r="M177" s="404">
        <v>15669</v>
      </c>
      <c r="N177" s="419">
        <v>7</v>
      </c>
      <c r="O177" s="419">
        <v>7</v>
      </c>
      <c r="P177" s="495"/>
      <c r="R177" s="401">
        <v>560</v>
      </c>
      <c r="S177" s="402" t="s">
        <v>203</v>
      </c>
      <c r="T177" s="470">
        <f t="shared" si="2"/>
        <v>-66</v>
      </c>
      <c r="U177" s="497">
        <v>1210187.4557982674</v>
      </c>
      <c r="V177" s="517">
        <v>184114.89710683026</v>
      </c>
      <c r="W177" s="497">
        <v>1394302.3529050974</v>
      </c>
      <c r="X177" s="497">
        <v>392310.65471948963</v>
      </c>
      <c r="Y177" s="497">
        <v>1786613.007624587</v>
      </c>
      <c r="Z177" s="497">
        <v>-1027219.5364199602</v>
      </c>
      <c r="AA177" s="497">
        <v>759393.47120462731</v>
      </c>
      <c r="AB177" s="497">
        <v>0</v>
      </c>
      <c r="AC177" s="497">
        <v>759393.47120462731</v>
      </c>
      <c r="AD177" s="497">
        <v>0</v>
      </c>
      <c r="AE177" s="497">
        <v>759393.47120462731</v>
      </c>
      <c r="AF177" s="497">
        <v>51.523745763005763</v>
      </c>
      <c r="AG177" s="497">
        <v>51.65077037337312</v>
      </c>
    </row>
    <row r="178" spans="1:33" ht="16.5">
      <c r="A178" s="401">
        <v>561</v>
      </c>
      <c r="B178" s="402" t="s">
        <v>204</v>
      </c>
      <c r="C178" s="403">
        <v>1799737.3589016353</v>
      </c>
      <c r="D178" s="505">
        <v>1920917.7485790704</v>
      </c>
      <c r="E178" s="470">
        <f>D178-C178</f>
        <v>121180.38967743516</v>
      </c>
      <c r="F178" s="506">
        <f>D178/C178-1</f>
        <v>6.7332263276120852E-2</v>
      </c>
      <c r="G178" s="403">
        <f>C178/L178</f>
        <v>1366.5431730460405</v>
      </c>
      <c r="H178" s="403">
        <f>D178/M178</f>
        <v>1460.7739532920689</v>
      </c>
      <c r="I178" s="507">
        <f>H178-G178</f>
        <v>94.230780246028417</v>
      </c>
      <c r="J178" s="504">
        <f>D178/$D$10</f>
        <v>5.1112857733999744E-4</v>
      </c>
      <c r="K178" s="504">
        <f>M178/$M$10</f>
        <v>2.359459638886048E-4</v>
      </c>
      <c r="L178" s="404">
        <v>1317</v>
      </c>
      <c r="M178" s="404">
        <v>1315</v>
      </c>
      <c r="N178" s="419">
        <v>2</v>
      </c>
      <c r="O178" s="419">
        <v>2</v>
      </c>
      <c r="P178" s="495"/>
      <c r="R178" s="401">
        <v>561</v>
      </c>
      <c r="S178" s="402" t="s">
        <v>204</v>
      </c>
      <c r="T178" s="470">
        <f t="shared" si="2"/>
        <v>-2</v>
      </c>
      <c r="U178" s="497">
        <v>207262.6403053028</v>
      </c>
      <c r="V178" s="517">
        <v>-4385.2797937213909</v>
      </c>
      <c r="W178" s="497">
        <v>202877.36051158141</v>
      </c>
      <c r="X178" s="497">
        <v>2283.0997372793499</v>
      </c>
      <c r="Y178" s="497">
        <v>205160.460248861</v>
      </c>
      <c r="Z178" s="497">
        <v>-83980.070571425895</v>
      </c>
      <c r="AA178" s="497">
        <v>121180.38967743516</v>
      </c>
      <c r="AB178" s="497">
        <v>0</v>
      </c>
      <c r="AC178" s="497">
        <v>121180.38967743516</v>
      </c>
      <c r="AD178" s="497">
        <v>0</v>
      </c>
      <c r="AE178" s="497">
        <v>121180.38967743516</v>
      </c>
      <c r="AF178" s="497">
        <v>94.230780246028417</v>
      </c>
      <c r="AG178" s="497">
        <v>93.545092010003941</v>
      </c>
    </row>
    <row r="179" spans="1:33" ht="16.5">
      <c r="A179" s="401">
        <v>562</v>
      </c>
      <c r="B179" s="402" t="s">
        <v>205</v>
      </c>
      <c r="C179" s="403">
        <v>5460495.1878600549</v>
      </c>
      <c r="D179" s="505">
        <v>5655157.4176341044</v>
      </c>
      <c r="E179" s="470">
        <f>D179-C179</f>
        <v>194662.22977404948</v>
      </c>
      <c r="F179" s="506">
        <f>D179/C179-1</f>
        <v>3.5649189876923337E-2</v>
      </c>
      <c r="G179" s="403">
        <f>C179/L179</f>
        <v>611.13544352099109</v>
      </c>
      <c r="H179" s="403">
        <f>D179/M179</f>
        <v>639.79606489807725</v>
      </c>
      <c r="I179" s="507">
        <f>H179-G179</f>
        <v>28.660621377086159</v>
      </c>
      <c r="J179" s="504">
        <f>D179/$D$10</f>
        <v>1.5047560301044674E-3</v>
      </c>
      <c r="K179" s="504">
        <f>M179/$M$10</f>
        <v>1.5859516158261428E-3</v>
      </c>
      <c r="L179" s="404">
        <v>8935</v>
      </c>
      <c r="M179" s="404">
        <v>8839</v>
      </c>
      <c r="N179" s="419">
        <v>6</v>
      </c>
      <c r="O179" s="419">
        <v>6</v>
      </c>
      <c r="P179" s="495"/>
      <c r="R179" s="401">
        <v>562</v>
      </c>
      <c r="S179" s="402" t="s">
        <v>205</v>
      </c>
      <c r="T179" s="470">
        <f t="shared" si="2"/>
        <v>-96</v>
      </c>
      <c r="U179" s="497">
        <v>473603.40189463692</v>
      </c>
      <c r="V179" s="517">
        <v>114350.41181538627</v>
      </c>
      <c r="W179" s="497">
        <v>587953.81371002365</v>
      </c>
      <c r="X179" s="497">
        <v>205371.74365013232</v>
      </c>
      <c r="Y179" s="497">
        <v>793325.55736015551</v>
      </c>
      <c r="Z179" s="497">
        <v>-598663.32758610649</v>
      </c>
      <c r="AA179" s="497">
        <v>194662.22977404948</v>
      </c>
      <c r="AB179" s="497">
        <v>0</v>
      </c>
      <c r="AC179" s="497">
        <v>194662.22977404948</v>
      </c>
      <c r="AD179" s="497">
        <v>0</v>
      </c>
      <c r="AE179" s="497">
        <v>194662.22977404948</v>
      </c>
      <c r="AF179" s="497">
        <v>28.660621377086159</v>
      </c>
      <c r="AG179" s="497">
        <v>28.513237378291137</v>
      </c>
    </row>
    <row r="180" spans="1:33" ht="16.5">
      <c r="A180" s="401">
        <v>563</v>
      </c>
      <c r="B180" s="402" t="s">
        <v>206</v>
      </c>
      <c r="C180" s="403">
        <v>5519590.5573425563</v>
      </c>
      <c r="D180" s="505">
        <v>5216671.2766322456</v>
      </c>
      <c r="E180" s="470">
        <f>D180-C180</f>
        <v>-302919.28071031068</v>
      </c>
      <c r="F180" s="506">
        <f>D180/C180-1</f>
        <v>-5.4880752034649705E-2</v>
      </c>
      <c r="G180" s="403">
        <f>C180/L180</f>
        <v>785.70684090285499</v>
      </c>
      <c r="H180" s="403">
        <f>D180/M180</f>
        <v>747.58831708687956</v>
      </c>
      <c r="I180" s="507">
        <f>H180-G180</f>
        <v>-38.118523815975436</v>
      </c>
      <c r="J180" s="504">
        <f>D180/$D$10</f>
        <v>1.3880811763272182E-3</v>
      </c>
      <c r="K180" s="504">
        <f>M180/$M$10</f>
        <v>1.2520387346119273E-3</v>
      </c>
      <c r="L180" s="404">
        <v>7025</v>
      </c>
      <c r="M180" s="404">
        <v>6978</v>
      </c>
      <c r="N180" s="419">
        <v>17</v>
      </c>
      <c r="O180" s="419">
        <v>17</v>
      </c>
      <c r="P180" s="495"/>
      <c r="R180" s="401">
        <v>563</v>
      </c>
      <c r="S180" s="402" t="s">
        <v>206</v>
      </c>
      <c r="T180" s="470">
        <f t="shared" si="2"/>
        <v>-47</v>
      </c>
      <c r="U180" s="497">
        <v>257228.7929821359</v>
      </c>
      <c r="V180" s="517">
        <v>187775.72053944832</v>
      </c>
      <c r="W180" s="497">
        <v>445004.51352158422</v>
      </c>
      <c r="X180" s="497">
        <v>-209354.27975930599</v>
      </c>
      <c r="Y180" s="497">
        <v>235650.23376227822</v>
      </c>
      <c r="Z180" s="497">
        <v>-538569.51447258855</v>
      </c>
      <c r="AA180" s="497">
        <v>-302919.28071031068</v>
      </c>
      <c r="AB180" s="497">
        <v>0</v>
      </c>
      <c r="AC180" s="497">
        <v>-302919.28071031068</v>
      </c>
      <c r="AD180" s="497">
        <v>0</v>
      </c>
      <c r="AE180" s="497">
        <v>-302919.28071031068</v>
      </c>
      <c r="AF180" s="497">
        <v>-38.118523815975436</v>
      </c>
      <c r="AG180" s="497">
        <v>-38.107195355220824</v>
      </c>
    </row>
    <row r="181" spans="1:33" ht="16.5">
      <c r="A181" s="401">
        <v>564</v>
      </c>
      <c r="B181" s="402" t="s">
        <v>207</v>
      </c>
      <c r="C181" s="403">
        <v>113180606.93380353</v>
      </c>
      <c r="D181" s="505">
        <v>129317591.34906402</v>
      </c>
      <c r="E181" s="470">
        <f>D181-C181</f>
        <v>16136984.415260494</v>
      </c>
      <c r="F181" s="506">
        <f>D181/C181-1</f>
        <v>0.14257729175015466</v>
      </c>
      <c r="G181" s="403">
        <f>C181/L181</f>
        <v>534.25383734471666</v>
      </c>
      <c r="H181" s="403">
        <f>D181/M181</f>
        <v>602.5056321677655</v>
      </c>
      <c r="I181" s="507">
        <f>H181-G181</f>
        <v>68.25179482304884</v>
      </c>
      <c r="J181" s="504">
        <f>D181/$D$10</f>
        <v>3.4409550612032089E-2</v>
      </c>
      <c r="K181" s="504">
        <f>M181/$M$10</f>
        <v>3.8510866971333012E-2</v>
      </c>
      <c r="L181" s="404">
        <v>211848</v>
      </c>
      <c r="M181" s="404">
        <v>214633</v>
      </c>
      <c r="N181" s="419">
        <v>17</v>
      </c>
      <c r="O181" s="419">
        <v>17</v>
      </c>
      <c r="P181" s="495"/>
      <c r="R181" s="401">
        <v>564</v>
      </c>
      <c r="S181" s="402" t="s">
        <v>207</v>
      </c>
      <c r="T181" s="470">
        <f t="shared" si="2"/>
        <v>2785</v>
      </c>
      <c r="U181" s="497">
        <v>21344477.938319132</v>
      </c>
      <c r="V181" s="517">
        <v>5614363.9534425773</v>
      </c>
      <c r="W181" s="497">
        <v>26958841.891761713</v>
      </c>
      <c r="X181" s="497">
        <v>1461338.2721421644</v>
      </c>
      <c r="Y181" s="497">
        <v>28420180.163903877</v>
      </c>
      <c r="Z181" s="497">
        <v>-12283195.748643387</v>
      </c>
      <c r="AA181" s="497">
        <v>16136984.415260494</v>
      </c>
      <c r="AB181" s="497">
        <v>0</v>
      </c>
      <c r="AC181" s="497">
        <v>16136984.415260494</v>
      </c>
      <c r="AD181" s="497">
        <v>0</v>
      </c>
      <c r="AE181" s="497">
        <v>16136984.415260494</v>
      </c>
      <c r="AF181" s="497">
        <v>68.25179482304884</v>
      </c>
      <c r="AG181" s="497">
        <v>69.04691715220099</v>
      </c>
    </row>
    <row r="182" spans="1:33" ht="16.5">
      <c r="A182" s="401">
        <v>576</v>
      </c>
      <c r="B182" s="402" t="s">
        <v>208</v>
      </c>
      <c r="C182" s="403">
        <v>1594501.0008842926</v>
      </c>
      <c r="D182" s="505">
        <v>1900062.2487898683</v>
      </c>
      <c r="E182" s="470">
        <f>D182-C182</f>
        <v>305561.24790557567</v>
      </c>
      <c r="F182" s="506">
        <f>D182/C182-1</f>
        <v>0.19163440332499926</v>
      </c>
      <c r="G182" s="403">
        <f>C182/L182</f>
        <v>579.81854577610636</v>
      </c>
      <c r="H182" s="403">
        <f>D182/M182</f>
        <v>697.01476477984897</v>
      </c>
      <c r="I182" s="507">
        <f>H182-G182</f>
        <v>117.19621900374261</v>
      </c>
      <c r="J182" s="504">
        <f>D182/$D$10</f>
        <v>5.0557922888671007E-4</v>
      </c>
      <c r="K182" s="504">
        <f>M182/$M$10</f>
        <v>4.8911688027402029E-4</v>
      </c>
      <c r="L182" s="404">
        <v>2750</v>
      </c>
      <c r="M182" s="404">
        <v>2726</v>
      </c>
      <c r="N182" s="419">
        <v>7</v>
      </c>
      <c r="O182" s="419">
        <v>7</v>
      </c>
      <c r="P182" s="495"/>
      <c r="R182" s="401">
        <v>576</v>
      </c>
      <c r="S182" s="402" t="s">
        <v>208</v>
      </c>
      <c r="T182" s="470">
        <f t="shared" si="2"/>
        <v>-24</v>
      </c>
      <c r="U182" s="497">
        <v>265454.75532094197</v>
      </c>
      <c r="V182" s="517">
        <v>-8929.1673446286004</v>
      </c>
      <c r="W182" s="497">
        <v>256525.58797631337</v>
      </c>
      <c r="X182" s="497">
        <v>179685.78754169436</v>
      </c>
      <c r="Y182" s="497">
        <v>436211.37551800767</v>
      </c>
      <c r="Z182" s="497">
        <v>-130650.12761243171</v>
      </c>
      <c r="AA182" s="497">
        <v>305561.24790557567</v>
      </c>
      <c r="AB182" s="497">
        <v>0</v>
      </c>
      <c r="AC182" s="497">
        <v>305561.24790557567</v>
      </c>
      <c r="AD182" s="497">
        <v>0</v>
      </c>
      <c r="AE182" s="497">
        <v>305561.24790557567</v>
      </c>
      <c r="AF182" s="497">
        <v>117.19621900374261</v>
      </c>
      <c r="AG182" s="497">
        <v>117.06272564284075</v>
      </c>
    </row>
    <row r="183" spans="1:33" ht="16.5">
      <c r="A183" s="401">
        <v>577</v>
      </c>
      <c r="B183" s="402" t="s">
        <v>209</v>
      </c>
      <c r="C183" s="403">
        <v>9681710.7074090224</v>
      </c>
      <c r="D183" s="505">
        <v>10016551.239580294</v>
      </c>
      <c r="E183" s="470">
        <f>D183-C183</f>
        <v>334840.53217127174</v>
      </c>
      <c r="F183" s="506">
        <f>D183/C183-1</f>
        <v>3.4584852025689283E-2</v>
      </c>
      <c r="G183" s="403">
        <f>C183/L183</f>
        <v>869.25037775265059</v>
      </c>
      <c r="H183" s="403">
        <f>D183/M183</f>
        <v>891.46949444466838</v>
      </c>
      <c r="I183" s="507">
        <f>H183-G183</f>
        <v>22.219116692017792</v>
      </c>
      <c r="J183" s="504">
        <f>D183/$D$10</f>
        <v>2.6652601803106926E-3</v>
      </c>
      <c r="K183" s="504">
        <f>M183/$M$10</f>
        <v>2.0160371484808847E-3</v>
      </c>
      <c r="L183" s="404">
        <v>11138</v>
      </c>
      <c r="M183" s="404">
        <v>11236</v>
      </c>
      <c r="N183" s="419">
        <v>2</v>
      </c>
      <c r="O183" s="419">
        <v>2</v>
      </c>
      <c r="P183" s="495"/>
      <c r="R183" s="401">
        <v>577</v>
      </c>
      <c r="S183" s="402" t="s">
        <v>209</v>
      </c>
      <c r="T183" s="470">
        <f t="shared" si="2"/>
        <v>98</v>
      </c>
      <c r="U183" s="497">
        <v>975749.21219656337</v>
      </c>
      <c r="V183" s="517">
        <v>208500.04791055468</v>
      </c>
      <c r="W183" s="497">
        <v>1184249.2601071177</v>
      </c>
      <c r="X183" s="497">
        <v>-115591.5984726022</v>
      </c>
      <c r="Y183" s="497">
        <v>1068657.661634516</v>
      </c>
      <c r="Z183" s="497">
        <v>-733817.12946324435</v>
      </c>
      <c r="AA183" s="497">
        <v>334840.53217127174</v>
      </c>
      <c r="AB183" s="497">
        <v>0</v>
      </c>
      <c r="AC183" s="497">
        <v>334840.53217127174</v>
      </c>
      <c r="AD183" s="497">
        <v>0</v>
      </c>
      <c r="AE183" s="497">
        <v>334840.53217127174</v>
      </c>
      <c r="AF183" s="497">
        <v>22.219116692017792</v>
      </c>
      <c r="AG183" s="497">
        <v>22.237166009079374</v>
      </c>
    </row>
    <row r="184" spans="1:33" ht="16.5">
      <c r="A184" s="401">
        <v>578</v>
      </c>
      <c r="B184" s="402" t="s">
        <v>210</v>
      </c>
      <c r="C184" s="403">
        <v>2007914.8165302174</v>
      </c>
      <c r="D184" s="505">
        <v>2572081.4621558506</v>
      </c>
      <c r="E184" s="470">
        <f>D184-C184</f>
        <v>564166.64562563319</v>
      </c>
      <c r="F184" s="506">
        <f>D184/C184-1</f>
        <v>0.28097140425535727</v>
      </c>
      <c r="G184" s="403">
        <f>C184/L184</f>
        <v>647.7144569452314</v>
      </c>
      <c r="H184" s="403">
        <f>D184/M184</f>
        <v>846.91519991960831</v>
      </c>
      <c r="I184" s="507">
        <f>H184-G184</f>
        <v>199.20074297437691</v>
      </c>
      <c r="J184" s="504">
        <f>D184/$D$10</f>
        <v>6.8439387346323169E-4</v>
      </c>
      <c r="K184" s="504">
        <f>M184/$M$10</f>
        <v>5.4491854930014663E-4</v>
      </c>
      <c r="L184" s="404">
        <v>3100</v>
      </c>
      <c r="M184" s="404">
        <v>3037</v>
      </c>
      <c r="N184" s="419">
        <v>18</v>
      </c>
      <c r="O184" s="419">
        <v>18</v>
      </c>
      <c r="P184" s="495"/>
      <c r="R184" s="401">
        <v>578</v>
      </c>
      <c r="S184" s="402" t="s">
        <v>210</v>
      </c>
      <c r="T184" s="470">
        <f t="shared" si="2"/>
        <v>-63</v>
      </c>
      <c r="U184" s="497">
        <v>463688.41236162488</v>
      </c>
      <c r="V184" s="517">
        <v>83347.165673160343</v>
      </c>
      <c r="W184" s="497">
        <v>547035.57803478523</v>
      </c>
      <c r="X184" s="497">
        <v>217198.41201160732</v>
      </c>
      <c r="Y184" s="497">
        <v>764233.99004639266</v>
      </c>
      <c r="Z184" s="497">
        <v>-200067.34442075959</v>
      </c>
      <c r="AA184" s="497">
        <v>564166.64562563319</v>
      </c>
      <c r="AB184" s="497">
        <v>0</v>
      </c>
      <c r="AC184" s="497">
        <v>564166.64562563319</v>
      </c>
      <c r="AD184" s="497">
        <v>0</v>
      </c>
      <c r="AE184" s="497">
        <v>564166.64562563319</v>
      </c>
      <c r="AF184" s="497">
        <v>199.20074297437691</v>
      </c>
      <c r="AG184" s="497">
        <v>201.59016385263124</v>
      </c>
    </row>
    <row r="185" spans="1:33" ht="16.5">
      <c r="A185" s="401">
        <v>580</v>
      </c>
      <c r="B185" s="402" t="s">
        <v>211</v>
      </c>
      <c r="C185" s="403">
        <v>1731919.2931852597</v>
      </c>
      <c r="D185" s="505">
        <v>1716379.1715247175</v>
      </c>
      <c r="E185" s="470">
        <f>D185-C185</f>
        <v>-15540.121660542209</v>
      </c>
      <c r="F185" s="506">
        <f>D185/C185-1</f>
        <v>-8.9727747255252677E-3</v>
      </c>
      <c r="G185" s="403">
        <f>C185/L185</f>
        <v>390.24770013187464</v>
      </c>
      <c r="H185" s="403">
        <f>D185/M185</f>
        <v>393.12395133410843</v>
      </c>
      <c r="I185" s="507">
        <f>H185-G185</f>
        <v>2.8762512022337887</v>
      </c>
      <c r="J185" s="504">
        <f>D185/$D$10</f>
        <v>4.5670380460921669E-4</v>
      </c>
      <c r="K185" s="504">
        <f>M185/$M$10</f>
        <v>7.8337648542786957E-4</v>
      </c>
      <c r="L185" s="404">
        <v>4438</v>
      </c>
      <c r="M185" s="404">
        <v>4366</v>
      </c>
      <c r="N185" s="419">
        <v>9</v>
      </c>
      <c r="O185" s="419">
        <v>9</v>
      </c>
      <c r="P185" s="495"/>
      <c r="R185" s="401">
        <v>580</v>
      </c>
      <c r="S185" s="402" t="s">
        <v>211</v>
      </c>
      <c r="T185" s="470">
        <f t="shared" si="2"/>
        <v>-72</v>
      </c>
      <c r="U185" s="497">
        <v>494156.40906679584</v>
      </c>
      <c r="V185" s="517">
        <v>52541.97804626287</v>
      </c>
      <c r="W185" s="497">
        <v>546698.38711305882</v>
      </c>
      <c r="X185" s="497">
        <v>-298706.81342928531</v>
      </c>
      <c r="Y185" s="497">
        <v>247991.5736837734</v>
      </c>
      <c r="Z185" s="497">
        <v>-263531.69534431549</v>
      </c>
      <c r="AA185" s="497">
        <v>-15540.121660542209</v>
      </c>
      <c r="AB185" s="497">
        <v>0</v>
      </c>
      <c r="AC185" s="497">
        <v>-15540.121660542209</v>
      </c>
      <c r="AD185" s="497">
        <v>0</v>
      </c>
      <c r="AE185" s="497">
        <v>-15540.121660542209</v>
      </c>
      <c r="AF185" s="497">
        <v>2.8762512022337887</v>
      </c>
      <c r="AG185" s="497">
        <v>3.1204438244815265</v>
      </c>
    </row>
    <row r="186" spans="1:33" ht="16.5">
      <c r="A186" s="401">
        <v>581</v>
      </c>
      <c r="B186" s="402" t="s">
        <v>212</v>
      </c>
      <c r="C186" s="403">
        <v>2769488.3270423026</v>
      </c>
      <c r="D186" s="505">
        <v>3366078.3862203825</v>
      </c>
      <c r="E186" s="470">
        <f>D186-C186</f>
        <v>596590.05917807994</v>
      </c>
      <c r="F186" s="506">
        <f>D186/C186-1</f>
        <v>0.21541526402287214</v>
      </c>
      <c r="G186" s="403">
        <f>C186/L186</f>
        <v>443.82825753883054</v>
      </c>
      <c r="H186" s="403">
        <f>D186/M186</f>
        <v>549.74332618330595</v>
      </c>
      <c r="I186" s="507">
        <f>H186-G186</f>
        <v>105.91506864447541</v>
      </c>
      <c r="J186" s="504">
        <f>D186/$D$10</f>
        <v>8.9566503200692242E-4</v>
      </c>
      <c r="K186" s="504">
        <f>M186/$M$10</f>
        <v>1.098629001437207E-3</v>
      </c>
      <c r="L186" s="404">
        <v>6240</v>
      </c>
      <c r="M186" s="404">
        <v>6123</v>
      </c>
      <c r="N186" s="419">
        <v>6</v>
      </c>
      <c r="O186" s="419">
        <v>6</v>
      </c>
      <c r="P186" s="495"/>
      <c r="R186" s="401">
        <v>581</v>
      </c>
      <c r="S186" s="402" t="s">
        <v>212</v>
      </c>
      <c r="T186" s="470">
        <f t="shared" si="2"/>
        <v>-117</v>
      </c>
      <c r="U186" s="497">
        <v>761486.22574200248</v>
      </c>
      <c r="V186" s="517">
        <v>167657.09411738184</v>
      </c>
      <c r="W186" s="497">
        <v>929143.31985938433</v>
      </c>
      <c r="X186" s="497">
        <v>86677.688720766921</v>
      </c>
      <c r="Y186" s="497">
        <v>1015821.0085801512</v>
      </c>
      <c r="Z186" s="497">
        <v>-419230.94940207107</v>
      </c>
      <c r="AA186" s="497">
        <v>596590.05917807994</v>
      </c>
      <c r="AB186" s="497">
        <v>0</v>
      </c>
      <c r="AC186" s="497">
        <v>596590.05917807994</v>
      </c>
      <c r="AD186" s="497">
        <v>0</v>
      </c>
      <c r="AE186" s="497">
        <v>596590.05917807994</v>
      </c>
      <c r="AF186" s="497">
        <v>105.91506864447541</v>
      </c>
      <c r="AG186" s="497">
        <v>106.22708896233434</v>
      </c>
    </row>
    <row r="187" spans="1:33" ht="16.5">
      <c r="A187" s="401">
        <v>583</v>
      </c>
      <c r="B187" s="402" t="s">
        <v>213</v>
      </c>
      <c r="C187" s="403">
        <v>623823.40512149385</v>
      </c>
      <c r="D187" s="505">
        <v>551840.15682203858</v>
      </c>
      <c r="E187" s="470">
        <f>D187-C187</f>
        <v>-71983.24829945527</v>
      </c>
      <c r="F187" s="506">
        <f>D187/C187-1</f>
        <v>-0.11539042573344305</v>
      </c>
      <c r="G187" s="403">
        <f>C187/L187</f>
        <v>658.73643624233773</v>
      </c>
      <c r="H187" s="403">
        <f>D187/M187</f>
        <v>605.08789125223529</v>
      </c>
      <c r="I187" s="507">
        <f>H187-G187</f>
        <v>-53.648544990102437</v>
      </c>
      <c r="J187" s="504">
        <f>D187/$D$10</f>
        <v>1.4683672660329903E-4</v>
      </c>
      <c r="K187" s="504">
        <f>M187/$M$10</f>
        <v>1.6363704871970156E-4</v>
      </c>
      <c r="L187" s="404">
        <v>947</v>
      </c>
      <c r="M187" s="404">
        <v>912</v>
      </c>
      <c r="N187" s="419">
        <v>19</v>
      </c>
      <c r="O187" s="419">
        <v>19</v>
      </c>
      <c r="P187" s="495"/>
      <c r="R187" s="401">
        <v>583</v>
      </c>
      <c r="S187" s="402" t="s">
        <v>213</v>
      </c>
      <c r="T187" s="470">
        <f t="shared" si="2"/>
        <v>-35</v>
      </c>
      <c r="U187" s="497">
        <v>-97031.622726819245</v>
      </c>
      <c r="V187" s="517">
        <v>-2767.8713346847508</v>
      </c>
      <c r="W187" s="497">
        <v>-99799.494061503909</v>
      </c>
      <c r="X187" s="497">
        <v>88514.210772101738</v>
      </c>
      <c r="Y187" s="497">
        <v>-11285.283289402141</v>
      </c>
      <c r="Z187" s="497">
        <v>-60697.9650100531</v>
      </c>
      <c r="AA187" s="497">
        <v>-71983.24829945527</v>
      </c>
      <c r="AB187" s="497">
        <v>0</v>
      </c>
      <c r="AC187" s="497">
        <v>-71983.24829945527</v>
      </c>
      <c r="AD187" s="497">
        <v>0</v>
      </c>
      <c r="AE187" s="497">
        <v>-71983.24829945527</v>
      </c>
      <c r="AF187" s="497">
        <v>-53.648544990102437</v>
      </c>
      <c r="AG187" s="497">
        <v>-47.908129142620055</v>
      </c>
    </row>
    <row r="188" spans="1:33" ht="16.5">
      <c r="A188" s="401">
        <v>584</v>
      </c>
      <c r="B188" s="402" t="s">
        <v>214</v>
      </c>
      <c r="C188" s="403">
        <v>5380859.8419532301</v>
      </c>
      <c r="D188" s="505">
        <v>5318230.2753868261</v>
      </c>
      <c r="E188" s="470">
        <f>D188-C188</f>
        <v>-62629.566566403955</v>
      </c>
      <c r="F188" s="506">
        <f>D188/C188-1</f>
        <v>-1.1639323157629389E-2</v>
      </c>
      <c r="G188" s="403">
        <f>C188/L188</f>
        <v>2028.2170531297513</v>
      </c>
      <c r="H188" s="403">
        <f>D188/M188</f>
        <v>2062.9287336644011</v>
      </c>
      <c r="I188" s="507">
        <f>H188-G188</f>
        <v>34.711680534649759</v>
      </c>
      <c r="J188" s="504">
        <f>D188/$D$10</f>
        <v>1.4151045648028058E-3</v>
      </c>
      <c r="K188" s="504">
        <f>M188/$M$10</f>
        <v>4.6256174517477047E-4</v>
      </c>
      <c r="L188" s="404">
        <v>2653</v>
      </c>
      <c r="M188" s="404">
        <v>2578</v>
      </c>
      <c r="N188" s="419">
        <v>16</v>
      </c>
      <c r="O188" s="419">
        <v>16</v>
      </c>
      <c r="P188" s="495"/>
      <c r="R188" s="401">
        <v>584</v>
      </c>
      <c r="S188" s="402" t="s">
        <v>214</v>
      </c>
      <c r="T188" s="470">
        <f t="shared" si="2"/>
        <v>-75</v>
      </c>
      <c r="U188" s="497">
        <v>-60222.113067021128</v>
      </c>
      <c r="V188" s="517">
        <v>71571.158261609613</v>
      </c>
      <c r="W188" s="497">
        <v>11349.045194588602</v>
      </c>
      <c r="X188" s="497">
        <v>88867.335203959374</v>
      </c>
      <c r="Y188" s="497">
        <v>100216.38039854728</v>
      </c>
      <c r="Z188" s="497">
        <v>-162845.946964951</v>
      </c>
      <c r="AA188" s="497">
        <v>-62629.566566403955</v>
      </c>
      <c r="AB188" s="497">
        <v>0</v>
      </c>
      <c r="AC188" s="497">
        <v>-62629.566566403955</v>
      </c>
      <c r="AD188" s="497">
        <v>0</v>
      </c>
      <c r="AE188" s="497">
        <v>-62629.566566403955</v>
      </c>
      <c r="AF188" s="497">
        <v>34.711680534649759</v>
      </c>
      <c r="AG188" s="497">
        <v>34.842555399441608</v>
      </c>
    </row>
    <row r="189" spans="1:33" ht="16.5">
      <c r="A189" s="401">
        <v>588</v>
      </c>
      <c r="B189" s="402" t="s">
        <v>215</v>
      </c>
      <c r="C189" s="403">
        <v>-557411.88050365297</v>
      </c>
      <c r="D189" s="505">
        <v>-437629.57503304695</v>
      </c>
      <c r="E189" s="470">
        <f>D189-C189</f>
        <v>119782.30547060602</v>
      </c>
      <c r="F189" s="506">
        <f>D189/C189-1</f>
        <v>-0.21489011924606982</v>
      </c>
      <c r="G189" s="403">
        <f>C189/L189</f>
        <v>-348.38242531478312</v>
      </c>
      <c r="H189" s="403">
        <f>D189/M189</f>
        <v>-277.5076569645193</v>
      </c>
      <c r="I189" s="507">
        <f>H189-G189</f>
        <v>70.874768350263821</v>
      </c>
      <c r="J189" s="504">
        <f>D189/$D$10</f>
        <v>-1.1644693389605663E-4</v>
      </c>
      <c r="K189" s="504">
        <f>M189/$M$10</f>
        <v>2.8295573007781731E-4</v>
      </c>
      <c r="L189" s="404">
        <v>1600</v>
      </c>
      <c r="M189" s="404">
        <v>1577</v>
      </c>
      <c r="N189" s="419">
        <v>10</v>
      </c>
      <c r="O189" s="419">
        <v>10</v>
      </c>
      <c r="P189" s="495"/>
      <c r="R189" s="401">
        <v>588</v>
      </c>
      <c r="S189" s="402" t="s">
        <v>215</v>
      </c>
      <c r="T189" s="470">
        <f t="shared" si="2"/>
        <v>-23</v>
      </c>
      <c r="U189" s="497">
        <v>70542.142755680368</v>
      </c>
      <c r="V189" s="517">
        <v>42908.615379984723</v>
      </c>
      <c r="W189" s="497">
        <v>113450.75813566509</v>
      </c>
      <c r="X189" s="497">
        <v>91611.2484036198</v>
      </c>
      <c r="Y189" s="497">
        <v>205062.00653928495</v>
      </c>
      <c r="Z189" s="497">
        <v>-85279.701068678929</v>
      </c>
      <c r="AA189" s="497">
        <v>119782.30547060602</v>
      </c>
      <c r="AB189" s="497">
        <v>0</v>
      </c>
      <c r="AC189" s="497">
        <v>119782.30547060602</v>
      </c>
      <c r="AD189" s="497">
        <v>0</v>
      </c>
      <c r="AE189" s="497">
        <v>119782.30547060602</v>
      </c>
      <c r="AF189" s="497">
        <v>70.874768350263821</v>
      </c>
      <c r="AG189" s="497">
        <v>70.783112283760943</v>
      </c>
    </row>
    <row r="190" spans="1:33" ht="16.5">
      <c r="A190" s="401">
        <v>592</v>
      </c>
      <c r="B190" s="402" t="s">
        <v>216</v>
      </c>
      <c r="C190" s="403">
        <v>3161742.7559941304</v>
      </c>
      <c r="D190" s="505">
        <v>3573105.8800372053</v>
      </c>
      <c r="E190" s="470">
        <f>D190-C190</f>
        <v>411363.1240430749</v>
      </c>
      <c r="F190" s="506">
        <f>D190/C190-1</f>
        <v>0.13010644944570515</v>
      </c>
      <c r="G190" s="403">
        <f>C190/L190</f>
        <v>865.99363352345392</v>
      </c>
      <c r="H190" s="403">
        <f>D190/M190</f>
        <v>993.63344828620836</v>
      </c>
      <c r="I190" s="507">
        <f>H190-G190</f>
        <v>127.63981476275444</v>
      </c>
      <c r="J190" s="504">
        <f>D190/$D$10</f>
        <v>9.5075206968104069E-4</v>
      </c>
      <c r="K190" s="504">
        <f>M190/$M$10</f>
        <v>6.4521801227636723E-4</v>
      </c>
      <c r="L190" s="404">
        <v>3651</v>
      </c>
      <c r="M190" s="404">
        <v>3596</v>
      </c>
      <c r="N190" s="419">
        <v>13</v>
      </c>
      <c r="O190" s="419">
        <v>13</v>
      </c>
      <c r="P190" s="495"/>
      <c r="R190" s="401">
        <v>592</v>
      </c>
      <c r="S190" s="402" t="s">
        <v>216</v>
      </c>
      <c r="T190" s="470">
        <f t="shared" si="2"/>
        <v>-55</v>
      </c>
      <c r="U190" s="497">
        <v>173956.65620717919</v>
      </c>
      <c r="V190" s="517">
        <v>97940.998755079461</v>
      </c>
      <c r="W190" s="497">
        <v>271897.65496225818</v>
      </c>
      <c r="X190" s="497">
        <v>418188.19212653255</v>
      </c>
      <c r="Y190" s="497">
        <v>690085.84708879096</v>
      </c>
      <c r="Z190" s="497">
        <v>-278722.72304571583</v>
      </c>
      <c r="AA190" s="497">
        <v>411363.1240430749</v>
      </c>
      <c r="AB190" s="497">
        <v>0</v>
      </c>
      <c r="AC190" s="497">
        <v>411363.1240430749</v>
      </c>
      <c r="AD190" s="497">
        <v>0</v>
      </c>
      <c r="AE190" s="497">
        <v>411363.1240430749</v>
      </c>
      <c r="AF190" s="497">
        <v>127.63981476275444</v>
      </c>
      <c r="AG190" s="497">
        <v>128.17322317132573</v>
      </c>
    </row>
    <row r="191" spans="1:33" ht="16.5">
      <c r="A191" s="401">
        <v>593</v>
      </c>
      <c r="B191" s="402" t="s">
        <v>217</v>
      </c>
      <c r="C191" s="403">
        <v>2325530.4453895329</v>
      </c>
      <c r="D191" s="505">
        <v>4609226.2849768773</v>
      </c>
      <c r="E191" s="470">
        <f>D191-C191</f>
        <v>2283695.8395873443</v>
      </c>
      <c r="F191" s="506">
        <f>D191/C191-1</f>
        <v>0.9820107253873509</v>
      </c>
      <c r="G191" s="403">
        <f>C191/L191</f>
        <v>136.17909734669632</v>
      </c>
      <c r="H191" s="403">
        <f>D191/M191</f>
        <v>270.33585249131244</v>
      </c>
      <c r="I191" s="507">
        <f>H191-G191</f>
        <v>134.15675514461611</v>
      </c>
      <c r="J191" s="504">
        <f>D191/$D$10</f>
        <v>1.2264488031416493E-3</v>
      </c>
      <c r="K191" s="504">
        <f>M191/$M$10</f>
        <v>3.0592233340689824E-3</v>
      </c>
      <c r="L191" s="404">
        <v>17077</v>
      </c>
      <c r="M191" s="404">
        <v>17050</v>
      </c>
      <c r="N191" s="419">
        <v>10</v>
      </c>
      <c r="O191" s="419">
        <v>10</v>
      </c>
      <c r="P191" s="495"/>
      <c r="R191" s="401">
        <v>593</v>
      </c>
      <c r="S191" s="402" t="s">
        <v>217</v>
      </c>
      <c r="T191" s="470">
        <f t="shared" si="2"/>
        <v>-27</v>
      </c>
      <c r="U191" s="497">
        <v>2339053.8880840866</v>
      </c>
      <c r="V191" s="517">
        <v>455460.12224863935</v>
      </c>
      <c r="W191" s="497">
        <v>2794514.0103327259</v>
      </c>
      <c r="X191" s="497">
        <v>642619.25909518078</v>
      </c>
      <c r="Y191" s="497">
        <v>3437133.2694279067</v>
      </c>
      <c r="Z191" s="497">
        <v>-1153437.4298405629</v>
      </c>
      <c r="AA191" s="497">
        <v>2283695.8395873443</v>
      </c>
      <c r="AB191" s="497">
        <v>0</v>
      </c>
      <c r="AC191" s="497">
        <v>2283695.8395873443</v>
      </c>
      <c r="AD191" s="497">
        <v>0</v>
      </c>
      <c r="AE191" s="497">
        <v>2283695.8395873443</v>
      </c>
      <c r="AF191" s="497">
        <v>134.15675514461611</v>
      </c>
      <c r="AG191" s="497">
        <v>134.1338679015218</v>
      </c>
    </row>
    <row r="192" spans="1:33" ht="16.5">
      <c r="A192" s="401">
        <v>595</v>
      </c>
      <c r="B192" s="402" t="s">
        <v>218</v>
      </c>
      <c r="C192" s="403">
        <v>5583912.906926332</v>
      </c>
      <c r="D192" s="505">
        <v>5699689.8846513294</v>
      </c>
      <c r="E192" s="470">
        <f>D192-C192</f>
        <v>115776.97772499733</v>
      </c>
      <c r="F192" s="506">
        <f>D192/C192-1</f>
        <v>2.0734022835740662E-2</v>
      </c>
      <c r="G192" s="403">
        <f>C192/L192</f>
        <v>1348.771233557085</v>
      </c>
      <c r="H192" s="403">
        <f>D192/M192</f>
        <v>1399.3837183037881</v>
      </c>
      <c r="I192" s="507">
        <f>H192-G192</f>
        <v>50.612484746703103</v>
      </c>
      <c r="J192" s="504">
        <f>D192/$D$10</f>
        <v>1.5166054789050689E-3</v>
      </c>
      <c r="K192" s="504">
        <f>M192/$M$10</f>
        <v>7.3080449499489527E-4</v>
      </c>
      <c r="L192" s="404">
        <v>4140</v>
      </c>
      <c r="M192" s="404">
        <v>4073</v>
      </c>
      <c r="N192" s="419">
        <v>11</v>
      </c>
      <c r="O192" s="419">
        <v>11</v>
      </c>
      <c r="P192" s="495"/>
      <c r="R192" s="401">
        <v>595</v>
      </c>
      <c r="S192" s="402" t="s">
        <v>218</v>
      </c>
      <c r="T192" s="470">
        <f t="shared" si="2"/>
        <v>-67</v>
      </c>
      <c r="U192" s="497">
        <v>44527.547114540124</v>
      </c>
      <c r="V192" s="517">
        <v>-13087.976483076578</v>
      </c>
      <c r="W192" s="497">
        <v>31439.570631463546</v>
      </c>
      <c r="X192" s="497">
        <v>308133.4419354042</v>
      </c>
      <c r="Y192" s="497">
        <v>339573.01256686822</v>
      </c>
      <c r="Z192" s="497">
        <v>-223796.03484187124</v>
      </c>
      <c r="AA192" s="497">
        <v>115776.97772499733</v>
      </c>
      <c r="AB192" s="497">
        <v>0</v>
      </c>
      <c r="AC192" s="497">
        <v>115776.97772499733</v>
      </c>
      <c r="AD192" s="497">
        <v>0</v>
      </c>
      <c r="AE192" s="497">
        <v>115776.97772499733</v>
      </c>
      <c r="AF192" s="497">
        <v>50.612484746703103</v>
      </c>
      <c r="AG192" s="497">
        <v>51.129378989572615</v>
      </c>
    </row>
    <row r="193" spans="1:33" ht="16.5">
      <c r="A193" s="401">
        <v>598</v>
      </c>
      <c r="B193" s="402" t="s">
        <v>219</v>
      </c>
      <c r="C193" s="403">
        <v>5286895.3504091864</v>
      </c>
      <c r="D193" s="505">
        <v>7951017.6920955339</v>
      </c>
      <c r="E193" s="470">
        <f>D193-C193</f>
        <v>2664122.3416863475</v>
      </c>
      <c r="F193" s="506">
        <f>D193/C193-1</f>
        <v>0.50391054959696802</v>
      </c>
      <c r="G193" s="403">
        <f>C193/L193</f>
        <v>275.25877807097339</v>
      </c>
      <c r="H193" s="403">
        <f>D193/M193</f>
        <v>408.26791743751136</v>
      </c>
      <c r="I193" s="507">
        <f>H193-G193</f>
        <v>133.00913936653797</v>
      </c>
      <c r="J193" s="504">
        <f>D193/$D$10</f>
        <v>2.1156514194176882E-3</v>
      </c>
      <c r="K193" s="504">
        <f>M193/$M$10</f>
        <v>3.4943328112019608E-3</v>
      </c>
      <c r="L193" s="404">
        <v>19207</v>
      </c>
      <c r="M193" s="404">
        <v>19475</v>
      </c>
      <c r="N193" s="419">
        <v>15</v>
      </c>
      <c r="O193" s="419">
        <v>15</v>
      </c>
      <c r="P193" s="495"/>
      <c r="R193" s="401">
        <v>598</v>
      </c>
      <c r="S193" s="402" t="s">
        <v>219</v>
      </c>
      <c r="T193" s="470">
        <f t="shared" si="2"/>
        <v>268</v>
      </c>
      <c r="U193" s="497">
        <v>3850709.8317817412</v>
      </c>
      <c r="V193" s="517">
        <v>508843.03813936561</v>
      </c>
      <c r="W193" s="497">
        <v>4359552.8699211068</v>
      </c>
      <c r="X193" s="497">
        <v>-349680.08078659722</v>
      </c>
      <c r="Y193" s="497">
        <v>4009872.7891345099</v>
      </c>
      <c r="Z193" s="497">
        <v>-1345750.4474481617</v>
      </c>
      <c r="AA193" s="497">
        <v>2664122.3416863475</v>
      </c>
      <c r="AB193" s="497">
        <v>0</v>
      </c>
      <c r="AC193" s="497">
        <v>2664122.3416863475</v>
      </c>
      <c r="AD193" s="497">
        <v>0</v>
      </c>
      <c r="AE193" s="497">
        <v>2664122.3416863475</v>
      </c>
      <c r="AF193" s="497">
        <v>133.00913936653797</v>
      </c>
      <c r="AG193" s="497">
        <v>132.4532760034736</v>
      </c>
    </row>
    <row r="194" spans="1:33" ht="16.5">
      <c r="A194" s="401">
        <v>599</v>
      </c>
      <c r="B194" s="402" t="s">
        <v>220</v>
      </c>
      <c r="C194" s="403">
        <v>15256954.007365476</v>
      </c>
      <c r="D194" s="505">
        <v>14944775.11050315</v>
      </c>
      <c r="E194" s="470">
        <f>D194-C194</f>
        <v>-312178.89686232619</v>
      </c>
      <c r="F194" s="506">
        <f>D194/C194-1</f>
        <v>-2.0461416919236863E-2</v>
      </c>
      <c r="G194" s="403">
        <f>C194/L194</f>
        <v>1361.4986620886557</v>
      </c>
      <c r="H194" s="403">
        <f>D194/M194</f>
        <v>1331.3830833410379</v>
      </c>
      <c r="I194" s="507">
        <f>H194-G194</f>
        <v>-30.115578747617747</v>
      </c>
      <c r="J194" s="504">
        <f>D194/$D$10</f>
        <v>3.9765896517683441E-3</v>
      </c>
      <c r="K194" s="504">
        <f>M194/$M$10</f>
        <v>2.0140634560072918E-3</v>
      </c>
      <c r="L194" s="404">
        <v>11206</v>
      </c>
      <c r="M194" s="404">
        <v>11225</v>
      </c>
      <c r="N194" s="419">
        <v>15</v>
      </c>
      <c r="O194" s="419">
        <v>15</v>
      </c>
      <c r="P194" s="495"/>
      <c r="R194" s="401">
        <v>599</v>
      </c>
      <c r="S194" s="402" t="s">
        <v>220</v>
      </c>
      <c r="T194" s="470">
        <f t="shared" si="2"/>
        <v>19</v>
      </c>
      <c r="U194" s="497">
        <v>114230.01951114647</v>
      </c>
      <c r="V194" s="517">
        <v>298453.2302331822</v>
      </c>
      <c r="W194" s="497">
        <v>412683.24974432774</v>
      </c>
      <c r="X194" s="497">
        <v>136056.28255511541</v>
      </c>
      <c r="Y194" s="497">
        <v>548739.53229944408</v>
      </c>
      <c r="Z194" s="497">
        <v>-860918.42916177167</v>
      </c>
      <c r="AA194" s="497">
        <v>-312178.89686232619</v>
      </c>
      <c r="AB194" s="497">
        <v>0</v>
      </c>
      <c r="AC194" s="497">
        <v>-312178.89686232619</v>
      </c>
      <c r="AD194" s="497">
        <v>0</v>
      </c>
      <c r="AE194" s="497">
        <v>-312178.89686232619</v>
      </c>
      <c r="AF194" s="497">
        <v>-30.115578747617747</v>
      </c>
      <c r="AG194" s="497">
        <v>-30.044810150000558</v>
      </c>
    </row>
    <row r="195" spans="1:33" ht="16.5">
      <c r="A195" s="401">
        <v>601</v>
      </c>
      <c r="B195" s="402" t="s">
        <v>221</v>
      </c>
      <c r="C195" s="403">
        <v>5222994.1972081056</v>
      </c>
      <c r="D195" s="505">
        <v>5492646.4107942814</v>
      </c>
      <c r="E195" s="470">
        <f>D195-C195</f>
        <v>269652.21358617581</v>
      </c>
      <c r="F195" s="506">
        <f>D195/C195-1</f>
        <v>5.1627898367246017E-2</v>
      </c>
      <c r="G195" s="403">
        <f>C195/L195</f>
        <v>1379.5547272076349</v>
      </c>
      <c r="H195" s="403">
        <f>D195/M195</f>
        <v>1469.0148196828782</v>
      </c>
      <c r="I195" s="507">
        <f>H195-G195</f>
        <v>89.4600924752433</v>
      </c>
      <c r="J195" s="504">
        <f>D195/$D$10</f>
        <v>1.4615141891721457E-3</v>
      </c>
      <c r="K195" s="504">
        <f>M195/$M$10</f>
        <v>6.7087601443307479E-4</v>
      </c>
      <c r="L195" s="404">
        <v>3786</v>
      </c>
      <c r="M195" s="404">
        <v>3739</v>
      </c>
      <c r="N195" s="419">
        <v>13</v>
      </c>
      <c r="O195" s="419">
        <v>13</v>
      </c>
      <c r="P195" s="495"/>
      <c r="R195" s="401">
        <v>601</v>
      </c>
      <c r="S195" s="402" t="s">
        <v>221</v>
      </c>
      <c r="T195" s="470">
        <f t="shared" si="2"/>
        <v>-47</v>
      </c>
      <c r="U195" s="497">
        <v>512658.6879130532</v>
      </c>
      <c r="V195" s="517">
        <v>-12132.738017843571</v>
      </c>
      <c r="W195" s="497">
        <v>500525.94989520917</v>
      </c>
      <c r="X195" s="497">
        <v>-15676.535973965889</v>
      </c>
      <c r="Y195" s="497">
        <v>484849.41392124351</v>
      </c>
      <c r="Z195" s="497">
        <v>-215197.20033506758</v>
      </c>
      <c r="AA195" s="497">
        <v>269652.21358617581</v>
      </c>
      <c r="AB195" s="497">
        <v>0</v>
      </c>
      <c r="AC195" s="497">
        <v>269652.21358617581</v>
      </c>
      <c r="AD195" s="497">
        <v>0</v>
      </c>
      <c r="AE195" s="497">
        <v>269652.21358617581</v>
      </c>
      <c r="AF195" s="497">
        <v>89.4600924752433</v>
      </c>
      <c r="AG195" s="497">
        <v>89.288859926398118</v>
      </c>
    </row>
    <row r="196" spans="1:33" ht="16.5">
      <c r="A196" s="401">
        <v>604</v>
      </c>
      <c r="B196" s="402" t="s">
        <v>222</v>
      </c>
      <c r="C196" s="403">
        <v>15416204.662109371</v>
      </c>
      <c r="D196" s="505">
        <v>15333727.766423751</v>
      </c>
      <c r="E196" s="470">
        <f>D196-C196</f>
        <v>-82476.895685620606</v>
      </c>
      <c r="F196" s="506">
        <f>D196/C196-1</f>
        <v>-5.3500130215795583E-3</v>
      </c>
      <c r="G196" s="403">
        <f>C196/L196</f>
        <v>755.51113266892287</v>
      </c>
      <c r="H196" s="403">
        <f>D196/M196</f>
        <v>738.5121498060854</v>
      </c>
      <c r="I196" s="507">
        <f>H196-G196</f>
        <v>-16.998982862837465</v>
      </c>
      <c r="J196" s="504">
        <f>D196/$D$10</f>
        <v>4.0800843577860112E-3</v>
      </c>
      <c r="K196" s="504">
        <f>M196/$M$10</f>
        <v>3.7254342572008376E-3</v>
      </c>
      <c r="L196" s="404">
        <v>20405</v>
      </c>
      <c r="M196" s="404">
        <v>20763</v>
      </c>
      <c r="N196" s="419">
        <v>6</v>
      </c>
      <c r="O196" s="419">
        <v>6</v>
      </c>
      <c r="P196" s="495"/>
      <c r="R196" s="401">
        <v>604</v>
      </c>
      <c r="S196" s="402" t="s">
        <v>222</v>
      </c>
      <c r="T196" s="470">
        <f t="shared" si="2"/>
        <v>358</v>
      </c>
      <c r="U196" s="497">
        <v>1271660.3180244286</v>
      </c>
      <c r="V196" s="517">
        <v>-72410.390053472482</v>
      </c>
      <c r="W196" s="497">
        <v>1199249.927970957</v>
      </c>
      <c r="X196" s="497">
        <v>-95651.843825307558</v>
      </c>
      <c r="Y196" s="497">
        <v>1103598.0841456484</v>
      </c>
      <c r="Z196" s="497">
        <v>-1186074.979831269</v>
      </c>
      <c r="AA196" s="497">
        <v>-82476.895685620606</v>
      </c>
      <c r="AB196" s="497">
        <v>0</v>
      </c>
      <c r="AC196" s="497">
        <v>-82476.895685620606</v>
      </c>
      <c r="AD196" s="497">
        <v>0</v>
      </c>
      <c r="AE196" s="497">
        <v>-82476.895685620606</v>
      </c>
      <c r="AF196" s="497">
        <v>-16.998982862837465</v>
      </c>
      <c r="AG196" s="497">
        <v>-16.410246742790605</v>
      </c>
    </row>
    <row r="197" spans="1:33" ht="16.5">
      <c r="A197" s="401">
        <v>607</v>
      </c>
      <c r="B197" s="402" t="s">
        <v>223</v>
      </c>
      <c r="C197" s="403">
        <v>2653936.6656477321</v>
      </c>
      <c r="D197" s="505">
        <v>3002163.7325704503</v>
      </c>
      <c r="E197" s="470">
        <f>D197-C197</f>
        <v>348227.06692271819</v>
      </c>
      <c r="F197" s="506">
        <f>D197/C197-1</f>
        <v>0.13121152114522228</v>
      </c>
      <c r="G197" s="403">
        <f>C197/L197</f>
        <v>649.83757728886678</v>
      </c>
      <c r="H197" s="403">
        <f>D197/M197</f>
        <v>738.72139088839822</v>
      </c>
      <c r="I197" s="507">
        <f>H197-G197</f>
        <v>88.883813599531436</v>
      </c>
      <c r="J197" s="504">
        <f>D197/$D$10</f>
        <v>7.9883257818069286E-4</v>
      </c>
      <c r="K197" s="504">
        <f>M197/$M$10</f>
        <v>7.291896556983193E-4</v>
      </c>
      <c r="L197" s="404">
        <v>4084</v>
      </c>
      <c r="M197" s="404">
        <v>4064</v>
      </c>
      <c r="N197" s="419">
        <v>12</v>
      </c>
      <c r="O197" s="419">
        <v>12</v>
      </c>
      <c r="P197" s="495"/>
      <c r="R197" s="401">
        <v>607</v>
      </c>
      <c r="S197" s="402" t="s">
        <v>223</v>
      </c>
      <c r="T197" s="470">
        <f t="shared" si="2"/>
        <v>-20</v>
      </c>
      <c r="U197" s="497">
        <v>437831.15823595785</v>
      </c>
      <c r="V197" s="517">
        <v>109079.75085823052</v>
      </c>
      <c r="W197" s="497">
        <v>546910.90909418836</v>
      </c>
      <c r="X197" s="497">
        <v>22523.844696519431</v>
      </c>
      <c r="Y197" s="497">
        <v>569434.75379070779</v>
      </c>
      <c r="Z197" s="497">
        <v>-221207.68686798937</v>
      </c>
      <c r="AA197" s="497">
        <v>348227.06692271819</v>
      </c>
      <c r="AB197" s="497">
        <v>0</v>
      </c>
      <c r="AC197" s="497">
        <v>348227.06692271819</v>
      </c>
      <c r="AD197" s="497">
        <v>0</v>
      </c>
      <c r="AE197" s="497">
        <v>348227.06692271819</v>
      </c>
      <c r="AF197" s="497">
        <v>88.883813599531436</v>
      </c>
      <c r="AG197" s="497">
        <v>88.828085091603384</v>
      </c>
    </row>
    <row r="198" spans="1:33" ht="16.5">
      <c r="A198" s="401">
        <v>608</v>
      </c>
      <c r="B198" s="402" t="s">
        <v>224</v>
      </c>
      <c r="C198" s="403">
        <v>1668030.1546295378</v>
      </c>
      <c r="D198" s="505">
        <v>1834620.5526417475</v>
      </c>
      <c r="E198" s="470">
        <f>D198-C198</f>
        <v>166590.39801220968</v>
      </c>
      <c r="F198" s="506">
        <f>D198/C198-1</f>
        <v>9.9872533808724073E-2</v>
      </c>
      <c r="G198" s="403">
        <f>C198/L198</f>
        <v>842.43947203512016</v>
      </c>
      <c r="H198" s="403">
        <f>D198/M198</f>
        <v>944.22056234778563</v>
      </c>
      <c r="I198" s="507">
        <f>H198-G198</f>
        <v>101.78109031266547</v>
      </c>
      <c r="J198" s="504">
        <f>D198/$D$10</f>
        <v>4.8816613502798126E-4</v>
      </c>
      <c r="K198" s="504">
        <f>M198/$M$10</f>
        <v>3.4862586147190805E-4</v>
      </c>
      <c r="L198" s="404">
        <v>1980</v>
      </c>
      <c r="M198" s="404">
        <v>1943</v>
      </c>
      <c r="N198" s="419">
        <v>4</v>
      </c>
      <c r="O198" s="419">
        <v>4</v>
      </c>
      <c r="P198" s="495"/>
      <c r="R198" s="401">
        <v>608</v>
      </c>
      <c r="S198" s="402" t="s">
        <v>224</v>
      </c>
      <c r="T198" s="470">
        <f t="shared" si="2"/>
        <v>-37</v>
      </c>
      <c r="U198" s="497">
        <v>81854.672504554328</v>
      </c>
      <c r="V198" s="517">
        <v>53197.45022069203</v>
      </c>
      <c r="W198" s="497">
        <v>135052.12272524624</v>
      </c>
      <c r="X198" s="497">
        <v>169518.9155137582</v>
      </c>
      <c r="Y198" s="497">
        <v>304571.03823900456</v>
      </c>
      <c r="Z198" s="497">
        <v>-137980.64022679481</v>
      </c>
      <c r="AA198" s="497">
        <v>166590.39801220968</v>
      </c>
      <c r="AB198" s="497">
        <v>0</v>
      </c>
      <c r="AC198" s="497">
        <v>166590.39801220968</v>
      </c>
      <c r="AD198" s="497">
        <v>0</v>
      </c>
      <c r="AE198" s="497">
        <v>166590.39801220968</v>
      </c>
      <c r="AF198" s="497">
        <v>101.78109031266547</v>
      </c>
      <c r="AG198" s="497">
        <v>101.75239447627803</v>
      </c>
    </row>
    <row r="199" spans="1:33" ht="16.5">
      <c r="A199" s="401">
        <v>609</v>
      </c>
      <c r="B199" s="402" t="s">
        <v>225</v>
      </c>
      <c r="C199" s="403">
        <v>13586133.08202064</v>
      </c>
      <c r="D199" s="505">
        <v>21683406.876244076</v>
      </c>
      <c r="E199" s="470">
        <f>D199-C199</f>
        <v>8097273.7942234352</v>
      </c>
      <c r="F199" s="506">
        <f>D199/C199-1</f>
        <v>0.59599547165771938</v>
      </c>
      <c r="G199" s="403">
        <f>C199/L199</f>
        <v>163.28505597044216</v>
      </c>
      <c r="H199" s="403">
        <f>D199/M199</f>
        <v>260.91265223021293</v>
      </c>
      <c r="I199" s="507">
        <f>H199-G199</f>
        <v>97.627596259770769</v>
      </c>
      <c r="J199" s="504">
        <f>D199/$D$10</f>
        <v>5.7696426183459484E-3</v>
      </c>
      <c r="K199" s="504">
        <f>M199/$M$10</f>
        <v>1.4911426064582806E-2</v>
      </c>
      <c r="L199" s="404">
        <v>83205</v>
      </c>
      <c r="M199" s="404">
        <v>83106</v>
      </c>
      <c r="N199" s="419">
        <v>4</v>
      </c>
      <c r="O199" s="419">
        <v>4</v>
      </c>
      <c r="P199" s="495"/>
      <c r="R199" s="401">
        <v>609</v>
      </c>
      <c r="S199" s="402" t="s">
        <v>225</v>
      </c>
      <c r="T199" s="470">
        <f t="shared" si="2"/>
        <v>-99</v>
      </c>
      <c r="U199" s="497">
        <v>11419834.054698054</v>
      </c>
      <c r="V199" s="517">
        <v>2218784.0818939544</v>
      </c>
      <c r="W199" s="497">
        <v>13638618.136592008</v>
      </c>
      <c r="X199" s="497">
        <v>-301861.09483268112</v>
      </c>
      <c r="Y199" s="497">
        <v>13336757.041759327</v>
      </c>
      <c r="Z199" s="497">
        <v>-5239483.2475358918</v>
      </c>
      <c r="AA199" s="497">
        <v>8097273.7942234352</v>
      </c>
      <c r="AB199" s="497">
        <v>0</v>
      </c>
      <c r="AC199" s="497">
        <v>8097273.7942234352</v>
      </c>
      <c r="AD199" s="497">
        <v>0</v>
      </c>
      <c r="AE199" s="497">
        <v>8097273.7942234352</v>
      </c>
      <c r="AF199" s="497">
        <v>97.627596259770769</v>
      </c>
      <c r="AG199" s="497">
        <v>97.588050137302986</v>
      </c>
    </row>
    <row r="200" spans="1:33" ht="16.5">
      <c r="A200" s="401">
        <v>611</v>
      </c>
      <c r="B200" s="402" t="s">
        <v>226</v>
      </c>
      <c r="C200" s="403">
        <v>3666928.9239943232</v>
      </c>
      <c r="D200" s="505">
        <v>3305503.2997468673</v>
      </c>
      <c r="E200" s="470">
        <f>D200-C200</f>
        <v>-361425.62424745597</v>
      </c>
      <c r="F200" s="506">
        <f>D200/C200-1</f>
        <v>-9.8563575062088016E-2</v>
      </c>
      <c r="G200" s="403">
        <f>C200/L200</f>
        <v>731.77587786755601</v>
      </c>
      <c r="H200" s="403">
        <f>D200/M200</f>
        <v>664.68998587308818</v>
      </c>
      <c r="I200" s="507">
        <f>H200-G200</f>
        <v>-67.085891994467829</v>
      </c>
      <c r="J200" s="504">
        <f>D200/$D$10</f>
        <v>8.7954687296843261E-4</v>
      </c>
      <c r="K200" s="504">
        <f>M200/$M$10</f>
        <v>8.9228842465249555E-4</v>
      </c>
      <c r="L200" s="404">
        <v>5011</v>
      </c>
      <c r="M200" s="404">
        <v>4973</v>
      </c>
      <c r="N200" s="419">
        <v>1</v>
      </c>
      <c r="O200" s="420">
        <v>35</v>
      </c>
      <c r="P200" s="496"/>
      <c r="R200" s="401">
        <v>611</v>
      </c>
      <c r="S200" s="402" t="s">
        <v>226</v>
      </c>
      <c r="T200" s="470">
        <f t="shared" si="2"/>
        <v>-38</v>
      </c>
      <c r="U200" s="497">
        <v>-75947.382274744101</v>
      </c>
      <c r="V200" s="517">
        <v>-16336.392847772455</v>
      </c>
      <c r="W200" s="497">
        <v>-92283.775122517254</v>
      </c>
      <c r="X200" s="497">
        <v>51469.884656902868</v>
      </c>
      <c r="Y200" s="497">
        <v>-40813.890465613455</v>
      </c>
      <c r="Z200" s="497">
        <v>-320611.73378184217</v>
      </c>
      <c r="AA200" s="497">
        <v>-361425.62424745597</v>
      </c>
      <c r="AB200" s="497">
        <v>0</v>
      </c>
      <c r="AC200" s="497">
        <v>-361425.62424745597</v>
      </c>
      <c r="AD200" s="497">
        <v>0</v>
      </c>
      <c r="AE200" s="497">
        <v>-361425.62424745597</v>
      </c>
      <c r="AF200" s="497">
        <v>-67.085891994467829</v>
      </c>
      <c r="AG200" s="497">
        <v>-66.912588682867408</v>
      </c>
    </row>
    <row r="201" spans="1:33" ht="16.5">
      <c r="A201" s="401">
        <v>614</v>
      </c>
      <c r="B201" s="402" t="s">
        <v>227</v>
      </c>
      <c r="C201" s="403">
        <v>3214242.5294453576</v>
      </c>
      <c r="D201" s="505">
        <v>3615111.5109210545</v>
      </c>
      <c r="E201" s="470">
        <f>D201-C201</f>
        <v>400868.9814756969</v>
      </c>
      <c r="F201" s="506">
        <f>D201/C201-1</f>
        <v>0.12471646983803364</v>
      </c>
      <c r="G201" s="403">
        <f>C201/L201</f>
        <v>1071.771433626328</v>
      </c>
      <c r="H201" s="403">
        <f>D201/M201</f>
        <v>1236.7812216630361</v>
      </c>
      <c r="I201" s="507">
        <f>H201-G201</f>
        <v>165.00978803670819</v>
      </c>
      <c r="J201" s="504">
        <f>D201/$D$10</f>
        <v>9.6192916373923911E-4</v>
      </c>
      <c r="K201" s="504">
        <f>M201/$M$10</f>
        <v>5.2446391821018385E-4</v>
      </c>
      <c r="L201" s="404">
        <v>2999</v>
      </c>
      <c r="M201" s="404">
        <v>2923</v>
      </c>
      <c r="N201" s="419">
        <v>19</v>
      </c>
      <c r="O201" s="419">
        <v>19</v>
      </c>
      <c r="P201" s="495"/>
      <c r="R201" s="401">
        <v>614</v>
      </c>
      <c r="S201" s="402" t="s">
        <v>227</v>
      </c>
      <c r="T201" s="470">
        <f t="shared" si="2"/>
        <v>-76</v>
      </c>
      <c r="U201" s="497">
        <v>468319.32317304611</v>
      </c>
      <c r="V201" s="517">
        <v>80804.51456754189</v>
      </c>
      <c r="W201" s="497">
        <v>549123.83774058847</v>
      </c>
      <c r="X201" s="497">
        <v>16742.092533630319</v>
      </c>
      <c r="Y201" s="497">
        <v>565865.93027421832</v>
      </c>
      <c r="Z201" s="497">
        <v>-164996.94879852165</v>
      </c>
      <c r="AA201" s="497">
        <v>400868.9814756969</v>
      </c>
      <c r="AB201" s="497">
        <v>0</v>
      </c>
      <c r="AC201" s="497">
        <v>400868.9814756969</v>
      </c>
      <c r="AD201" s="497">
        <v>0</v>
      </c>
      <c r="AE201" s="497">
        <v>400868.9814756969</v>
      </c>
      <c r="AF201" s="497">
        <v>165.00978803670819</v>
      </c>
      <c r="AG201" s="497">
        <v>164.90631589061604</v>
      </c>
    </row>
    <row r="202" spans="1:33" ht="16.5">
      <c r="A202" s="401">
        <v>615</v>
      </c>
      <c r="B202" s="402" t="s">
        <v>228</v>
      </c>
      <c r="C202" s="403">
        <v>15357755.320629572</v>
      </c>
      <c r="D202" s="505">
        <v>16230010.961580558</v>
      </c>
      <c r="E202" s="470">
        <f>D202-C202</f>
        <v>872255.64095098525</v>
      </c>
      <c r="F202" s="506">
        <f>D202/C202-1</f>
        <v>5.6795776644475771E-2</v>
      </c>
      <c r="G202" s="403">
        <f>C202/L202</f>
        <v>2019.9599264276696</v>
      </c>
      <c r="H202" s="403">
        <f>D202/M202</f>
        <v>2170.0776790454015</v>
      </c>
      <c r="I202" s="507">
        <f>H202-G202</f>
        <v>150.11775261773187</v>
      </c>
      <c r="J202" s="504">
        <f>D202/$D$10</f>
        <v>4.3185724215113429E-3</v>
      </c>
      <c r="K202" s="504">
        <f>M202/$M$10</f>
        <v>1.3419314554546579E-3</v>
      </c>
      <c r="L202" s="404">
        <v>7603</v>
      </c>
      <c r="M202" s="404">
        <v>7479</v>
      </c>
      <c r="N202" s="419">
        <v>17</v>
      </c>
      <c r="O202" s="419">
        <v>17</v>
      </c>
      <c r="P202" s="495"/>
      <c r="R202" s="401">
        <v>615</v>
      </c>
      <c r="S202" s="402" t="s">
        <v>228</v>
      </c>
      <c r="T202" s="470">
        <f t="shared" si="2"/>
        <v>-124</v>
      </c>
      <c r="U202" s="497">
        <v>997855.27376250178</v>
      </c>
      <c r="V202" s="517">
        <v>-24024.73980906792</v>
      </c>
      <c r="W202" s="497">
        <v>973830.53395343386</v>
      </c>
      <c r="X202" s="497">
        <v>342868.85886262218</v>
      </c>
      <c r="Y202" s="497">
        <v>1316699.3928160556</v>
      </c>
      <c r="Z202" s="497">
        <v>-444443.75186507101</v>
      </c>
      <c r="AA202" s="497">
        <v>872255.64095098525</v>
      </c>
      <c r="AB202" s="497">
        <v>0</v>
      </c>
      <c r="AC202" s="497">
        <v>872255.64095098525</v>
      </c>
      <c r="AD202" s="497">
        <v>0</v>
      </c>
      <c r="AE202" s="497">
        <v>872255.64095098525</v>
      </c>
      <c r="AF202" s="497">
        <v>150.11775261773187</v>
      </c>
      <c r="AG202" s="497">
        <v>150.13893131822465</v>
      </c>
    </row>
    <row r="203" spans="1:33" ht="16.5">
      <c r="A203" s="401">
        <v>616</v>
      </c>
      <c r="B203" s="402" t="s">
        <v>229</v>
      </c>
      <c r="C203" s="403">
        <v>569344.96908808895</v>
      </c>
      <c r="D203" s="505">
        <v>525536.1760387515</v>
      </c>
      <c r="E203" s="470">
        <f>D203-C203</f>
        <v>-43808.793049337459</v>
      </c>
      <c r="F203" s="506">
        <f>D203/C203-1</f>
        <v>-7.6945956191560527E-2</v>
      </c>
      <c r="G203" s="403">
        <f>C203/L203</f>
        <v>315.07745937359653</v>
      </c>
      <c r="H203" s="403">
        <f>D203/M203</f>
        <v>295.0792678488217</v>
      </c>
      <c r="I203" s="507">
        <f>H203-G203</f>
        <v>-19.998191524774825</v>
      </c>
      <c r="J203" s="504">
        <f>D203/$D$10</f>
        <v>1.3983761574283381E-4</v>
      </c>
      <c r="K203" s="504">
        <f>M203/$M$10</f>
        <v>3.1955875413354002E-4</v>
      </c>
      <c r="L203" s="404">
        <v>1807</v>
      </c>
      <c r="M203" s="404">
        <v>1781</v>
      </c>
      <c r="N203" s="419">
        <v>1</v>
      </c>
      <c r="O203" s="420">
        <v>34</v>
      </c>
      <c r="P203" s="496"/>
      <c r="R203" s="401">
        <v>616</v>
      </c>
      <c r="S203" s="402" t="s">
        <v>229</v>
      </c>
      <c r="T203" s="470">
        <f t="shared" ref="T203:T266" si="3">M203-L203</f>
        <v>-26</v>
      </c>
      <c r="U203" s="497">
        <v>77293.035199119186</v>
      </c>
      <c r="V203" s="517">
        <v>48460.19740024826</v>
      </c>
      <c r="W203" s="497">
        <v>125753.23259936739</v>
      </c>
      <c r="X203" s="497">
        <v>-43006.26403227821</v>
      </c>
      <c r="Y203" s="497">
        <v>82746.968567089178</v>
      </c>
      <c r="Z203" s="497">
        <v>-126555.76161642658</v>
      </c>
      <c r="AA203" s="497">
        <v>-43808.793049337459</v>
      </c>
      <c r="AB203" s="497">
        <v>0</v>
      </c>
      <c r="AC203" s="497">
        <v>-43808.793049337459</v>
      </c>
      <c r="AD203" s="497">
        <v>0</v>
      </c>
      <c r="AE203" s="497">
        <v>-43808.793049337459</v>
      </c>
      <c r="AF203" s="497">
        <v>-19.998191524774825</v>
      </c>
      <c r="AG203" s="497">
        <v>-25.312130141427822</v>
      </c>
    </row>
    <row r="204" spans="1:33" ht="16.5">
      <c r="A204" s="401">
        <v>619</v>
      </c>
      <c r="B204" s="402" t="s">
        <v>230</v>
      </c>
      <c r="C204" s="403">
        <v>3404711.9425738663</v>
      </c>
      <c r="D204" s="505">
        <v>3553265.0422838219</v>
      </c>
      <c r="E204" s="470">
        <f>D204-C204</f>
        <v>148553.09970995551</v>
      </c>
      <c r="F204" s="506">
        <f>D204/C204-1</f>
        <v>4.3631620593915343E-2</v>
      </c>
      <c r="G204" s="403">
        <f>C204/L204</f>
        <v>1272.789511242567</v>
      </c>
      <c r="H204" s="403">
        <f>D204/M204</f>
        <v>1340.8547329372914</v>
      </c>
      <c r="I204" s="507">
        <f>H204-G204</f>
        <v>68.065221694724414</v>
      </c>
      <c r="J204" s="504">
        <f>D204/$D$10</f>
        <v>9.4547270819790477E-4</v>
      </c>
      <c r="K204" s="504">
        <f>M204/$M$10</f>
        <v>4.7548045954737847E-4</v>
      </c>
      <c r="L204" s="404">
        <v>2675</v>
      </c>
      <c r="M204" s="404">
        <v>2650</v>
      </c>
      <c r="N204" s="419">
        <v>6</v>
      </c>
      <c r="O204" s="419">
        <v>6</v>
      </c>
      <c r="P204" s="495"/>
      <c r="R204" s="401">
        <v>619</v>
      </c>
      <c r="S204" s="402" t="s">
        <v>230</v>
      </c>
      <c r="T204" s="470">
        <f t="shared" si="3"/>
        <v>-25</v>
      </c>
      <c r="U204" s="497">
        <v>208789.39194086124</v>
      </c>
      <c r="V204" s="517">
        <v>-8666.6449542939663</v>
      </c>
      <c r="W204" s="497">
        <v>200122.74698656704</v>
      </c>
      <c r="X204" s="497">
        <v>98889.241165946005</v>
      </c>
      <c r="Y204" s="497">
        <v>299011.98815251328</v>
      </c>
      <c r="Z204" s="497">
        <v>-150458.888442558</v>
      </c>
      <c r="AA204" s="497">
        <v>148553.09970995551</v>
      </c>
      <c r="AB204" s="497">
        <v>0</v>
      </c>
      <c r="AC204" s="497">
        <v>148553.09970995551</v>
      </c>
      <c r="AD204" s="497">
        <v>0</v>
      </c>
      <c r="AE204" s="497">
        <v>148553.09970995551</v>
      </c>
      <c r="AF204" s="497">
        <v>68.065221694724414</v>
      </c>
      <c r="AG204" s="497">
        <v>68.797072638120653</v>
      </c>
    </row>
    <row r="205" spans="1:33" ht="16.5">
      <c r="A205" s="401">
        <v>620</v>
      </c>
      <c r="B205" s="402" t="s">
        <v>231</v>
      </c>
      <c r="C205" s="403">
        <v>3746691.373314444</v>
      </c>
      <c r="D205" s="505">
        <v>4550157.1409601811</v>
      </c>
      <c r="E205" s="470">
        <f>D205-C205</f>
        <v>803465.76764573716</v>
      </c>
      <c r="F205" s="506">
        <f>D205/C205-1</f>
        <v>0.21444674449792367</v>
      </c>
      <c r="G205" s="403">
        <f>C205/L205</f>
        <v>1574.2400728211949</v>
      </c>
      <c r="H205" s="403">
        <f>D205/M205</f>
        <v>1928.8499961679445</v>
      </c>
      <c r="I205" s="507">
        <f>H205-G205</f>
        <v>354.60992334674961</v>
      </c>
      <c r="J205" s="504">
        <f>D205/$D$10</f>
        <v>1.2107313537254635E-3</v>
      </c>
      <c r="K205" s="504">
        <f>M205/$M$10</f>
        <v>4.232673222914211E-4</v>
      </c>
      <c r="L205" s="404">
        <v>2380</v>
      </c>
      <c r="M205" s="404">
        <v>2359</v>
      </c>
      <c r="N205" s="419">
        <v>18</v>
      </c>
      <c r="O205" s="419">
        <v>18</v>
      </c>
      <c r="P205" s="495"/>
      <c r="R205" s="401">
        <v>620</v>
      </c>
      <c r="S205" s="402" t="s">
        <v>231</v>
      </c>
      <c r="T205" s="470">
        <f t="shared" si="3"/>
        <v>-21</v>
      </c>
      <c r="U205" s="497">
        <v>669887.30909669958</v>
      </c>
      <c r="V205" s="517">
        <v>-7725.1577455155784</v>
      </c>
      <c r="W205" s="497">
        <v>662162.15135118458</v>
      </c>
      <c r="X205" s="497">
        <v>258600.0070459171</v>
      </c>
      <c r="Y205" s="497">
        <v>920762.15839710133</v>
      </c>
      <c r="Z205" s="497">
        <v>-117296.39075136482</v>
      </c>
      <c r="AA205" s="497">
        <v>803465.76764573716</v>
      </c>
      <c r="AB205" s="497">
        <v>0</v>
      </c>
      <c r="AC205" s="497">
        <v>803465.76764573716</v>
      </c>
      <c r="AD205" s="497">
        <v>0</v>
      </c>
      <c r="AE205" s="497">
        <v>803465.76764573762</v>
      </c>
      <c r="AF205" s="497">
        <v>354.60992334674961</v>
      </c>
      <c r="AG205" s="497">
        <v>354.48186076726711</v>
      </c>
    </row>
    <row r="206" spans="1:33" ht="16.5">
      <c r="A206" s="401">
        <v>623</v>
      </c>
      <c r="B206" s="402" t="s">
        <v>232</v>
      </c>
      <c r="C206" s="403">
        <v>1299960.6411391855</v>
      </c>
      <c r="D206" s="505">
        <v>1336704.3430366309</v>
      </c>
      <c r="E206" s="470">
        <f>D206-C206</f>
        <v>36743.701897445368</v>
      </c>
      <c r="F206" s="506">
        <f>D206/C206-1</f>
        <v>2.8265241834741994E-2</v>
      </c>
      <c r="G206" s="403">
        <f>C206/L206</f>
        <v>616.97230239164003</v>
      </c>
      <c r="H206" s="403">
        <f>D206/M206</f>
        <v>634.11021965684574</v>
      </c>
      <c r="I206" s="507">
        <f>H206-G206</f>
        <v>17.137917265205715</v>
      </c>
      <c r="J206" s="504">
        <f>D206/$D$10</f>
        <v>3.5567779499455515E-4</v>
      </c>
      <c r="K206" s="504">
        <f>M206/$M$10</f>
        <v>3.7823124857580147E-4</v>
      </c>
      <c r="L206" s="404">
        <v>2107</v>
      </c>
      <c r="M206" s="404">
        <v>2108</v>
      </c>
      <c r="N206" s="419">
        <v>10</v>
      </c>
      <c r="O206" s="419">
        <v>10</v>
      </c>
      <c r="P206" s="495"/>
      <c r="R206" s="401">
        <v>623</v>
      </c>
      <c r="S206" s="402" t="s">
        <v>232</v>
      </c>
      <c r="T206" s="470">
        <f t="shared" si="3"/>
        <v>1</v>
      </c>
      <c r="U206" s="497">
        <v>101201.78335149353</v>
      </c>
      <c r="V206" s="517">
        <v>-7064.0080993755255</v>
      </c>
      <c r="W206" s="497">
        <v>94137.775252118008</v>
      </c>
      <c r="X206" s="497">
        <v>20120.861171616722</v>
      </c>
      <c r="Y206" s="497">
        <v>114258.63642373472</v>
      </c>
      <c r="Z206" s="497">
        <v>-77514.934526289464</v>
      </c>
      <c r="AA206" s="497">
        <v>36743.701897445368</v>
      </c>
      <c r="AB206" s="497">
        <v>0</v>
      </c>
      <c r="AC206" s="497">
        <v>36743.701897445368</v>
      </c>
      <c r="AD206" s="497">
        <v>0</v>
      </c>
      <c r="AE206" s="497">
        <v>36743.701897445368</v>
      </c>
      <c r="AF206" s="497">
        <v>17.137917265205715</v>
      </c>
      <c r="AG206" s="497">
        <v>17.152696185025775</v>
      </c>
    </row>
    <row r="207" spans="1:33" ht="16.5">
      <c r="A207" s="401">
        <v>624</v>
      </c>
      <c r="B207" s="402" t="s">
        <v>233</v>
      </c>
      <c r="C207" s="403">
        <v>3947210.7171848025</v>
      </c>
      <c r="D207" s="505">
        <v>4032880.9672586294</v>
      </c>
      <c r="E207" s="470">
        <f>D207-C207</f>
        <v>85670.250073826872</v>
      </c>
      <c r="F207" s="506">
        <f>D207/C207-1</f>
        <v>2.1703997129124186E-2</v>
      </c>
      <c r="G207" s="403">
        <f>C207/L207</f>
        <v>771.39158045432919</v>
      </c>
      <c r="H207" s="403">
        <f>D207/M207</f>
        <v>796.22526500663957</v>
      </c>
      <c r="I207" s="507">
        <f>H207-G207</f>
        <v>24.833684552310388</v>
      </c>
      <c r="J207" s="504">
        <f>D207/$D$10</f>
        <v>1.0730916057708579E-3</v>
      </c>
      <c r="K207" s="504">
        <f>M207/$M$10</f>
        <v>9.0879567079527252E-4</v>
      </c>
      <c r="L207" s="404">
        <v>5117</v>
      </c>
      <c r="M207" s="404">
        <v>5065</v>
      </c>
      <c r="N207" s="419">
        <v>8</v>
      </c>
      <c r="O207" s="419">
        <v>8</v>
      </c>
      <c r="P207" s="495"/>
      <c r="R207" s="401">
        <v>624</v>
      </c>
      <c r="S207" s="402" t="s">
        <v>233</v>
      </c>
      <c r="T207" s="470">
        <f t="shared" si="3"/>
        <v>-52</v>
      </c>
      <c r="U207" s="497">
        <v>485578.53214156814</v>
      </c>
      <c r="V207" s="517">
        <v>-16530.428536456311</v>
      </c>
      <c r="W207" s="497">
        <v>469048.10360511113</v>
      </c>
      <c r="X207" s="497">
        <v>-99014.385671057389</v>
      </c>
      <c r="Y207" s="497">
        <v>370033.71793405432</v>
      </c>
      <c r="Z207" s="497">
        <v>-284363.46786022739</v>
      </c>
      <c r="AA207" s="497">
        <v>85670.250073826872</v>
      </c>
      <c r="AB207" s="497">
        <v>0</v>
      </c>
      <c r="AC207" s="497">
        <v>85670.250073826872</v>
      </c>
      <c r="AD207" s="497">
        <v>0</v>
      </c>
      <c r="AE207" s="497">
        <v>85670.250073826872</v>
      </c>
      <c r="AF207" s="497">
        <v>24.833684552310388</v>
      </c>
      <c r="AG207" s="497">
        <v>24.638079878576036</v>
      </c>
    </row>
    <row r="208" spans="1:33" ht="16.5">
      <c r="A208" s="401">
        <v>625</v>
      </c>
      <c r="B208" s="402" t="s">
        <v>234</v>
      </c>
      <c r="C208" s="403">
        <v>4409132.4383545499</v>
      </c>
      <c r="D208" s="505">
        <v>4394532.88391665</v>
      </c>
      <c r="E208" s="470">
        <f>D208-C208</f>
        <v>-14599.554437899962</v>
      </c>
      <c r="F208" s="506">
        <f>D208/C208-1</f>
        <v>-3.3112079625687851E-3</v>
      </c>
      <c r="G208" s="403">
        <f>C208/L208</f>
        <v>1474.1332124221162</v>
      </c>
      <c r="H208" s="403">
        <f>D208/M208</f>
        <v>1474.6754644015605</v>
      </c>
      <c r="I208" s="507">
        <f>H208-G208</f>
        <v>0.54225197944424508</v>
      </c>
      <c r="J208" s="504">
        <f>D208/$D$10</f>
        <v>1.1693219778367281E-3</v>
      </c>
      <c r="K208" s="504">
        <f>M208/$M$10</f>
        <v>5.346912337551653E-4</v>
      </c>
      <c r="L208" s="404">
        <v>2991</v>
      </c>
      <c r="M208" s="404">
        <v>2980</v>
      </c>
      <c r="N208" s="419">
        <v>17</v>
      </c>
      <c r="O208" s="419">
        <v>17</v>
      </c>
      <c r="P208" s="495"/>
      <c r="R208" s="401">
        <v>625</v>
      </c>
      <c r="S208" s="402" t="s">
        <v>234</v>
      </c>
      <c r="T208" s="470">
        <f t="shared" si="3"/>
        <v>-11</v>
      </c>
      <c r="U208" s="497">
        <v>171916.74792273063</v>
      </c>
      <c r="V208" s="517">
        <v>-9885.1225378615782</v>
      </c>
      <c r="W208" s="497">
        <v>162031.62538486905</v>
      </c>
      <c r="X208" s="497">
        <v>-8804.4793666383484</v>
      </c>
      <c r="Y208" s="497">
        <v>153227.14601823082</v>
      </c>
      <c r="Z208" s="497">
        <v>-167826.7004561316</v>
      </c>
      <c r="AA208" s="497">
        <v>-14599.554437900893</v>
      </c>
      <c r="AB208" s="497">
        <v>0</v>
      </c>
      <c r="AC208" s="497">
        <v>-14599.554437899962</v>
      </c>
      <c r="AD208" s="497">
        <v>0</v>
      </c>
      <c r="AE208" s="497">
        <v>-14599.554437899962</v>
      </c>
      <c r="AF208" s="497">
        <v>0.54225197944424508</v>
      </c>
      <c r="AG208" s="497">
        <v>0.5369126936898283</v>
      </c>
    </row>
    <row r="209" spans="1:33" ht="16.5">
      <c r="A209" s="401">
        <v>626</v>
      </c>
      <c r="B209" s="402" t="s">
        <v>235</v>
      </c>
      <c r="C209" s="403">
        <v>2581839.0349040241</v>
      </c>
      <c r="D209" s="505">
        <v>3902837.3605888663</v>
      </c>
      <c r="E209" s="470">
        <f>D209-C209</f>
        <v>1320998.3256848422</v>
      </c>
      <c r="F209" s="506">
        <f>D209/C209-1</f>
        <v>0.51165014852831381</v>
      </c>
      <c r="G209" s="403">
        <f>C209/L209</f>
        <v>533.9894591321663</v>
      </c>
      <c r="H209" s="403">
        <f>D209/M209</f>
        <v>820.61340634753287</v>
      </c>
      <c r="I209" s="507">
        <f>H209-G209</f>
        <v>286.62394721536657</v>
      </c>
      <c r="J209" s="504">
        <f>D209/$D$10</f>
        <v>1.0384888729269106E-3</v>
      </c>
      <c r="K209" s="504">
        <f>M209/$M$10</f>
        <v>8.5335285494616306E-4</v>
      </c>
      <c r="L209" s="404">
        <v>4835</v>
      </c>
      <c r="M209" s="404">
        <v>4756</v>
      </c>
      <c r="N209" s="419">
        <v>17</v>
      </c>
      <c r="O209" s="419">
        <v>17</v>
      </c>
      <c r="P209" s="495"/>
      <c r="R209" s="401">
        <v>626</v>
      </c>
      <c r="S209" s="402" t="s">
        <v>235</v>
      </c>
      <c r="T209" s="470">
        <f t="shared" si="3"/>
        <v>-79</v>
      </c>
      <c r="U209" s="497">
        <v>712693.56744893151</v>
      </c>
      <c r="V209" s="517">
        <v>129773.52758188662</v>
      </c>
      <c r="W209" s="497">
        <v>842467.09503081837</v>
      </c>
      <c r="X209" s="497">
        <v>750612.26857539732</v>
      </c>
      <c r="Y209" s="497">
        <v>1593079.3636062155</v>
      </c>
      <c r="Z209" s="497">
        <v>-272081.03792137338</v>
      </c>
      <c r="AA209" s="497">
        <v>1320998.3256848422</v>
      </c>
      <c r="AB209" s="497">
        <v>0</v>
      </c>
      <c r="AC209" s="497">
        <v>1320998.3256848422</v>
      </c>
      <c r="AD209" s="497">
        <v>0</v>
      </c>
      <c r="AE209" s="497">
        <v>1320998.3256848422</v>
      </c>
      <c r="AF209" s="497">
        <v>286.62394721536657</v>
      </c>
      <c r="AG209" s="497">
        <v>286.60319000681579</v>
      </c>
    </row>
    <row r="210" spans="1:33" ht="16.5">
      <c r="A210" s="401">
        <v>630</v>
      </c>
      <c r="B210" s="402" t="s">
        <v>236</v>
      </c>
      <c r="C210" s="403">
        <v>2531390.800939179</v>
      </c>
      <c r="D210" s="505">
        <v>2658526.8183305343</v>
      </c>
      <c r="E210" s="470">
        <f>D210-C210</f>
        <v>127136.01739135524</v>
      </c>
      <c r="F210" s="506">
        <f>D210/C210-1</f>
        <v>5.0223781070937834E-2</v>
      </c>
      <c r="G210" s="403">
        <f>C210/L210</f>
        <v>1548.2512543970513</v>
      </c>
      <c r="H210" s="403">
        <f>D210/M210</f>
        <v>1615.1438750489272</v>
      </c>
      <c r="I210" s="507">
        <f>H210-G210</f>
        <v>66.892620651875859</v>
      </c>
      <c r="J210" s="504">
        <f>D210/$D$10</f>
        <v>7.0739573908288125E-4</v>
      </c>
      <c r="K210" s="504">
        <f>M210/$M$10</f>
        <v>2.9533616468489999E-4</v>
      </c>
      <c r="L210" s="404">
        <v>1635</v>
      </c>
      <c r="M210" s="404">
        <v>1646</v>
      </c>
      <c r="N210" s="419">
        <v>17</v>
      </c>
      <c r="O210" s="419">
        <v>17</v>
      </c>
      <c r="P210" s="495"/>
      <c r="R210" s="401">
        <v>630</v>
      </c>
      <c r="S210" s="402" t="s">
        <v>236</v>
      </c>
      <c r="T210" s="470">
        <f t="shared" si="3"/>
        <v>11</v>
      </c>
      <c r="U210" s="497">
        <v>146656.24238277366</v>
      </c>
      <c r="V210" s="517">
        <v>43451.031548677245</v>
      </c>
      <c r="W210" s="497">
        <v>190107.27393145068</v>
      </c>
      <c r="X210" s="497">
        <v>39182.909997738898</v>
      </c>
      <c r="Y210" s="497">
        <v>229290.18392919004</v>
      </c>
      <c r="Z210" s="497">
        <v>-102154.16653783497</v>
      </c>
      <c r="AA210" s="497">
        <v>127136.01739135524</v>
      </c>
      <c r="AB210" s="497">
        <v>0</v>
      </c>
      <c r="AC210" s="497">
        <v>127136.01739135524</v>
      </c>
      <c r="AD210" s="497">
        <v>0</v>
      </c>
      <c r="AE210" s="497">
        <v>127136.01739135524</v>
      </c>
      <c r="AF210" s="497">
        <v>66.892620651875859</v>
      </c>
      <c r="AG210" s="497">
        <v>66.154791812803523</v>
      </c>
    </row>
    <row r="211" spans="1:33" ht="16.5">
      <c r="A211" s="401">
        <v>631</v>
      </c>
      <c r="B211" s="402" t="s">
        <v>237</v>
      </c>
      <c r="C211" s="403">
        <v>941466.12972319499</v>
      </c>
      <c r="D211" s="505">
        <v>1161864.0482386502</v>
      </c>
      <c r="E211" s="470">
        <f>D211-C211</f>
        <v>220397.91851545521</v>
      </c>
      <c r="F211" s="506">
        <f>D211/C211-1</f>
        <v>0.23410074091593236</v>
      </c>
      <c r="G211" s="403">
        <f>C211/L211</f>
        <v>479.60577163687975</v>
      </c>
      <c r="H211" s="403">
        <f>D211/M211</f>
        <v>602.00209753297941</v>
      </c>
      <c r="I211" s="507">
        <f>H211-G211</f>
        <v>122.39632589609965</v>
      </c>
      <c r="J211" s="504">
        <f>D211/$D$10</f>
        <v>3.0915530791362583E-4</v>
      </c>
      <c r="K211" s="504">
        <f>M211/$M$10</f>
        <v>3.4629331582129827E-4</v>
      </c>
      <c r="L211" s="404">
        <v>1963</v>
      </c>
      <c r="M211" s="404">
        <v>1930</v>
      </c>
      <c r="N211" s="419">
        <v>2</v>
      </c>
      <c r="O211" s="419">
        <v>2</v>
      </c>
      <c r="P211" s="495"/>
      <c r="R211" s="401">
        <v>631</v>
      </c>
      <c r="S211" s="402" t="s">
        <v>237</v>
      </c>
      <c r="T211" s="470">
        <f t="shared" si="3"/>
        <v>-33</v>
      </c>
      <c r="U211" s="497">
        <v>284877.93158450979</v>
      </c>
      <c r="V211" s="517">
        <v>-6191.5807925341651</v>
      </c>
      <c r="W211" s="497">
        <v>278686.35079197574</v>
      </c>
      <c r="X211" s="497">
        <v>84223.842587977066</v>
      </c>
      <c r="Y211" s="497">
        <v>362910.19337995257</v>
      </c>
      <c r="Z211" s="497">
        <v>-142512.27486449742</v>
      </c>
      <c r="AA211" s="497">
        <v>220397.91851545521</v>
      </c>
      <c r="AB211" s="497">
        <v>0</v>
      </c>
      <c r="AC211" s="497">
        <v>220397.91851545521</v>
      </c>
      <c r="AD211" s="497">
        <v>0</v>
      </c>
      <c r="AE211" s="497">
        <v>220397.91851545521</v>
      </c>
      <c r="AF211" s="497">
        <v>122.39632589609965</v>
      </c>
      <c r="AG211" s="497">
        <v>116.3256585426779</v>
      </c>
    </row>
    <row r="212" spans="1:33" ht="16.5">
      <c r="A212" s="401">
        <v>635</v>
      </c>
      <c r="B212" s="402" t="s">
        <v>238</v>
      </c>
      <c r="C212" s="403">
        <v>3609803.8396258885</v>
      </c>
      <c r="D212" s="505">
        <v>3868159.0119709102</v>
      </c>
      <c r="E212" s="470">
        <f>D212-C212</f>
        <v>258355.17234502174</v>
      </c>
      <c r="F212" s="506">
        <f>D212/C212-1</f>
        <v>7.1570418732724628E-2</v>
      </c>
      <c r="G212" s="403">
        <f>C212/L212</f>
        <v>568.74174249659495</v>
      </c>
      <c r="H212" s="403">
        <f>D212/M212</f>
        <v>610.40855483208304</v>
      </c>
      <c r="I212" s="507">
        <f>H212-G212</f>
        <v>41.666812335488089</v>
      </c>
      <c r="J212" s="504">
        <f>D212/$D$10</f>
        <v>1.0292614632646763E-3</v>
      </c>
      <c r="K212" s="504">
        <f>M212/$M$10</f>
        <v>1.1370262913780141E-3</v>
      </c>
      <c r="L212" s="404">
        <v>6347</v>
      </c>
      <c r="M212" s="404">
        <v>6337</v>
      </c>
      <c r="N212" s="419">
        <v>6</v>
      </c>
      <c r="O212" s="419">
        <v>6</v>
      </c>
      <c r="P212" s="495"/>
      <c r="R212" s="401">
        <v>635</v>
      </c>
      <c r="S212" s="402" t="s">
        <v>238</v>
      </c>
      <c r="T212" s="470">
        <f t="shared" si="3"/>
        <v>-10</v>
      </c>
      <c r="U212" s="497">
        <v>606027.63724847115</v>
      </c>
      <c r="V212" s="517">
        <v>147310.1656169304</v>
      </c>
      <c r="W212" s="497">
        <v>753337.80286540149</v>
      </c>
      <c r="X212" s="497">
        <v>-78223.727323974017</v>
      </c>
      <c r="Y212" s="497">
        <v>675114.07554142736</v>
      </c>
      <c r="Z212" s="497">
        <v>-416758.90319640562</v>
      </c>
      <c r="AA212" s="497">
        <v>258355.17234502174</v>
      </c>
      <c r="AB212" s="497">
        <v>0</v>
      </c>
      <c r="AC212" s="497">
        <v>258355.17234502174</v>
      </c>
      <c r="AD212" s="497">
        <v>0</v>
      </c>
      <c r="AE212" s="497">
        <v>258355.17234502174</v>
      </c>
      <c r="AF212" s="497">
        <v>41.666812335488089</v>
      </c>
      <c r="AG212" s="497">
        <v>41.549217834772833</v>
      </c>
    </row>
    <row r="213" spans="1:33" ht="16.5">
      <c r="A213" s="401">
        <v>636</v>
      </c>
      <c r="B213" s="402" t="s">
        <v>239</v>
      </c>
      <c r="C213" s="403">
        <v>9358818.9981077351</v>
      </c>
      <c r="D213" s="505">
        <v>8893768.8762780521</v>
      </c>
      <c r="E213" s="470">
        <f>D213-C213</f>
        <v>-465050.12182968296</v>
      </c>
      <c r="F213" s="506">
        <f>D213/C213-1</f>
        <v>-4.9691111872524951E-2</v>
      </c>
      <c r="G213" s="403">
        <f>C213/L213</f>
        <v>1147.7580326352386</v>
      </c>
      <c r="H213" s="403">
        <f>D213/M213</f>
        <v>1093.9445112273127</v>
      </c>
      <c r="I213" s="507">
        <f>H213-G213</f>
        <v>-53.813521407925919</v>
      </c>
      <c r="J213" s="504">
        <f>D213/$D$10</f>
        <v>2.3665039465044163E-3</v>
      </c>
      <c r="K213" s="504">
        <f>M213/$M$10</f>
        <v>1.4587381645736555E-3</v>
      </c>
      <c r="L213" s="404">
        <v>8154</v>
      </c>
      <c r="M213" s="404">
        <v>8130</v>
      </c>
      <c r="N213" s="419">
        <v>2</v>
      </c>
      <c r="O213" s="419">
        <v>2</v>
      </c>
      <c r="P213" s="495"/>
      <c r="R213" s="401">
        <v>636</v>
      </c>
      <c r="S213" s="402" t="s">
        <v>239</v>
      </c>
      <c r="T213" s="470">
        <f t="shared" si="3"/>
        <v>-24</v>
      </c>
      <c r="U213" s="497">
        <v>474051.45392199513</v>
      </c>
      <c r="V213" s="517">
        <v>-27017.37048028619</v>
      </c>
      <c r="W213" s="497">
        <v>447034.08344170917</v>
      </c>
      <c r="X213" s="497">
        <v>-373115.78487774171</v>
      </c>
      <c r="Y213" s="497">
        <v>73918.298563967459</v>
      </c>
      <c r="Z213" s="497">
        <v>-538968.42039364902</v>
      </c>
      <c r="AA213" s="497">
        <v>-465050.12182968296</v>
      </c>
      <c r="AB213" s="497">
        <v>0</v>
      </c>
      <c r="AC213" s="497">
        <v>-465050.12182968296</v>
      </c>
      <c r="AD213" s="497">
        <v>0</v>
      </c>
      <c r="AE213" s="497">
        <v>-465050.12182968296</v>
      </c>
      <c r="AF213" s="497">
        <v>-53.813521407925919</v>
      </c>
      <c r="AG213" s="497">
        <v>-53.575174745386448</v>
      </c>
    </row>
    <row r="214" spans="1:33" ht="16.5">
      <c r="A214" s="401">
        <v>638</v>
      </c>
      <c r="B214" s="402" t="s">
        <v>240</v>
      </c>
      <c r="C214" s="403">
        <v>46213444.944947444</v>
      </c>
      <c r="D214" s="505">
        <v>48056866.059242018</v>
      </c>
      <c r="E214" s="470">
        <f>D214-C214</f>
        <v>1843421.1142945737</v>
      </c>
      <c r="F214" s="506">
        <f>D214/C214-1</f>
        <v>3.9889281495689932E-2</v>
      </c>
      <c r="G214" s="403">
        <f>C214/L214</f>
        <v>902.04256997477057</v>
      </c>
      <c r="H214" s="403">
        <f>D214/M214</f>
        <v>936.98192710409671</v>
      </c>
      <c r="I214" s="507">
        <f>H214-G214</f>
        <v>34.93935712932614</v>
      </c>
      <c r="J214" s="504">
        <f>D214/$D$10</f>
        <v>1.2787240681413323E-2</v>
      </c>
      <c r="K214" s="504">
        <f>M214/$M$10</f>
        <v>9.2026102980096204E-3</v>
      </c>
      <c r="L214" s="404">
        <v>51232</v>
      </c>
      <c r="M214" s="404">
        <v>51289</v>
      </c>
      <c r="N214" s="419">
        <v>1</v>
      </c>
      <c r="O214" s="420">
        <v>34</v>
      </c>
      <c r="P214" s="496"/>
      <c r="R214" s="401">
        <v>638</v>
      </c>
      <c r="S214" s="402" t="s">
        <v>240</v>
      </c>
      <c r="T214" s="470">
        <f t="shared" si="3"/>
        <v>57</v>
      </c>
      <c r="U214" s="497">
        <v>2489846.2030909471</v>
      </c>
      <c r="V214" s="517">
        <v>-172137.6760716401</v>
      </c>
      <c r="W214" s="497">
        <v>2317708.527019307</v>
      </c>
      <c r="X214" s="497">
        <v>2085580.904947615</v>
      </c>
      <c r="Y214" s="497">
        <v>4403289.4319669232</v>
      </c>
      <c r="Z214" s="497">
        <v>-2559868.3176723532</v>
      </c>
      <c r="AA214" s="497">
        <v>1843421.1142945737</v>
      </c>
      <c r="AB214" s="497">
        <v>0</v>
      </c>
      <c r="AC214" s="497">
        <v>1843421.1142945737</v>
      </c>
      <c r="AD214" s="497">
        <v>0</v>
      </c>
      <c r="AE214" s="497">
        <v>1843421.1142945737</v>
      </c>
      <c r="AF214" s="497">
        <v>34.93935712932614</v>
      </c>
      <c r="AG214" s="497">
        <v>34.953176225445759</v>
      </c>
    </row>
    <row r="215" spans="1:33" ht="16.5">
      <c r="A215" s="401">
        <v>678</v>
      </c>
      <c r="B215" s="402" t="s">
        <v>241</v>
      </c>
      <c r="C215" s="403">
        <v>22628696.774764135</v>
      </c>
      <c r="D215" s="505">
        <v>16787776.038479559</v>
      </c>
      <c r="E215" s="470">
        <f>D215-C215</f>
        <v>-5840920.7362845764</v>
      </c>
      <c r="F215" s="506">
        <f>D215/C215-1</f>
        <v>-0.25812006738268989</v>
      </c>
      <c r="G215" s="403">
        <f>C215/L215</f>
        <v>940.00318924787666</v>
      </c>
      <c r="H215" s="403">
        <f>D215/M215</f>
        <v>705.45766434758832</v>
      </c>
      <c r="I215" s="507">
        <f>H215-G215</f>
        <v>-234.54552490028834</v>
      </c>
      <c r="J215" s="504">
        <f>D215/$D$10</f>
        <v>4.4669856841074154E-3</v>
      </c>
      <c r="K215" s="504">
        <f>M215/$M$10</f>
        <v>4.2698145267354585E-3</v>
      </c>
      <c r="L215" s="404">
        <v>24073</v>
      </c>
      <c r="M215" s="404">
        <v>23797</v>
      </c>
      <c r="N215" s="419">
        <v>17</v>
      </c>
      <c r="O215" s="419">
        <v>17</v>
      </c>
      <c r="P215" s="495"/>
      <c r="R215" s="401">
        <v>678</v>
      </c>
      <c r="S215" s="402" t="s">
        <v>241</v>
      </c>
      <c r="T215" s="470">
        <f t="shared" si="3"/>
        <v>-276</v>
      </c>
      <c r="U215" s="497">
        <v>1740742.5306802802</v>
      </c>
      <c r="V215" s="517">
        <v>-77407.461828055559</v>
      </c>
      <c r="W215" s="497">
        <v>1663335.0688522235</v>
      </c>
      <c r="X215" s="497">
        <v>-6004168.6490305215</v>
      </c>
      <c r="Y215" s="497">
        <v>-4340833.5801782981</v>
      </c>
      <c r="Z215" s="497">
        <v>-1500087.1561062774</v>
      </c>
      <c r="AA215" s="497">
        <v>-5840920.7362845764</v>
      </c>
      <c r="AB215" s="497">
        <v>0</v>
      </c>
      <c r="AC215" s="497">
        <v>-5840920.7362845764</v>
      </c>
      <c r="AD215" s="497">
        <v>0</v>
      </c>
      <c r="AE215" s="497">
        <v>-5840920.7362845764</v>
      </c>
      <c r="AF215" s="497">
        <v>-234.54552490028834</v>
      </c>
      <c r="AG215" s="497">
        <v>-234.54847898970093</v>
      </c>
    </row>
    <row r="216" spans="1:33" ht="16.5">
      <c r="A216" s="401">
        <v>680</v>
      </c>
      <c r="B216" s="402" t="s">
        <v>242</v>
      </c>
      <c r="C216" s="403">
        <v>13629712.799321119</v>
      </c>
      <c r="D216" s="505">
        <v>13914000.762138298</v>
      </c>
      <c r="E216" s="470">
        <f>D216-C216</f>
        <v>284287.96281717904</v>
      </c>
      <c r="F216" s="506">
        <f>D216/C216-1</f>
        <v>2.0857956950592449E-2</v>
      </c>
      <c r="G216" s="403">
        <f>C216/L216</f>
        <v>546.45629056696009</v>
      </c>
      <c r="H216" s="403">
        <f>D216/M216</f>
        <v>549.28746445613274</v>
      </c>
      <c r="I216" s="507">
        <f>H216-G216</f>
        <v>2.8311738891726463</v>
      </c>
      <c r="J216" s="504">
        <f>D216/$D$10</f>
        <v>3.7023154270504903E-3</v>
      </c>
      <c r="K216" s="504">
        <f>M216/$M$10</f>
        <v>4.5450549135074127E-3</v>
      </c>
      <c r="L216" s="404">
        <v>24942</v>
      </c>
      <c r="M216" s="404">
        <v>25331</v>
      </c>
      <c r="N216" s="419">
        <v>2</v>
      </c>
      <c r="O216" s="419">
        <v>2</v>
      </c>
      <c r="P216" s="495"/>
      <c r="R216" s="401">
        <v>680</v>
      </c>
      <c r="S216" s="402" t="s">
        <v>242</v>
      </c>
      <c r="T216" s="470">
        <f t="shared" si="3"/>
        <v>389</v>
      </c>
      <c r="U216" s="497">
        <v>3095231.7630272722</v>
      </c>
      <c r="V216" s="517">
        <v>-87952.563675701385</v>
      </c>
      <c r="W216" s="497">
        <v>3007279.1993515715</v>
      </c>
      <c r="X216" s="497">
        <v>-1212786.432140348</v>
      </c>
      <c r="Y216" s="497">
        <v>1794492.7672112249</v>
      </c>
      <c r="Z216" s="497">
        <v>-1510204.8043940458</v>
      </c>
      <c r="AA216" s="497">
        <v>284287.96281717904</v>
      </c>
      <c r="AB216" s="497">
        <v>0</v>
      </c>
      <c r="AC216" s="497">
        <v>284287.96281717904</v>
      </c>
      <c r="AD216" s="497">
        <v>0</v>
      </c>
      <c r="AE216" s="497">
        <v>284287.96281717904</v>
      </c>
      <c r="AF216" s="497">
        <v>2.8311738891726463</v>
      </c>
      <c r="AG216" s="497">
        <v>3.2902987889982569</v>
      </c>
    </row>
    <row r="217" spans="1:33" ht="16.5">
      <c r="A217" s="401">
        <v>681</v>
      </c>
      <c r="B217" s="402" t="s">
        <v>243</v>
      </c>
      <c r="C217" s="403">
        <v>2579983.6488267952</v>
      </c>
      <c r="D217" s="505">
        <v>2837970.1287542395</v>
      </c>
      <c r="E217" s="470">
        <f>D217-C217</f>
        <v>257986.47992744436</v>
      </c>
      <c r="F217" s="506">
        <f>D217/C217-1</f>
        <v>9.9995393399008314E-2</v>
      </c>
      <c r="G217" s="403">
        <f>C217/L217</f>
        <v>779.92250569129237</v>
      </c>
      <c r="H217" s="403">
        <f>D217/M217</f>
        <v>860.77346944320277</v>
      </c>
      <c r="I217" s="507">
        <f>H217-G217</f>
        <v>80.850963751910399</v>
      </c>
      <c r="J217" s="504">
        <f>D217/$D$10</f>
        <v>7.5514302239987569E-4</v>
      </c>
      <c r="K217" s="504">
        <f>M217/$M$10</f>
        <v>5.9156946231234218E-4</v>
      </c>
      <c r="L217" s="404">
        <v>3308</v>
      </c>
      <c r="M217" s="404">
        <v>3297</v>
      </c>
      <c r="N217" s="419">
        <v>10</v>
      </c>
      <c r="O217" s="419">
        <v>10</v>
      </c>
      <c r="P217" s="495"/>
      <c r="R217" s="401">
        <v>681</v>
      </c>
      <c r="S217" s="402" t="s">
        <v>243</v>
      </c>
      <c r="T217" s="470">
        <f t="shared" si="3"/>
        <v>-11</v>
      </c>
      <c r="U217" s="497">
        <v>425693.22453182895</v>
      </c>
      <c r="V217" s="517">
        <v>-10946.181085974793</v>
      </c>
      <c r="W217" s="497">
        <v>414747.04344585433</v>
      </c>
      <c r="X217" s="497">
        <v>48651.651894233422</v>
      </c>
      <c r="Y217" s="497">
        <v>463398.69534008764</v>
      </c>
      <c r="Z217" s="497">
        <v>-205412.21541264304</v>
      </c>
      <c r="AA217" s="497">
        <v>257986.47992744436</v>
      </c>
      <c r="AB217" s="497">
        <v>0</v>
      </c>
      <c r="AC217" s="497">
        <v>257986.47992744436</v>
      </c>
      <c r="AD217" s="497">
        <v>0</v>
      </c>
      <c r="AE217" s="497">
        <v>257986.47992744436</v>
      </c>
      <c r="AF217" s="497">
        <v>80.850963751910399</v>
      </c>
      <c r="AG217" s="497">
        <v>80.792357916946003</v>
      </c>
    </row>
    <row r="218" spans="1:33" ht="16.5">
      <c r="A218" s="401">
        <v>683</v>
      </c>
      <c r="B218" s="402" t="s">
        <v>244</v>
      </c>
      <c r="C218" s="403">
        <v>8411425.631879</v>
      </c>
      <c r="D218" s="505">
        <v>8890892.8224357571</v>
      </c>
      <c r="E218" s="470">
        <f>D218-C218</f>
        <v>479467.19055675715</v>
      </c>
      <c r="F218" s="506">
        <f>D218/C218-1</f>
        <v>5.7001893797835379E-2</v>
      </c>
      <c r="G218" s="403">
        <f>C218/L218</f>
        <v>2324.8827064342177</v>
      </c>
      <c r="H218" s="403">
        <f>D218/M218</f>
        <v>2470.3786669729807</v>
      </c>
      <c r="I218" s="507">
        <f>H218-G218</f>
        <v>145.49596053876303</v>
      </c>
      <c r="J218" s="504">
        <f>D218/$D$10</f>
        <v>2.3657386699537401E-3</v>
      </c>
      <c r="K218" s="504">
        <f>M218/$M$10</f>
        <v>6.4575629204189256E-4</v>
      </c>
      <c r="L218" s="404">
        <v>3618</v>
      </c>
      <c r="M218" s="404">
        <v>3599</v>
      </c>
      <c r="N218" s="419">
        <v>19</v>
      </c>
      <c r="O218" s="419">
        <v>19</v>
      </c>
      <c r="P218" s="495"/>
      <c r="R218" s="401">
        <v>683</v>
      </c>
      <c r="S218" s="402" t="s">
        <v>244</v>
      </c>
      <c r="T218" s="470">
        <f t="shared" si="3"/>
        <v>-19</v>
      </c>
      <c r="U218" s="497">
        <v>531825.98212246597</v>
      </c>
      <c r="V218" s="517">
        <v>-11891.942905829026</v>
      </c>
      <c r="W218" s="497">
        <v>519934.03921663668</v>
      </c>
      <c r="X218" s="497">
        <v>97568.430268162396</v>
      </c>
      <c r="Y218" s="497">
        <v>617502.46948479861</v>
      </c>
      <c r="Z218" s="497">
        <v>-138035.27892804088</v>
      </c>
      <c r="AA218" s="497">
        <v>479467.19055675715</v>
      </c>
      <c r="AB218" s="497">
        <v>0</v>
      </c>
      <c r="AC218" s="497">
        <v>479467.19055675715</v>
      </c>
      <c r="AD218" s="497">
        <v>0</v>
      </c>
      <c r="AE218" s="497">
        <v>479467.19055675715</v>
      </c>
      <c r="AF218" s="497">
        <v>145.49596053876303</v>
      </c>
      <c r="AG218" s="497">
        <v>145.50259992891188</v>
      </c>
    </row>
    <row r="219" spans="1:33" ht="16.5">
      <c r="A219" s="401">
        <v>684</v>
      </c>
      <c r="B219" s="402" t="s">
        <v>245</v>
      </c>
      <c r="C219" s="403">
        <v>10466013.623165768</v>
      </c>
      <c r="D219" s="505">
        <v>13374941.775462141</v>
      </c>
      <c r="E219" s="470">
        <f>D219-C219</f>
        <v>2908928.1522963736</v>
      </c>
      <c r="F219" s="506">
        <f>D219/C219-1</f>
        <v>0.27794041332582164</v>
      </c>
      <c r="G219" s="403">
        <f>C219/L219</f>
        <v>270.67043275055647</v>
      </c>
      <c r="H219" s="403">
        <f>D219/M219</f>
        <v>344.43092746863778</v>
      </c>
      <c r="I219" s="507">
        <f>H219-G219</f>
        <v>73.760494718081304</v>
      </c>
      <c r="J219" s="504">
        <f>D219/$D$10</f>
        <v>3.5588795859448851E-3</v>
      </c>
      <c r="K219" s="504">
        <f>M219/$M$10</f>
        <v>6.9674932849599254E-3</v>
      </c>
      <c r="L219" s="404">
        <v>38667</v>
      </c>
      <c r="M219" s="404">
        <v>38832</v>
      </c>
      <c r="N219" s="419">
        <v>4</v>
      </c>
      <c r="O219" s="419">
        <v>4</v>
      </c>
      <c r="P219" s="495"/>
      <c r="R219" s="401">
        <v>684</v>
      </c>
      <c r="S219" s="402" t="s">
        <v>245</v>
      </c>
      <c r="T219" s="470">
        <f t="shared" si="3"/>
        <v>165</v>
      </c>
      <c r="U219" s="497">
        <v>4216218.8570443075</v>
      </c>
      <c r="V219" s="517">
        <v>-131320.45732951001</v>
      </c>
      <c r="W219" s="497">
        <v>4084898.3997147987</v>
      </c>
      <c r="X219" s="497">
        <v>1096440.3708736347</v>
      </c>
      <c r="Y219" s="497">
        <v>5181338.7705884324</v>
      </c>
      <c r="Z219" s="497">
        <v>-2272410.6182920579</v>
      </c>
      <c r="AA219" s="497">
        <v>2908928.1522963736</v>
      </c>
      <c r="AB219" s="497">
        <v>0</v>
      </c>
      <c r="AC219" s="497">
        <v>2908928.1522963736</v>
      </c>
      <c r="AD219" s="497">
        <v>0</v>
      </c>
      <c r="AE219" s="497">
        <v>2908928.1522963736</v>
      </c>
      <c r="AF219" s="497">
        <v>73.760494718081304</v>
      </c>
      <c r="AG219" s="497">
        <v>74.082685598869801</v>
      </c>
    </row>
    <row r="220" spans="1:33" ht="16.5">
      <c r="A220" s="401">
        <v>686</v>
      </c>
      <c r="B220" s="402" t="s">
        <v>246</v>
      </c>
      <c r="C220" s="403">
        <v>2355622.4793936014</v>
      </c>
      <c r="D220" s="505">
        <v>2504905.2379674227</v>
      </c>
      <c r="E220" s="470">
        <f>D220-C220</f>
        <v>149282.75857382128</v>
      </c>
      <c r="F220" s="506">
        <f>D220/C220-1</f>
        <v>6.3372955505268669E-2</v>
      </c>
      <c r="G220" s="403">
        <f>C220/L220</f>
        <v>794.74442624615438</v>
      </c>
      <c r="H220" s="403">
        <f>D220/M220</f>
        <v>854.0420177181802</v>
      </c>
      <c r="I220" s="507">
        <f>H220-G220</f>
        <v>59.297591472025829</v>
      </c>
      <c r="J220" s="504">
        <f>D220/$D$10</f>
        <v>6.6651924664701202E-4</v>
      </c>
      <c r="K220" s="504">
        <f>M220/$M$10</f>
        <v>5.2625818409526837E-4</v>
      </c>
      <c r="L220" s="404">
        <v>2964</v>
      </c>
      <c r="M220" s="404">
        <v>2933</v>
      </c>
      <c r="N220" s="419">
        <v>11</v>
      </c>
      <c r="O220" s="419">
        <v>11</v>
      </c>
      <c r="P220" s="495"/>
      <c r="R220" s="401">
        <v>686</v>
      </c>
      <c r="S220" s="402" t="s">
        <v>246</v>
      </c>
      <c r="T220" s="470">
        <f t="shared" si="3"/>
        <v>-31</v>
      </c>
      <c r="U220" s="497">
        <v>304792.26717648556</v>
      </c>
      <c r="V220" s="517">
        <v>79354.917567350552</v>
      </c>
      <c r="W220" s="497">
        <v>384147.184743836</v>
      </c>
      <c r="X220" s="497">
        <v>-36697.81479979353</v>
      </c>
      <c r="Y220" s="497">
        <v>347449.36994404253</v>
      </c>
      <c r="Z220" s="497">
        <v>-198166.6113702213</v>
      </c>
      <c r="AA220" s="497">
        <v>149282.75857382128</v>
      </c>
      <c r="AB220" s="497">
        <v>0</v>
      </c>
      <c r="AC220" s="497">
        <v>149282.75857382128</v>
      </c>
      <c r="AD220" s="497">
        <v>0</v>
      </c>
      <c r="AE220" s="497">
        <v>149282.75857382128</v>
      </c>
      <c r="AF220" s="497">
        <v>59.297591472025829</v>
      </c>
      <c r="AG220" s="497">
        <v>59.334883380369888</v>
      </c>
    </row>
    <row r="221" spans="1:33" ht="16.5">
      <c r="A221" s="401">
        <v>687</v>
      </c>
      <c r="B221" s="402" t="s">
        <v>247</v>
      </c>
      <c r="C221" s="403">
        <v>1520998.4841362434</v>
      </c>
      <c r="D221" s="505">
        <v>1941588.8679929236</v>
      </c>
      <c r="E221" s="470">
        <f>D221-C221</f>
        <v>420590.38385668024</v>
      </c>
      <c r="F221" s="506">
        <f>D221/C221-1</f>
        <v>0.2765225529435873</v>
      </c>
      <c r="G221" s="403">
        <f>C221/L221</f>
        <v>1029.7890887855406</v>
      </c>
      <c r="H221" s="403">
        <f>D221/M221</f>
        <v>1363.475328646716</v>
      </c>
      <c r="I221" s="507">
        <f>H221-G221</f>
        <v>333.68623986117541</v>
      </c>
      <c r="J221" s="504">
        <f>D221/$D$10</f>
        <v>5.1662886482801897E-4</v>
      </c>
      <c r="K221" s="504">
        <f>M221/$M$10</f>
        <v>2.5550346203602529E-4</v>
      </c>
      <c r="L221" s="404">
        <v>1477</v>
      </c>
      <c r="M221" s="404">
        <v>1424</v>
      </c>
      <c r="N221" s="419">
        <v>11</v>
      </c>
      <c r="O221" s="419">
        <v>11</v>
      </c>
      <c r="P221" s="495"/>
      <c r="R221" s="401">
        <v>687</v>
      </c>
      <c r="S221" s="402" t="s">
        <v>247</v>
      </c>
      <c r="T221" s="470">
        <f t="shared" si="3"/>
        <v>-53</v>
      </c>
      <c r="U221" s="497">
        <v>168960.5941101301</v>
      </c>
      <c r="V221" s="517">
        <v>39974.818535340186</v>
      </c>
      <c r="W221" s="497">
        <v>208935.41264547035</v>
      </c>
      <c r="X221" s="497">
        <v>289974.28769867623</v>
      </c>
      <c r="Y221" s="497">
        <v>498909.70034414658</v>
      </c>
      <c r="Z221" s="497">
        <v>-78319.316487466393</v>
      </c>
      <c r="AA221" s="497">
        <v>420590.38385668024</v>
      </c>
      <c r="AB221" s="497">
        <v>0</v>
      </c>
      <c r="AC221" s="497">
        <v>420590.38385668024</v>
      </c>
      <c r="AD221" s="497">
        <v>0</v>
      </c>
      <c r="AE221" s="497">
        <v>420590.38385668048</v>
      </c>
      <c r="AF221" s="497">
        <v>333.68623986117541</v>
      </c>
      <c r="AG221" s="497">
        <v>338.72562280721922</v>
      </c>
    </row>
    <row r="222" spans="1:33" ht="16.5">
      <c r="A222" s="401">
        <v>689</v>
      </c>
      <c r="B222" s="402" t="s">
        <v>248</v>
      </c>
      <c r="C222" s="403">
        <v>2204121.3599605449</v>
      </c>
      <c r="D222" s="505">
        <v>2596152.7842453048</v>
      </c>
      <c r="E222" s="470">
        <f>D222-C222</f>
        <v>392031.42428475991</v>
      </c>
      <c r="F222" s="506">
        <f>D222/C222-1</f>
        <v>0.17786290328939858</v>
      </c>
      <c r="G222" s="403">
        <f>C222/L222</f>
        <v>712.61602326561422</v>
      </c>
      <c r="H222" s="403">
        <f>D222/M222</f>
        <v>856.25091828670998</v>
      </c>
      <c r="I222" s="507">
        <f>H222-G222</f>
        <v>143.63489502109576</v>
      </c>
      <c r="J222" s="504">
        <f>D222/$D$10</f>
        <v>6.9079890596573045E-4</v>
      </c>
      <c r="K222" s="504">
        <f>M222/$M$10</f>
        <v>5.4402141635760432E-4</v>
      </c>
      <c r="L222" s="404">
        <v>3093</v>
      </c>
      <c r="M222" s="404">
        <v>3032</v>
      </c>
      <c r="N222" s="419">
        <v>9</v>
      </c>
      <c r="O222" s="419">
        <v>9</v>
      </c>
      <c r="P222" s="495"/>
      <c r="R222" s="401">
        <v>689</v>
      </c>
      <c r="S222" s="402" t="s">
        <v>248</v>
      </c>
      <c r="T222" s="470">
        <f t="shared" si="3"/>
        <v>-61</v>
      </c>
      <c r="U222" s="497">
        <v>531547.51386842504</v>
      </c>
      <c r="V222" s="517">
        <v>-9652.370615225751</v>
      </c>
      <c r="W222" s="497">
        <v>521895.14325319929</v>
      </c>
      <c r="X222" s="497">
        <v>3023.22787208714</v>
      </c>
      <c r="Y222" s="497">
        <v>524918.37112528621</v>
      </c>
      <c r="Z222" s="497">
        <v>-132886.94684052636</v>
      </c>
      <c r="AA222" s="497">
        <v>392031.42428475991</v>
      </c>
      <c r="AB222" s="497">
        <v>0</v>
      </c>
      <c r="AC222" s="497">
        <v>392031.42428475991</v>
      </c>
      <c r="AD222" s="497">
        <v>0</v>
      </c>
      <c r="AE222" s="497">
        <v>392031.42428475991</v>
      </c>
      <c r="AF222" s="497">
        <v>143.63489502109576</v>
      </c>
      <c r="AG222" s="497">
        <v>143.6553702295522</v>
      </c>
    </row>
    <row r="223" spans="1:33" ht="16.5">
      <c r="A223" s="401">
        <v>691</v>
      </c>
      <c r="B223" s="402" t="s">
        <v>249</v>
      </c>
      <c r="C223" s="403">
        <v>4683412.2714651786</v>
      </c>
      <c r="D223" s="505">
        <v>4679451.4623655211</v>
      </c>
      <c r="E223" s="470">
        <f>D223-C223</f>
        <v>-3960.809099657461</v>
      </c>
      <c r="F223" s="506">
        <f>D223/C223-1</f>
        <v>-8.4571010837330984E-4</v>
      </c>
      <c r="G223" s="403">
        <f>C223/L223</f>
        <v>1776.711787354013</v>
      </c>
      <c r="H223" s="403">
        <f>D223/M223</f>
        <v>1801.1745428658664</v>
      </c>
      <c r="I223" s="507">
        <f>H223-G223</f>
        <v>24.462755511853402</v>
      </c>
      <c r="J223" s="504">
        <f>D223/$D$10</f>
        <v>1.245134712540247E-3</v>
      </c>
      <c r="K223" s="504">
        <f>M223/$M$10</f>
        <v>4.6615027694493934E-4</v>
      </c>
      <c r="L223" s="404">
        <v>2636</v>
      </c>
      <c r="M223" s="404">
        <v>2598</v>
      </c>
      <c r="N223" s="419">
        <v>17</v>
      </c>
      <c r="O223" s="419">
        <v>17</v>
      </c>
      <c r="P223" s="495"/>
      <c r="R223" s="401">
        <v>691</v>
      </c>
      <c r="S223" s="402" t="s">
        <v>249</v>
      </c>
      <c r="T223" s="470">
        <f t="shared" si="3"/>
        <v>-38</v>
      </c>
      <c r="U223" s="497">
        <v>29420.961685593007</v>
      </c>
      <c r="V223" s="517">
        <v>26655.959408084105</v>
      </c>
      <c r="W223" s="497">
        <v>56076.921093677171</v>
      </c>
      <c r="X223" s="497">
        <v>123555.69505225727</v>
      </c>
      <c r="Y223" s="497">
        <v>179632.61614593444</v>
      </c>
      <c r="Z223" s="497">
        <v>-183593.42524559202</v>
      </c>
      <c r="AA223" s="497">
        <v>-3960.809099657461</v>
      </c>
      <c r="AB223" s="497">
        <v>0</v>
      </c>
      <c r="AC223" s="497">
        <v>-3960.809099657461</v>
      </c>
      <c r="AD223" s="497">
        <v>0</v>
      </c>
      <c r="AE223" s="497">
        <v>-3960.809099657461</v>
      </c>
      <c r="AF223" s="497">
        <v>24.462755511853402</v>
      </c>
      <c r="AG223" s="497">
        <v>24.3472777361103</v>
      </c>
    </row>
    <row r="224" spans="1:33" ht="16.5">
      <c r="A224" s="401">
        <v>694</v>
      </c>
      <c r="B224" s="402" t="s">
        <v>250</v>
      </c>
      <c r="C224" s="403">
        <v>8048807.6040574862</v>
      </c>
      <c r="D224" s="505">
        <v>9845107.8661140054</v>
      </c>
      <c r="E224" s="470">
        <f>D224-C224</f>
        <v>1796300.2620565193</v>
      </c>
      <c r="F224" s="506">
        <f>D224/C224-1</f>
        <v>0.22317594734790114</v>
      </c>
      <c r="G224" s="403">
        <f>C224/L224</f>
        <v>283.91857222679761</v>
      </c>
      <c r="H224" s="403">
        <f>D224/M224</f>
        <v>345.64855759976143</v>
      </c>
      <c r="I224" s="507">
        <f>H224-G224</f>
        <v>61.729985372963824</v>
      </c>
      <c r="J224" s="504">
        <f>D224/$D$10</f>
        <v>2.619641565125834E-3</v>
      </c>
      <c r="K224" s="504">
        <f>M224/$M$10</f>
        <v>5.1106075204860307E-3</v>
      </c>
      <c r="L224" s="404">
        <v>28349</v>
      </c>
      <c r="M224" s="404">
        <v>28483</v>
      </c>
      <c r="N224" s="419">
        <v>5</v>
      </c>
      <c r="O224" s="419">
        <v>5</v>
      </c>
      <c r="P224" s="495"/>
      <c r="R224" s="401">
        <v>694</v>
      </c>
      <c r="S224" s="402" t="s">
        <v>250</v>
      </c>
      <c r="T224" s="470">
        <f t="shared" si="3"/>
        <v>134</v>
      </c>
      <c r="U224" s="497">
        <v>3611967.4503532462</v>
      </c>
      <c r="V224" s="517">
        <v>288014.16644579917</v>
      </c>
      <c r="W224" s="497">
        <v>3899981.6167990454</v>
      </c>
      <c r="X224" s="497">
        <v>-389545.93611128523</v>
      </c>
      <c r="Y224" s="497">
        <v>3510435.68068776</v>
      </c>
      <c r="Z224" s="497">
        <v>-1714135.4186312398</v>
      </c>
      <c r="AA224" s="497">
        <v>1796300.2620565193</v>
      </c>
      <c r="AB224" s="497">
        <v>0</v>
      </c>
      <c r="AC224" s="497">
        <v>1796300.2620565193</v>
      </c>
      <c r="AD224" s="497">
        <v>0</v>
      </c>
      <c r="AE224" s="497">
        <v>1796300.2620565193</v>
      </c>
      <c r="AF224" s="497">
        <v>61.729985372963824</v>
      </c>
      <c r="AG224" s="497">
        <v>61.686424582258553</v>
      </c>
    </row>
    <row r="225" spans="1:33" ht="16.5">
      <c r="A225" s="401">
        <v>697</v>
      </c>
      <c r="B225" s="402" t="s">
        <v>251</v>
      </c>
      <c r="C225" s="403">
        <v>737167.07447292912</v>
      </c>
      <c r="D225" s="505">
        <v>928873.04285627767</v>
      </c>
      <c r="E225" s="470">
        <f>D225-C225</f>
        <v>191705.96838334855</v>
      </c>
      <c r="F225" s="506">
        <f>D225/C225-1</f>
        <v>0.2600576925121314</v>
      </c>
      <c r="G225" s="403">
        <f>C225/L225</f>
        <v>627.91062561578292</v>
      </c>
      <c r="H225" s="403">
        <f>D225/M225</f>
        <v>798.00089592463712</v>
      </c>
      <c r="I225" s="507">
        <f>H225-G225</f>
        <v>170.0902703088542</v>
      </c>
      <c r="J225" s="504">
        <f>D225/$D$10</f>
        <v>2.471597533396733E-4</v>
      </c>
      <c r="K225" s="504">
        <f>M225/$M$10</f>
        <v>2.0885254902382964E-4</v>
      </c>
      <c r="L225" s="404">
        <v>1174</v>
      </c>
      <c r="M225" s="404">
        <v>1164</v>
      </c>
      <c r="N225" s="419">
        <v>18</v>
      </c>
      <c r="O225" s="419">
        <v>18</v>
      </c>
      <c r="P225" s="495"/>
      <c r="R225" s="401">
        <v>697</v>
      </c>
      <c r="S225" s="402" t="s">
        <v>251</v>
      </c>
      <c r="T225" s="470">
        <f t="shared" si="3"/>
        <v>-10</v>
      </c>
      <c r="U225" s="497">
        <v>184396.26772619941</v>
      </c>
      <c r="V225" s="517">
        <v>31405.234481992957</v>
      </c>
      <c r="W225" s="497">
        <v>215801.50220819237</v>
      </c>
      <c r="X225" s="497">
        <v>47366.04995433765</v>
      </c>
      <c r="Y225" s="497">
        <v>263167.55216253002</v>
      </c>
      <c r="Z225" s="497">
        <v>-71461.583779181616</v>
      </c>
      <c r="AA225" s="497">
        <v>191705.96838334855</v>
      </c>
      <c r="AB225" s="497">
        <v>0</v>
      </c>
      <c r="AC225" s="497">
        <v>191705.96838334855</v>
      </c>
      <c r="AD225" s="497">
        <v>0</v>
      </c>
      <c r="AE225" s="497">
        <v>191705.96838334855</v>
      </c>
      <c r="AF225" s="497">
        <v>170.0902703088542</v>
      </c>
      <c r="AG225" s="497">
        <v>170.28109980767465</v>
      </c>
    </row>
    <row r="226" spans="1:33" ht="16.5">
      <c r="A226" s="401">
        <v>698</v>
      </c>
      <c r="B226" s="402" t="s">
        <v>252</v>
      </c>
      <c r="C226" s="403">
        <v>13175514.228315502</v>
      </c>
      <c r="D226" s="505">
        <v>18466219.774342678</v>
      </c>
      <c r="E226" s="470">
        <f>D226-C226</f>
        <v>5290705.5460271761</v>
      </c>
      <c r="F226" s="506">
        <f>D226/C226-1</f>
        <v>0.40155590547326936</v>
      </c>
      <c r="G226" s="403">
        <f>C226/L226</f>
        <v>204.16075351848613</v>
      </c>
      <c r="H226" s="403">
        <f>D226/M226</f>
        <v>282.85114380330668</v>
      </c>
      <c r="I226" s="507">
        <f>H226-G226</f>
        <v>78.690390284820552</v>
      </c>
      <c r="J226" s="504">
        <f>D226/$D$10</f>
        <v>4.9135954150506308E-3</v>
      </c>
      <c r="K226" s="504">
        <f>M226/$M$10</f>
        <v>1.1714044257362322E-2</v>
      </c>
      <c r="L226" s="404">
        <v>64535</v>
      </c>
      <c r="M226" s="404">
        <v>65286</v>
      </c>
      <c r="N226" s="419">
        <v>19</v>
      </c>
      <c r="O226" s="419">
        <v>19</v>
      </c>
      <c r="P226" s="495"/>
      <c r="R226" s="401">
        <v>698</v>
      </c>
      <c r="S226" s="402" t="s">
        <v>252</v>
      </c>
      <c r="T226" s="470">
        <f t="shared" si="3"/>
        <v>751</v>
      </c>
      <c r="U226" s="497">
        <v>7546322.6044620834</v>
      </c>
      <c r="V226" s="517">
        <v>1711415.2726187557</v>
      </c>
      <c r="W226" s="497">
        <v>9257737.8770808391</v>
      </c>
      <c r="X226" s="497">
        <v>745456.92817277648</v>
      </c>
      <c r="Y226" s="497">
        <v>10003194.805253616</v>
      </c>
      <c r="Z226" s="497">
        <v>-4712489.2592264414</v>
      </c>
      <c r="AA226" s="497">
        <v>5290705.5460271761</v>
      </c>
      <c r="AB226" s="497">
        <v>0</v>
      </c>
      <c r="AC226" s="497">
        <v>5290705.5460271761</v>
      </c>
      <c r="AD226" s="497">
        <v>0</v>
      </c>
      <c r="AE226" s="497">
        <v>5290705.5460271761</v>
      </c>
      <c r="AF226" s="497">
        <v>78.690390284820552</v>
      </c>
      <c r="AG226" s="497">
        <v>79.632384374553894</v>
      </c>
    </row>
    <row r="227" spans="1:33" ht="16.5">
      <c r="A227" s="401">
        <v>700</v>
      </c>
      <c r="B227" s="402" t="s">
        <v>253</v>
      </c>
      <c r="C227" s="403">
        <v>1014932.5501018339</v>
      </c>
      <c r="D227" s="505">
        <v>1543686.7976685413</v>
      </c>
      <c r="E227" s="470">
        <f>D227-C227</f>
        <v>528754.24756670743</v>
      </c>
      <c r="F227" s="506">
        <f>D227/C227-1</f>
        <v>0.52097476577498125</v>
      </c>
      <c r="G227" s="403">
        <f>C227/L227</f>
        <v>209.61019209042419</v>
      </c>
      <c r="H227" s="403">
        <f>D227/M227</f>
        <v>324.44026853058875</v>
      </c>
      <c r="I227" s="507">
        <f>H227-G227</f>
        <v>114.83007644016456</v>
      </c>
      <c r="J227" s="504">
        <f>D227/$D$10</f>
        <v>4.107528483895309E-4</v>
      </c>
      <c r="K227" s="504">
        <f>M227/$M$10</f>
        <v>8.5371170812317994E-4</v>
      </c>
      <c r="L227" s="404">
        <v>4842</v>
      </c>
      <c r="M227" s="404">
        <v>4758</v>
      </c>
      <c r="N227" s="419">
        <v>9</v>
      </c>
      <c r="O227" s="419">
        <v>9</v>
      </c>
      <c r="P227" s="495"/>
      <c r="R227" s="401">
        <v>700</v>
      </c>
      <c r="S227" s="402" t="s">
        <v>253</v>
      </c>
      <c r="T227" s="470">
        <f t="shared" si="3"/>
        <v>-84</v>
      </c>
      <c r="U227" s="497">
        <v>543585.82852003328</v>
      </c>
      <c r="V227" s="517">
        <v>-15242.486224733235</v>
      </c>
      <c r="W227" s="497">
        <v>528343.34229530022</v>
      </c>
      <c r="X227" s="497">
        <v>260443.70943961345</v>
      </c>
      <c r="Y227" s="497">
        <v>788787.05173491337</v>
      </c>
      <c r="Z227" s="497">
        <v>-260032.80416820617</v>
      </c>
      <c r="AA227" s="497">
        <v>528754.24756670743</v>
      </c>
      <c r="AB227" s="497">
        <v>0</v>
      </c>
      <c r="AC227" s="497">
        <v>528754.24756670743</v>
      </c>
      <c r="AD227" s="497">
        <v>0</v>
      </c>
      <c r="AE227" s="497">
        <v>528754.24756670743</v>
      </c>
      <c r="AF227" s="497">
        <v>114.83007644016456</v>
      </c>
      <c r="AG227" s="497">
        <v>114.78117575844573</v>
      </c>
    </row>
    <row r="228" spans="1:33" ht="16.5">
      <c r="A228" s="401">
        <v>702</v>
      </c>
      <c r="B228" s="402" t="s">
        <v>254</v>
      </c>
      <c r="C228" s="403">
        <v>1846842.8289774149</v>
      </c>
      <c r="D228" s="505">
        <v>2422666.2361148661</v>
      </c>
      <c r="E228" s="470">
        <f>D228-C228</f>
        <v>575823.40713745123</v>
      </c>
      <c r="F228" s="506">
        <f>D228/C228-1</f>
        <v>0.31178798655881335</v>
      </c>
      <c r="G228" s="403">
        <f>C228/L228</f>
        <v>448.91658458371774</v>
      </c>
      <c r="H228" s="403">
        <f>D228/M228</f>
        <v>587.45544037702859</v>
      </c>
      <c r="I228" s="507">
        <f>H228-G228</f>
        <v>138.53885579331086</v>
      </c>
      <c r="J228" s="504">
        <f>D228/$D$10</f>
        <v>6.4463663139716467E-4</v>
      </c>
      <c r="K228" s="504">
        <f>M228/$M$10</f>
        <v>7.3995525100882596E-4</v>
      </c>
      <c r="L228" s="404">
        <v>4114</v>
      </c>
      <c r="M228" s="404">
        <v>4124</v>
      </c>
      <c r="N228" s="419">
        <v>6</v>
      </c>
      <c r="O228" s="419">
        <v>6</v>
      </c>
      <c r="P228" s="495"/>
      <c r="R228" s="401">
        <v>702</v>
      </c>
      <c r="S228" s="402" t="s">
        <v>254</v>
      </c>
      <c r="T228" s="470">
        <f t="shared" si="3"/>
        <v>10</v>
      </c>
      <c r="U228" s="497">
        <v>708757.7980445862</v>
      </c>
      <c r="V228" s="517">
        <v>-13885.163827173761</v>
      </c>
      <c r="W228" s="497">
        <v>694872.63421741244</v>
      </c>
      <c r="X228" s="497">
        <v>133305.81861361046</v>
      </c>
      <c r="Y228" s="497">
        <v>828178.45283102291</v>
      </c>
      <c r="Z228" s="497">
        <v>-252355.0456935718</v>
      </c>
      <c r="AA228" s="497">
        <v>575823.40713745123</v>
      </c>
      <c r="AB228" s="497">
        <v>0</v>
      </c>
      <c r="AC228" s="497">
        <v>575823.40713745123</v>
      </c>
      <c r="AD228" s="497">
        <v>0</v>
      </c>
      <c r="AE228" s="497">
        <v>575823.40713745146</v>
      </c>
      <c r="AF228" s="497">
        <v>138.53885579331086</v>
      </c>
      <c r="AG228" s="497">
        <v>138.53999889684383</v>
      </c>
    </row>
    <row r="229" spans="1:33" ht="16.5">
      <c r="A229" s="401">
        <v>704</v>
      </c>
      <c r="B229" s="402" t="s">
        <v>255</v>
      </c>
      <c r="C229" s="403">
        <v>5555036.0184694733</v>
      </c>
      <c r="D229" s="505">
        <v>5244387.5260715084</v>
      </c>
      <c r="E229" s="470">
        <f>D229-C229</f>
        <v>-310648.49239796493</v>
      </c>
      <c r="F229" s="506">
        <f>D229/C229-1</f>
        <v>-5.5921958267257987E-2</v>
      </c>
      <c r="G229" s="403">
        <f>C229/L229</f>
        <v>864.19353118691242</v>
      </c>
      <c r="H229" s="403">
        <f>D229/M229</f>
        <v>814.85200840141522</v>
      </c>
      <c r="I229" s="507">
        <f>H229-G229</f>
        <v>-49.341522785497204</v>
      </c>
      <c r="J229" s="504">
        <f>D229/$D$10</f>
        <v>1.3954560715592344E-3</v>
      </c>
      <c r="K229" s="504">
        <f>M229/$M$10</f>
        <v>1.1547895236403501E-3</v>
      </c>
      <c r="L229" s="404">
        <v>6428</v>
      </c>
      <c r="M229" s="404">
        <v>6436</v>
      </c>
      <c r="N229" s="419">
        <v>2</v>
      </c>
      <c r="O229" s="419">
        <v>2</v>
      </c>
      <c r="P229" s="495"/>
      <c r="R229" s="401">
        <v>704</v>
      </c>
      <c r="S229" s="402" t="s">
        <v>255</v>
      </c>
      <c r="T229" s="470">
        <f t="shared" si="3"/>
        <v>8</v>
      </c>
      <c r="U229" s="497">
        <v>-141482.59425125923</v>
      </c>
      <c r="V229" s="517">
        <v>-21607.58990628575</v>
      </c>
      <c r="W229" s="497">
        <v>-163090.18415754475</v>
      </c>
      <c r="X229" s="497">
        <v>207561.07431442896</v>
      </c>
      <c r="Y229" s="497">
        <v>44470.890156883746</v>
      </c>
      <c r="Z229" s="497">
        <v>-355119.38255484856</v>
      </c>
      <c r="AA229" s="497">
        <v>-310648.49239796493</v>
      </c>
      <c r="AB229" s="497">
        <v>0</v>
      </c>
      <c r="AC229" s="497">
        <v>-310648.49239796493</v>
      </c>
      <c r="AD229" s="497">
        <v>0</v>
      </c>
      <c r="AE229" s="497">
        <v>-310648.49239796493</v>
      </c>
      <c r="AF229" s="497">
        <v>-49.341522785497204</v>
      </c>
      <c r="AG229" s="497">
        <v>-49.35275927638952</v>
      </c>
    </row>
    <row r="230" spans="1:33" ht="16.5">
      <c r="A230" s="401">
        <v>707</v>
      </c>
      <c r="B230" s="402" t="s">
        <v>256</v>
      </c>
      <c r="C230" s="403">
        <v>764893.65538784536</v>
      </c>
      <c r="D230" s="505">
        <v>1212309.8737479101</v>
      </c>
      <c r="E230" s="470">
        <f>D230-C230</f>
        <v>447416.21836006478</v>
      </c>
      <c r="F230" s="506">
        <f>D230/C230-1</f>
        <v>0.58493911566464596</v>
      </c>
      <c r="G230" s="403">
        <f>C230/L230</f>
        <v>390.25186499379868</v>
      </c>
      <c r="H230" s="403">
        <f>D230/M230</f>
        <v>637.38689471498958</v>
      </c>
      <c r="I230" s="507">
        <f>H230-G230</f>
        <v>247.1350297211909</v>
      </c>
      <c r="J230" s="504">
        <f>D230/$D$10</f>
        <v>3.2257821633558341E-4</v>
      </c>
      <c r="K230" s="504">
        <f>M230/$M$10</f>
        <v>3.4126937134306182E-4</v>
      </c>
      <c r="L230" s="404">
        <v>1960</v>
      </c>
      <c r="M230" s="404">
        <v>1902</v>
      </c>
      <c r="N230" s="419">
        <v>12</v>
      </c>
      <c r="O230" s="419">
        <v>12</v>
      </c>
      <c r="P230" s="495"/>
      <c r="R230" s="401">
        <v>707</v>
      </c>
      <c r="S230" s="402" t="s">
        <v>256</v>
      </c>
      <c r="T230" s="470">
        <f t="shared" si="3"/>
        <v>-58</v>
      </c>
      <c r="U230" s="497">
        <v>391234.8661349953</v>
      </c>
      <c r="V230" s="517">
        <v>23505.543312626134</v>
      </c>
      <c r="W230" s="497">
        <v>414740.40944762132</v>
      </c>
      <c r="X230" s="497">
        <v>127315.95467140269</v>
      </c>
      <c r="Y230" s="497">
        <v>542056.36411902413</v>
      </c>
      <c r="Z230" s="497">
        <v>-94640.145758959348</v>
      </c>
      <c r="AA230" s="497">
        <v>447416.21836006478</v>
      </c>
      <c r="AB230" s="497">
        <v>0</v>
      </c>
      <c r="AC230" s="497">
        <v>447416.21836006478</v>
      </c>
      <c r="AD230" s="497">
        <v>0</v>
      </c>
      <c r="AE230" s="497">
        <v>447416.21836006467</v>
      </c>
      <c r="AF230" s="497">
        <v>247.1350297211909</v>
      </c>
      <c r="AG230" s="497">
        <v>246.87971300302092</v>
      </c>
    </row>
    <row r="231" spans="1:33" ht="16.5">
      <c r="A231" s="401">
        <v>710</v>
      </c>
      <c r="B231" s="402" t="s">
        <v>257</v>
      </c>
      <c r="C231" s="403">
        <v>18274245.559495553</v>
      </c>
      <c r="D231" s="505">
        <v>18289642.634066336</v>
      </c>
      <c r="E231" s="470">
        <f>D231-C231</f>
        <v>15397.074570782483</v>
      </c>
      <c r="F231" s="506">
        <f>D231/C231-1</f>
        <v>8.4255596329030347E-4</v>
      </c>
      <c r="G231" s="403">
        <f>C231/L231</f>
        <v>669.23919869243218</v>
      </c>
      <c r="H231" s="403">
        <f>D231/M231</f>
        <v>672.19091602287244</v>
      </c>
      <c r="I231" s="507">
        <f>H231-G231</f>
        <v>2.9517173304402604</v>
      </c>
      <c r="J231" s="504">
        <f>D231/$D$10</f>
        <v>4.8666107783752847E-3</v>
      </c>
      <c r="K231" s="504">
        <f>M231/$M$10</f>
        <v>4.8820180467262723E-3</v>
      </c>
      <c r="L231" s="404">
        <v>27306</v>
      </c>
      <c r="M231" s="404">
        <v>27209</v>
      </c>
      <c r="N231" s="419">
        <v>1</v>
      </c>
      <c r="O231" s="420">
        <v>33</v>
      </c>
      <c r="P231" s="496"/>
      <c r="R231" s="401">
        <v>710</v>
      </c>
      <c r="S231" s="402" t="s">
        <v>257</v>
      </c>
      <c r="T231" s="470">
        <f t="shared" si="3"/>
        <v>-97</v>
      </c>
      <c r="U231" s="497">
        <v>1633155.1017701924</v>
      </c>
      <c r="V231" s="517">
        <v>319305.56885837764</v>
      </c>
      <c r="W231" s="497">
        <v>1952460.67062857</v>
      </c>
      <c r="X231" s="497">
        <v>-10613.613037558272</v>
      </c>
      <c r="Y231" s="497">
        <v>1941847.0575910117</v>
      </c>
      <c r="Z231" s="497">
        <v>-1926449.9830202293</v>
      </c>
      <c r="AA231" s="497">
        <v>15397.074570782483</v>
      </c>
      <c r="AB231" s="497">
        <v>0</v>
      </c>
      <c r="AC231" s="497">
        <v>15397.074570782483</v>
      </c>
      <c r="AD231" s="497">
        <v>0</v>
      </c>
      <c r="AE231" s="497">
        <v>15397.074570782483</v>
      </c>
      <c r="AF231" s="497">
        <v>2.9517173304402604</v>
      </c>
      <c r="AG231" s="497">
        <v>2.8110047849553439</v>
      </c>
    </row>
    <row r="232" spans="1:33" ht="16.5">
      <c r="A232" s="401">
        <v>729</v>
      </c>
      <c r="B232" s="402" t="s">
        <v>258</v>
      </c>
      <c r="C232" s="403">
        <v>7197082.9685980678</v>
      </c>
      <c r="D232" s="505">
        <v>8382308.5348537304</v>
      </c>
      <c r="E232" s="470">
        <f>D232-C232</f>
        <v>1185225.5662556626</v>
      </c>
      <c r="F232" s="506">
        <f>D232/C232-1</f>
        <v>0.1646813815301249</v>
      </c>
      <c r="G232" s="403">
        <f>C232/L232</f>
        <v>801.90339482986826</v>
      </c>
      <c r="H232" s="403">
        <f>D232/M232</f>
        <v>947.47468462232735</v>
      </c>
      <c r="I232" s="507">
        <f>H232-G232</f>
        <v>145.57128979245908</v>
      </c>
      <c r="J232" s="504">
        <f>D232/$D$10</f>
        <v>2.2304117078484819E-3</v>
      </c>
      <c r="K232" s="504">
        <f>M232/$M$10</f>
        <v>1.5873870285342104E-3</v>
      </c>
      <c r="L232" s="404">
        <v>8975</v>
      </c>
      <c r="M232" s="404">
        <v>8847</v>
      </c>
      <c r="N232" s="419">
        <v>13</v>
      </c>
      <c r="O232" s="419">
        <v>13</v>
      </c>
      <c r="P232" s="495"/>
      <c r="R232" s="401">
        <v>729</v>
      </c>
      <c r="S232" s="402" t="s">
        <v>258</v>
      </c>
      <c r="T232" s="470">
        <f t="shared" si="3"/>
        <v>-128</v>
      </c>
      <c r="U232" s="497">
        <v>1302394.1526569962</v>
      </c>
      <c r="V232" s="517">
        <v>151429.27889664739</v>
      </c>
      <c r="W232" s="497">
        <v>1453823.431553643</v>
      </c>
      <c r="X232" s="497">
        <v>285124.38246596977</v>
      </c>
      <c r="Y232" s="497">
        <v>1738947.814019613</v>
      </c>
      <c r="Z232" s="497">
        <v>-553722.24776395014</v>
      </c>
      <c r="AA232" s="497">
        <v>1185225.5662556626</v>
      </c>
      <c r="AB232" s="497">
        <v>0</v>
      </c>
      <c r="AC232" s="497">
        <v>1185225.5662556626</v>
      </c>
      <c r="AD232" s="497">
        <v>0</v>
      </c>
      <c r="AE232" s="497">
        <v>1185225.5662556626</v>
      </c>
      <c r="AF232" s="497">
        <v>145.57128979245908</v>
      </c>
      <c r="AG232" s="497">
        <v>145.50960302493206</v>
      </c>
    </row>
    <row r="233" spans="1:33" ht="16.5">
      <c r="A233" s="401">
        <v>732</v>
      </c>
      <c r="B233" s="402" t="s">
        <v>259</v>
      </c>
      <c r="C233" s="403">
        <v>4531706.6579718068</v>
      </c>
      <c r="D233" s="505">
        <v>4865466.2752992958</v>
      </c>
      <c r="E233" s="470">
        <f>D233-C233</f>
        <v>333759.61732748896</v>
      </c>
      <c r="F233" s="506">
        <f>D233/C233-1</f>
        <v>7.3649872447142162E-2</v>
      </c>
      <c r="G233" s="403">
        <f>C233/L233</f>
        <v>1358.4252571857935</v>
      </c>
      <c r="H233" s="403">
        <f>D233/M233</f>
        <v>1454.9839340009855</v>
      </c>
      <c r="I233" s="507">
        <f>H233-G233</f>
        <v>96.55867681519203</v>
      </c>
      <c r="J233" s="504">
        <f>D233/$D$10</f>
        <v>1.2946305781333137E-3</v>
      </c>
      <c r="K233" s="504">
        <f>M233/$M$10</f>
        <v>6.000025119722391E-4</v>
      </c>
      <c r="L233" s="404">
        <v>3336</v>
      </c>
      <c r="M233" s="404">
        <v>3344</v>
      </c>
      <c r="N233" s="419">
        <v>19</v>
      </c>
      <c r="O233" s="419">
        <v>19</v>
      </c>
      <c r="P233" s="495"/>
      <c r="R233" s="401">
        <v>732</v>
      </c>
      <c r="S233" s="402" t="s">
        <v>259</v>
      </c>
      <c r="T233" s="470">
        <f t="shared" si="3"/>
        <v>8</v>
      </c>
      <c r="U233" s="497">
        <v>421004.88622962823</v>
      </c>
      <c r="V233" s="517">
        <v>-11258.085077371157</v>
      </c>
      <c r="W233" s="497">
        <v>409746.80115225725</v>
      </c>
      <c r="X233" s="497">
        <v>106244.56649265345</v>
      </c>
      <c r="Y233" s="497">
        <v>515991.3676449107</v>
      </c>
      <c r="Z233" s="497">
        <v>-182231.75031742232</v>
      </c>
      <c r="AA233" s="497">
        <v>333759.61732748896</v>
      </c>
      <c r="AB233" s="497">
        <v>0</v>
      </c>
      <c r="AC233" s="497">
        <v>333759.61732748896</v>
      </c>
      <c r="AD233" s="497">
        <v>0</v>
      </c>
      <c r="AE233" s="497">
        <v>333759.61732748896</v>
      </c>
      <c r="AF233" s="497">
        <v>96.55867681519203</v>
      </c>
      <c r="AG233" s="497">
        <v>96.628217056204903</v>
      </c>
    </row>
    <row r="234" spans="1:33" ht="16.5">
      <c r="A234" s="401">
        <v>734</v>
      </c>
      <c r="B234" s="402" t="s">
        <v>260</v>
      </c>
      <c r="C234" s="403">
        <v>26131462.426970802</v>
      </c>
      <c r="D234" s="505">
        <v>29653388.612220351</v>
      </c>
      <c r="E234" s="470">
        <f>D234-C234</f>
        <v>3521926.1852495484</v>
      </c>
      <c r="F234" s="506">
        <f>D234/C234-1</f>
        <v>0.13477723242976625</v>
      </c>
      <c r="G234" s="403">
        <f>C234/L234</f>
        <v>513.05563047475709</v>
      </c>
      <c r="H234" s="403">
        <f>D234/M234</f>
        <v>580.30114701018294</v>
      </c>
      <c r="I234" s="507">
        <f>H234-G234</f>
        <v>67.24551653542585</v>
      </c>
      <c r="J234" s="504">
        <f>D234/$D$10</f>
        <v>7.8903400970113825E-3</v>
      </c>
      <c r="K234" s="504">
        <f>M234/$M$10</f>
        <v>9.1686986727815244E-3</v>
      </c>
      <c r="L234" s="404">
        <v>50933</v>
      </c>
      <c r="M234" s="404">
        <v>51100</v>
      </c>
      <c r="N234" s="419">
        <v>2</v>
      </c>
      <c r="O234" s="419">
        <v>2</v>
      </c>
      <c r="P234" s="495"/>
      <c r="R234" s="401">
        <v>734</v>
      </c>
      <c r="S234" s="402" t="s">
        <v>260</v>
      </c>
      <c r="T234" s="470">
        <f t="shared" si="3"/>
        <v>167</v>
      </c>
      <c r="U234" s="497">
        <v>6351450.7866324512</v>
      </c>
      <c r="V234" s="517">
        <v>591594.96991209546</v>
      </c>
      <c r="W234" s="497">
        <v>6943045.7565445453</v>
      </c>
      <c r="X234" s="497">
        <v>-351949.46306808852</v>
      </c>
      <c r="Y234" s="497">
        <v>6591096.2934764586</v>
      </c>
      <c r="Z234" s="497">
        <v>-3069170.1082269102</v>
      </c>
      <c r="AA234" s="497">
        <v>3521926.1852495484</v>
      </c>
      <c r="AB234" s="497">
        <v>0</v>
      </c>
      <c r="AC234" s="497">
        <v>3521926.1852495484</v>
      </c>
      <c r="AD234" s="497">
        <v>0</v>
      </c>
      <c r="AE234" s="497">
        <v>3521926.1852495484</v>
      </c>
      <c r="AF234" s="497">
        <v>67.24551653542585</v>
      </c>
      <c r="AG234" s="497">
        <v>67.286722905886393</v>
      </c>
    </row>
    <row r="235" spans="1:33" ht="16.5">
      <c r="A235" s="401">
        <v>738</v>
      </c>
      <c r="B235" s="402" t="s">
        <v>261</v>
      </c>
      <c r="C235" s="403">
        <v>1480721.4670900395</v>
      </c>
      <c r="D235" s="505">
        <v>1889838.3016363559</v>
      </c>
      <c r="E235" s="470">
        <f>D235-C235</f>
        <v>409116.83454631642</v>
      </c>
      <c r="F235" s="506">
        <f>D235/C235-1</f>
        <v>0.27629560564845845</v>
      </c>
      <c r="G235" s="403">
        <f>C235/L235</f>
        <v>507.61791809737383</v>
      </c>
      <c r="H235" s="403">
        <f>D235/M235</f>
        <v>635.45336302500198</v>
      </c>
      <c r="I235" s="507">
        <f>H235-G235</f>
        <v>127.83544492762815</v>
      </c>
      <c r="J235" s="504">
        <f>D235/$D$10</f>
        <v>5.0285878363743285E-4</v>
      </c>
      <c r="K235" s="504">
        <f>M235/$M$10</f>
        <v>5.3361467422411454E-4</v>
      </c>
      <c r="L235" s="404">
        <v>2917</v>
      </c>
      <c r="M235" s="404">
        <v>2974</v>
      </c>
      <c r="N235" s="419">
        <v>2</v>
      </c>
      <c r="O235" s="419">
        <v>2</v>
      </c>
      <c r="P235" s="495"/>
      <c r="R235" s="401">
        <v>738</v>
      </c>
      <c r="S235" s="402" t="s">
        <v>261</v>
      </c>
      <c r="T235" s="470">
        <f t="shared" si="3"/>
        <v>57</v>
      </c>
      <c r="U235" s="497">
        <v>629749.93366774078</v>
      </c>
      <c r="V235" s="517">
        <v>33336.704849770926</v>
      </c>
      <c r="W235" s="497">
        <v>663086.63851751178</v>
      </c>
      <c r="X235" s="497">
        <v>-56952.70130640571</v>
      </c>
      <c r="Y235" s="497">
        <v>606133.93721110607</v>
      </c>
      <c r="Z235" s="497">
        <v>-197017.10266478988</v>
      </c>
      <c r="AA235" s="497">
        <v>409116.83454631642</v>
      </c>
      <c r="AB235" s="497">
        <v>0</v>
      </c>
      <c r="AC235" s="497">
        <v>409116.83454631642</v>
      </c>
      <c r="AD235" s="497">
        <v>0</v>
      </c>
      <c r="AE235" s="497">
        <v>409116.83454631642</v>
      </c>
      <c r="AF235" s="497">
        <v>127.83544492762815</v>
      </c>
      <c r="AG235" s="497">
        <v>127.52530398979161</v>
      </c>
    </row>
    <row r="236" spans="1:33" ht="16.5">
      <c r="A236" s="401">
        <v>739</v>
      </c>
      <c r="B236" s="402" t="s">
        <v>262</v>
      </c>
      <c r="C236" s="403">
        <v>4129523.0748975212</v>
      </c>
      <c r="D236" s="505">
        <v>4586280.5043337941</v>
      </c>
      <c r="E236" s="470">
        <f>D236-C236</f>
        <v>456757.42943627294</v>
      </c>
      <c r="F236" s="506">
        <f>D236/C236-1</f>
        <v>0.11060779202634863</v>
      </c>
      <c r="G236" s="403">
        <f>C236/L236</f>
        <v>1268.2810426589438</v>
      </c>
      <c r="H236" s="403">
        <f>D236/M236</f>
        <v>1426.0822463724485</v>
      </c>
      <c r="I236" s="507">
        <f>H236-G236</f>
        <v>157.80120371350472</v>
      </c>
      <c r="J236" s="504">
        <f>D236/$D$10</f>
        <v>1.2203432610252676E-3</v>
      </c>
      <c r="K236" s="504">
        <f>M236/$M$10</f>
        <v>5.7703590864315816E-4</v>
      </c>
      <c r="L236" s="404">
        <v>3256</v>
      </c>
      <c r="M236" s="404">
        <v>3216</v>
      </c>
      <c r="N236" s="419">
        <v>9</v>
      </c>
      <c r="O236" s="419">
        <v>9</v>
      </c>
      <c r="P236" s="495"/>
      <c r="R236" s="401">
        <v>739</v>
      </c>
      <c r="S236" s="402" t="s">
        <v>262</v>
      </c>
      <c r="T236" s="470">
        <f t="shared" si="3"/>
        <v>-40</v>
      </c>
      <c r="U236" s="497">
        <v>429810.31612940854</v>
      </c>
      <c r="V236" s="517">
        <v>-10439.111569558503</v>
      </c>
      <c r="W236" s="497">
        <v>419371.20455985004</v>
      </c>
      <c r="X236" s="497">
        <v>216438.32889091596</v>
      </c>
      <c r="Y236" s="497">
        <v>635809.53345076647</v>
      </c>
      <c r="Z236" s="497">
        <v>-179052.10401449318</v>
      </c>
      <c r="AA236" s="497">
        <v>456757.42943627341</v>
      </c>
      <c r="AB236" s="497">
        <v>0</v>
      </c>
      <c r="AC236" s="497">
        <v>456757.42943627294</v>
      </c>
      <c r="AD236" s="497">
        <v>0</v>
      </c>
      <c r="AE236" s="497">
        <v>456757.42943627294</v>
      </c>
      <c r="AF236" s="497">
        <v>157.80120371350472</v>
      </c>
      <c r="AG236" s="497">
        <v>158.17607189792034</v>
      </c>
    </row>
    <row r="237" spans="1:33" ht="16.5">
      <c r="A237" s="401">
        <v>740</v>
      </c>
      <c r="B237" s="402" t="s">
        <v>263</v>
      </c>
      <c r="C237" s="403">
        <v>4263176.9113679929</v>
      </c>
      <c r="D237" s="505">
        <v>10430016.029338205</v>
      </c>
      <c r="E237" s="470">
        <f>D237-C237</f>
        <v>6166839.1179702124</v>
      </c>
      <c r="F237" s="506">
        <f>D237/C237-1</f>
        <v>1.4465360566027652</v>
      </c>
      <c r="G237" s="403">
        <f>C237/L237</f>
        <v>132.87133898606803</v>
      </c>
      <c r="H237" s="403">
        <f>D237/M237</f>
        <v>327.54501866464233</v>
      </c>
      <c r="I237" s="507">
        <f>H237-G237</f>
        <v>194.6736796785743</v>
      </c>
      <c r="J237" s="504">
        <f>D237/$D$10</f>
        <v>2.7752772124951621E-3</v>
      </c>
      <c r="K237" s="504">
        <f>M237/$M$10</f>
        <v>5.7134808578744051E-3</v>
      </c>
      <c r="L237" s="404">
        <v>32085</v>
      </c>
      <c r="M237" s="404">
        <v>31843</v>
      </c>
      <c r="N237" s="419">
        <v>10</v>
      </c>
      <c r="O237" s="419">
        <v>10</v>
      </c>
      <c r="P237" s="495"/>
      <c r="R237" s="401">
        <v>740</v>
      </c>
      <c r="S237" s="402" t="s">
        <v>263</v>
      </c>
      <c r="T237" s="470">
        <f t="shared" si="3"/>
        <v>-242</v>
      </c>
      <c r="U237" s="497">
        <v>4498570.2394561404</v>
      </c>
      <c r="V237" s="517">
        <v>857934.43686966412</v>
      </c>
      <c r="W237" s="497">
        <v>5356504.6763258046</v>
      </c>
      <c r="X237" s="497">
        <v>2975971.3804876879</v>
      </c>
      <c r="Y237" s="497">
        <v>8332476.0568134924</v>
      </c>
      <c r="Z237" s="497">
        <v>-2165636.9388432801</v>
      </c>
      <c r="AA237" s="497">
        <v>6166839.1179702124</v>
      </c>
      <c r="AB237" s="497">
        <v>0</v>
      </c>
      <c r="AC237" s="497">
        <v>6166839.1179702124</v>
      </c>
      <c r="AD237" s="497">
        <v>0</v>
      </c>
      <c r="AE237" s="497">
        <v>6166839.1179702114</v>
      </c>
      <c r="AF237" s="497">
        <v>194.6736796785743</v>
      </c>
      <c r="AG237" s="497">
        <v>194.59139845403394</v>
      </c>
    </row>
    <row r="238" spans="1:33" ht="16.5">
      <c r="A238" s="401">
        <v>742</v>
      </c>
      <c r="B238" s="402" t="s">
        <v>264</v>
      </c>
      <c r="C238" s="403">
        <v>1659773.2716685836</v>
      </c>
      <c r="D238" s="505">
        <v>1856143.0131629359</v>
      </c>
      <c r="E238" s="470">
        <f>D238-C238</f>
        <v>196369.74149435223</v>
      </c>
      <c r="F238" s="506">
        <f>D238/C238-1</f>
        <v>0.11831118433238785</v>
      </c>
      <c r="G238" s="403">
        <f>C238/L238</f>
        <v>1679.9324612030198</v>
      </c>
      <c r="H238" s="403">
        <f>D238/M238</f>
        <v>1897.8967414753945</v>
      </c>
      <c r="I238" s="507">
        <f>H238-G238</f>
        <v>217.96428027237471</v>
      </c>
      <c r="J238" s="504">
        <f>D238/$D$10</f>
        <v>4.9389295213672451E-4</v>
      </c>
      <c r="K238" s="504">
        <f>M238/$M$10</f>
        <v>1.7547920356125892E-4</v>
      </c>
      <c r="L238" s="404">
        <v>988</v>
      </c>
      <c r="M238" s="404">
        <v>978</v>
      </c>
      <c r="N238" s="419">
        <v>19</v>
      </c>
      <c r="O238" s="419">
        <v>19</v>
      </c>
      <c r="P238" s="495"/>
      <c r="R238" s="401">
        <v>742</v>
      </c>
      <c r="S238" s="402" t="s">
        <v>264</v>
      </c>
      <c r="T238" s="470">
        <f t="shared" si="3"/>
        <v>-10</v>
      </c>
      <c r="U238" s="497">
        <v>236986.83137738379</v>
      </c>
      <c r="V238" s="517">
        <v>-3192.1885781046876</v>
      </c>
      <c r="W238" s="497">
        <v>233794.64279927919</v>
      </c>
      <c r="X238" s="497">
        <v>22090.336214435607</v>
      </c>
      <c r="Y238" s="497">
        <v>255884.97901371471</v>
      </c>
      <c r="Z238" s="497">
        <v>-59515.237519362621</v>
      </c>
      <c r="AA238" s="497">
        <v>196369.74149435223</v>
      </c>
      <c r="AB238" s="497">
        <v>0</v>
      </c>
      <c r="AC238" s="497">
        <v>196369.74149435223</v>
      </c>
      <c r="AD238" s="497">
        <v>0</v>
      </c>
      <c r="AE238" s="497">
        <v>196369.74149435223</v>
      </c>
      <c r="AF238" s="497">
        <v>217.96428027237471</v>
      </c>
      <c r="AG238" s="497">
        <v>217.96428027237471</v>
      </c>
    </row>
    <row r="239" spans="1:33" ht="16.5">
      <c r="A239" s="401">
        <v>743</v>
      </c>
      <c r="B239" s="402" t="s">
        <v>265</v>
      </c>
      <c r="C239" s="403">
        <v>23568613.252395485</v>
      </c>
      <c r="D239" s="505">
        <v>29632917.290990517</v>
      </c>
      <c r="E239" s="470">
        <f>D239-C239</f>
        <v>6064304.0385950319</v>
      </c>
      <c r="F239" s="506">
        <f>D239/C239-1</f>
        <v>0.25730423651373147</v>
      </c>
      <c r="G239" s="403">
        <f>C239/L239</f>
        <v>360.8011458811672</v>
      </c>
      <c r="H239" s="403">
        <f>D239/M239</f>
        <v>447.89778251194855</v>
      </c>
      <c r="I239" s="507">
        <f>H239-G239</f>
        <v>87.096636630781347</v>
      </c>
      <c r="J239" s="504">
        <f>D239/$D$10</f>
        <v>7.8848929729457024E-3</v>
      </c>
      <c r="K239" s="504">
        <f>M239/$M$10</f>
        <v>1.1870863095718703E-2</v>
      </c>
      <c r="L239" s="404">
        <v>65323</v>
      </c>
      <c r="M239" s="404">
        <v>66160</v>
      </c>
      <c r="N239" s="419">
        <v>14</v>
      </c>
      <c r="O239" s="419">
        <v>14</v>
      </c>
      <c r="P239" s="495"/>
      <c r="R239" s="401">
        <v>743</v>
      </c>
      <c r="S239" s="402" t="s">
        <v>265</v>
      </c>
      <c r="T239" s="470">
        <f t="shared" si="3"/>
        <v>837</v>
      </c>
      <c r="U239" s="497">
        <v>8714049.1222777143</v>
      </c>
      <c r="V239" s="517">
        <v>1731430.1246506441</v>
      </c>
      <c r="W239" s="497">
        <v>10445479.246928358</v>
      </c>
      <c r="X239" s="497">
        <v>206688.67406723276</v>
      </c>
      <c r="Y239" s="497">
        <v>10652167.920995591</v>
      </c>
      <c r="Z239" s="497">
        <v>-4587863.8824005574</v>
      </c>
      <c r="AA239" s="497">
        <v>6064304.0385950319</v>
      </c>
      <c r="AB239" s="497">
        <v>0</v>
      </c>
      <c r="AC239" s="497">
        <v>6064304.0385950319</v>
      </c>
      <c r="AD239" s="497">
        <v>0</v>
      </c>
      <c r="AE239" s="497">
        <v>6064304.0385950319</v>
      </c>
      <c r="AF239" s="497">
        <v>87.096636630781347</v>
      </c>
      <c r="AG239" s="497">
        <v>87.135480054482287</v>
      </c>
    </row>
    <row r="240" spans="1:33" ht="16.5">
      <c r="A240" s="401">
        <v>746</v>
      </c>
      <c r="B240" s="402" t="s">
        <v>266</v>
      </c>
      <c r="C240" s="403">
        <v>7173281.9701214638</v>
      </c>
      <c r="D240" s="505">
        <v>7483575.4180958578</v>
      </c>
      <c r="E240" s="470">
        <f>D240-C240</f>
        <v>310293.44797439408</v>
      </c>
      <c r="F240" s="506">
        <f>D240/C240-1</f>
        <v>4.3256831289616882E-2</v>
      </c>
      <c r="G240" s="403">
        <f>C240/L240</f>
        <v>1514.9486737320938</v>
      </c>
      <c r="H240" s="403">
        <f>D240/M240</f>
        <v>1587.8581409072476</v>
      </c>
      <c r="I240" s="507">
        <f>H240-G240</f>
        <v>72.90946717515385</v>
      </c>
      <c r="J240" s="504">
        <f>D240/$D$10</f>
        <v>1.9912717552312527E-3</v>
      </c>
      <c r="K240" s="504">
        <f>M240/$M$10</f>
        <v>8.4563751164029989E-4</v>
      </c>
      <c r="L240" s="404">
        <v>4735</v>
      </c>
      <c r="M240" s="404">
        <v>4713</v>
      </c>
      <c r="N240" s="419">
        <v>17</v>
      </c>
      <c r="O240" s="419">
        <v>17</v>
      </c>
      <c r="P240" s="495"/>
      <c r="R240" s="401">
        <v>746</v>
      </c>
      <c r="S240" s="402" t="s">
        <v>266</v>
      </c>
      <c r="T240" s="470">
        <f t="shared" si="3"/>
        <v>-22</v>
      </c>
      <c r="U240" s="497">
        <v>110860.13020290434</v>
      </c>
      <c r="V240" s="517">
        <v>126453.69817190175</v>
      </c>
      <c r="W240" s="497">
        <v>237313.82837480586</v>
      </c>
      <c r="X240" s="497">
        <v>414277.1432305926</v>
      </c>
      <c r="Y240" s="497">
        <v>651590.97160539776</v>
      </c>
      <c r="Z240" s="497">
        <v>-341297.52363100345</v>
      </c>
      <c r="AA240" s="497">
        <v>310293.44797439408</v>
      </c>
      <c r="AB240" s="497">
        <v>0</v>
      </c>
      <c r="AC240" s="497">
        <v>310293.44797439408</v>
      </c>
      <c r="AD240" s="497">
        <v>0</v>
      </c>
      <c r="AE240" s="497">
        <v>310293.44797439408</v>
      </c>
      <c r="AF240" s="497">
        <v>72.90946717515385</v>
      </c>
      <c r="AG240" s="497">
        <v>72.934910655643534</v>
      </c>
    </row>
    <row r="241" spans="1:33" ht="16.5">
      <c r="A241" s="401">
        <v>747</v>
      </c>
      <c r="B241" s="402" t="s">
        <v>267</v>
      </c>
      <c r="C241" s="403">
        <v>1395241.2469283391</v>
      </c>
      <c r="D241" s="505">
        <v>1690443.7063930195</v>
      </c>
      <c r="E241" s="470">
        <f>D241-C241</f>
        <v>295202.4594646804</v>
      </c>
      <c r="F241" s="506">
        <f>D241/C241-1</f>
        <v>0.21157807663339701</v>
      </c>
      <c r="G241" s="403">
        <f>C241/L241</f>
        <v>1066.6982010155498</v>
      </c>
      <c r="H241" s="403">
        <f>D241/M241</f>
        <v>1317.5710883811532</v>
      </c>
      <c r="I241" s="507">
        <f>H241-G241</f>
        <v>250.87288736560345</v>
      </c>
      <c r="J241" s="504">
        <f>D241/$D$10</f>
        <v>4.4980275046193642E-4</v>
      </c>
      <c r="K241" s="504">
        <f>M241/$M$10</f>
        <v>2.3020431305633457E-4</v>
      </c>
      <c r="L241" s="404">
        <v>1308</v>
      </c>
      <c r="M241" s="404">
        <v>1283</v>
      </c>
      <c r="N241" s="419">
        <v>4</v>
      </c>
      <c r="O241" s="419">
        <v>4</v>
      </c>
      <c r="P241" s="495"/>
      <c r="R241" s="401">
        <v>747</v>
      </c>
      <c r="S241" s="402" t="s">
        <v>267</v>
      </c>
      <c r="T241" s="470">
        <f t="shared" si="3"/>
        <v>-25</v>
      </c>
      <c r="U241" s="497">
        <v>236058.32205828722</v>
      </c>
      <c r="V241" s="517">
        <v>-4091.0391647964716</v>
      </c>
      <c r="W241" s="497">
        <v>231967.28289349086</v>
      </c>
      <c r="X241" s="497">
        <v>135166.68163125799</v>
      </c>
      <c r="Y241" s="497">
        <v>367133.96452474874</v>
      </c>
      <c r="Z241" s="497">
        <v>-71931.505060068215</v>
      </c>
      <c r="AA241" s="497">
        <v>295202.4594646804</v>
      </c>
      <c r="AB241" s="497">
        <v>0</v>
      </c>
      <c r="AC241" s="497">
        <v>295202.4594646804</v>
      </c>
      <c r="AD241" s="497">
        <v>0</v>
      </c>
      <c r="AE241" s="497">
        <v>295202.4594646804</v>
      </c>
      <c r="AF241" s="497">
        <v>250.87288736560345</v>
      </c>
      <c r="AG241" s="497">
        <v>251.63074066540003</v>
      </c>
    </row>
    <row r="242" spans="1:33" ht="16.5">
      <c r="A242" s="401">
        <v>748</v>
      </c>
      <c r="B242" s="402" t="s">
        <v>268</v>
      </c>
      <c r="C242" s="403">
        <v>6127121.9239428062</v>
      </c>
      <c r="D242" s="505">
        <v>6333627.1732370164</v>
      </c>
      <c r="E242" s="470">
        <f>D242-C242</f>
        <v>206505.24929421023</v>
      </c>
      <c r="F242" s="506">
        <f>D242/C242-1</f>
        <v>3.3703466628802525E-2</v>
      </c>
      <c r="G242" s="403">
        <f>C242/L242</f>
        <v>1251.1990859593234</v>
      </c>
      <c r="H242" s="403">
        <f>D242/M242</f>
        <v>1309.4122748060815</v>
      </c>
      <c r="I242" s="507">
        <f>H242-G242</f>
        <v>58.213188846758158</v>
      </c>
      <c r="J242" s="504">
        <f>D242/$D$10</f>
        <v>1.6852870711685909E-3</v>
      </c>
      <c r="K242" s="504">
        <f>M242/$M$10</f>
        <v>8.6788640861534708E-4</v>
      </c>
      <c r="L242" s="404">
        <v>4897</v>
      </c>
      <c r="M242" s="404">
        <v>4837</v>
      </c>
      <c r="N242" s="419">
        <v>17</v>
      </c>
      <c r="O242" s="419">
        <v>17</v>
      </c>
      <c r="P242" s="495"/>
      <c r="R242" s="401">
        <v>748</v>
      </c>
      <c r="S242" s="402" t="s">
        <v>268</v>
      </c>
      <c r="T242" s="470">
        <f t="shared" si="3"/>
        <v>-60</v>
      </c>
      <c r="U242" s="497">
        <v>488591.12627752125</v>
      </c>
      <c r="V242" s="517">
        <v>131207.81920362567</v>
      </c>
      <c r="W242" s="497">
        <v>619798.94548114669</v>
      </c>
      <c r="X242" s="497">
        <v>-83857.86902890401</v>
      </c>
      <c r="Y242" s="497">
        <v>535941.07645224314</v>
      </c>
      <c r="Z242" s="497">
        <v>-329435.82715803315</v>
      </c>
      <c r="AA242" s="497">
        <v>206505.24929421023</v>
      </c>
      <c r="AB242" s="497">
        <v>0</v>
      </c>
      <c r="AC242" s="497">
        <v>206505.24929421023</v>
      </c>
      <c r="AD242" s="497">
        <v>0</v>
      </c>
      <c r="AE242" s="497">
        <v>206505.24929421023</v>
      </c>
      <c r="AF242" s="497">
        <v>58.213188846758158</v>
      </c>
      <c r="AG242" s="497">
        <v>58.8593879157836</v>
      </c>
    </row>
    <row r="243" spans="1:33" ht="16.5">
      <c r="A243" s="401">
        <v>749</v>
      </c>
      <c r="B243" s="402" t="s">
        <v>269</v>
      </c>
      <c r="C243" s="403">
        <v>11463893.521590872</v>
      </c>
      <c r="D243" s="505">
        <v>9873725.6207024697</v>
      </c>
      <c r="E243" s="470">
        <f>D243-C243</f>
        <v>-1590167.900888402</v>
      </c>
      <c r="F243" s="506">
        <f>D243/C243-1</f>
        <v>-0.1387109796417344</v>
      </c>
      <c r="G243" s="403">
        <f>C243/L243</f>
        <v>539.93469864312692</v>
      </c>
      <c r="H243" s="403">
        <f>D243/M243</f>
        <v>463.77292722886187</v>
      </c>
      <c r="I243" s="507">
        <f>H243-G243</f>
        <v>-76.161771414265047</v>
      </c>
      <c r="J243" s="504">
        <f>D243/$D$10</f>
        <v>2.6272563379084201E-3</v>
      </c>
      <c r="K243" s="504">
        <f>M243/$M$10</f>
        <v>3.8199920693447881E-3</v>
      </c>
      <c r="L243" s="404">
        <v>21232</v>
      </c>
      <c r="M243" s="404">
        <v>21290</v>
      </c>
      <c r="N243" s="419">
        <v>11</v>
      </c>
      <c r="O243" s="419">
        <v>11</v>
      </c>
      <c r="P243" s="495"/>
      <c r="R243" s="401">
        <v>749</v>
      </c>
      <c r="S243" s="402" t="s">
        <v>269</v>
      </c>
      <c r="T243" s="470">
        <f t="shared" si="3"/>
        <v>58</v>
      </c>
      <c r="U243" s="497">
        <v>1025840.4738090113</v>
      </c>
      <c r="V243" s="517">
        <v>565226.47609481961</v>
      </c>
      <c r="W243" s="497">
        <v>1591066.94990383</v>
      </c>
      <c r="X243" s="497">
        <v>-1555583.0169167961</v>
      </c>
      <c r="Y243" s="497">
        <v>35483.932987034321</v>
      </c>
      <c r="Z243" s="497">
        <v>-1625651.8338754359</v>
      </c>
      <c r="AA243" s="497">
        <v>-1590167.900888402</v>
      </c>
      <c r="AB243" s="497">
        <v>0</v>
      </c>
      <c r="AC243" s="497">
        <v>-1590167.900888402</v>
      </c>
      <c r="AD243" s="497">
        <v>0</v>
      </c>
      <c r="AE243" s="497">
        <v>-1590167.900888402</v>
      </c>
      <c r="AF243" s="497">
        <v>-76.161771414265047</v>
      </c>
      <c r="AG243" s="497">
        <v>-76.166113386860047</v>
      </c>
    </row>
    <row r="244" spans="1:33" ht="16.5">
      <c r="A244" s="401">
        <v>751</v>
      </c>
      <c r="B244" s="402" t="s">
        <v>270</v>
      </c>
      <c r="C244" s="403">
        <v>3228975.8815317242</v>
      </c>
      <c r="D244" s="505">
        <v>3490801.3829076779</v>
      </c>
      <c r="E244" s="470">
        <f>D244-C244</f>
        <v>261825.50137595367</v>
      </c>
      <c r="F244" s="506">
        <f>D244/C244-1</f>
        <v>8.1086236312100324E-2</v>
      </c>
      <c r="G244" s="403">
        <f>C244/L244</f>
        <v>1122.3412865942732</v>
      </c>
      <c r="H244" s="403">
        <f>D244/M244</f>
        <v>1234.3710689206782</v>
      </c>
      <c r="I244" s="507">
        <f>H244-G244</f>
        <v>112.02978232640498</v>
      </c>
      <c r="J244" s="504">
        <f>D244/$D$10</f>
        <v>9.2885202708024861E-4</v>
      </c>
      <c r="K244" s="504">
        <f>M244/$M$10</f>
        <v>5.0741839230188167E-4</v>
      </c>
      <c r="L244" s="404">
        <v>2877</v>
      </c>
      <c r="M244" s="404">
        <v>2828</v>
      </c>
      <c r="N244" s="419">
        <v>19</v>
      </c>
      <c r="O244" s="419">
        <v>19</v>
      </c>
      <c r="P244" s="495"/>
      <c r="R244" s="401">
        <v>751</v>
      </c>
      <c r="S244" s="402" t="s">
        <v>270</v>
      </c>
      <c r="T244" s="470">
        <f t="shared" si="3"/>
        <v>-49</v>
      </c>
      <c r="U244" s="497">
        <v>267841.19134623627</v>
      </c>
      <c r="V244" s="517">
        <v>77242.822340169718</v>
      </c>
      <c r="W244" s="497">
        <v>345084.01368640619</v>
      </c>
      <c r="X244" s="497">
        <v>96199.358461194672</v>
      </c>
      <c r="Y244" s="497">
        <v>441283.37214760063</v>
      </c>
      <c r="Z244" s="497">
        <v>-179457.87077164726</v>
      </c>
      <c r="AA244" s="497">
        <v>261825.50137595367</v>
      </c>
      <c r="AB244" s="497">
        <v>0</v>
      </c>
      <c r="AC244" s="497">
        <v>261825.50137595367</v>
      </c>
      <c r="AD244" s="497">
        <v>0</v>
      </c>
      <c r="AE244" s="497">
        <v>261825.50137595367</v>
      </c>
      <c r="AF244" s="497">
        <v>112.02978232640498</v>
      </c>
      <c r="AG244" s="497">
        <v>112.13759832698315</v>
      </c>
    </row>
    <row r="245" spans="1:33" ht="16.5">
      <c r="A245" s="401">
        <v>753</v>
      </c>
      <c r="B245" s="402" t="s">
        <v>271</v>
      </c>
      <c r="C245" s="403">
        <v>22084731.49372587</v>
      </c>
      <c r="D245" s="505">
        <v>21422169.907716699</v>
      </c>
      <c r="E245" s="470">
        <f>D245-C245</f>
        <v>-662561.58600917086</v>
      </c>
      <c r="F245" s="506">
        <f>D245/C245-1</f>
        <v>-3.0000889356404437E-2</v>
      </c>
      <c r="G245" s="403">
        <f>C245/L245</f>
        <v>989.4592963138831</v>
      </c>
      <c r="H245" s="403">
        <f>D245/M245</f>
        <v>948.09337940768751</v>
      </c>
      <c r="I245" s="507">
        <f>H245-G245</f>
        <v>-41.365916906195594</v>
      </c>
      <c r="J245" s="504">
        <f>D245/$D$10</f>
        <v>5.7001312193436836E-3</v>
      </c>
      <c r="K245" s="504">
        <f>M245/$M$10</f>
        <v>4.0541437673483087E-3</v>
      </c>
      <c r="L245" s="404">
        <v>22320</v>
      </c>
      <c r="M245" s="404">
        <v>22595</v>
      </c>
      <c r="N245" s="419">
        <v>1</v>
      </c>
      <c r="O245" s="420">
        <v>34</v>
      </c>
      <c r="P245" s="496"/>
      <c r="R245" s="401">
        <v>753</v>
      </c>
      <c r="S245" s="402" t="s">
        <v>271</v>
      </c>
      <c r="T245" s="470">
        <f t="shared" si="3"/>
        <v>275</v>
      </c>
      <c r="U245" s="497">
        <v>648393.49801707268</v>
      </c>
      <c r="V245" s="517">
        <v>-77867.140746030957</v>
      </c>
      <c r="W245" s="497">
        <v>570526.35727104172</v>
      </c>
      <c r="X245" s="497">
        <v>-202880.73599543213</v>
      </c>
      <c r="Y245" s="497">
        <v>367645.62127561122</v>
      </c>
      <c r="Z245" s="497">
        <v>-1030207.2072847823</v>
      </c>
      <c r="AA245" s="497">
        <v>-662561.58600917086</v>
      </c>
      <c r="AB245" s="497">
        <v>0</v>
      </c>
      <c r="AC245" s="497">
        <v>-662561.58600917086</v>
      </c>
      <c r="AD245" s="497">
        <v>0</v>
      </c>
      <c r="AE245" s="497">
        <v>-662561.58600917086</v>
      </c>
      <c r="AF245" s="497">
        <v>-41.365916906195594</v>
      </c>
      <c r="AG245" s="497">
        <v>-41.295446040858792</v>
      </c>
    </row>
    <row r="246" spans="1:33" ht="16.5">
      <c r="A246" s="401">
        <v>755</v>
      </c>
      <c r="B246" s="402" t="s">
        <v>272</v>
      </c>
      <c r="C246" s="403">
        <v>4206669.7920975937</v>
      </c>
      <c r="D246" s="505">
        <v>4029032.6823354829</v>
      </c>
      <c r="E246" s="470">
        <f>D246-C246</f>
        <v>-177637.10976211075</v>
      </c>
      <c r="F246" s="506">
        <f>D246/C246-1</f>
        <v>-4.2227490756657327E-2</v>
      </c>
      <c r="G246" s="403">
        <f>C246/L246</f>
        <v>676.63982501167663</v>
      </c>
      <c r="H246" s="403">
        <f>D246/M246</f>
        <v>654.27617446175429</v>
      </c>
      <c r="I246" s="507">
        <f>H246-G246</f>
        <v>-22.36365054992234</v>
      </c>
      <c r="J246" s="504">
        <f>D246/$D$10</f>
        <v>1.072067632516708E-3</v>
      </c>
      <c r="K246" s="504">
        <f>M246/$M$10</f>
        <v>1.1049089320350025E-3</v>
      </c>
      <c r="L246" s="404">
        <v>6217</v>
      </c>
      <c r="M246" s="404">
        <v>6158</v>
      </c>
      <c r="N246" s="419">
        <v>1</v>
      </c>
      <c r="O246" s="420">
        <v>33</v>
      </c>
      <c r="P246" s="496"/>
      <c r="R246" s="401">
        <v>755</v>
      </c>
      <c r="S246" s="402" t="s">
        <v>272</v>
      </c>
      <c r="T246" s="470">
        <f t="shared" si="3"/>
        <v>-59</v>
      </c>
      <c r="U246" s="497">
        <v>95766.278827898204</v>
      </c>
      <c r="V246" s="517">
        <v>-20131.952058635419</v>
      </c>
      <c r="W246" s="497">
        <v>75634.326769262552</v>
      </c>
      <c r="X246" s="497">
        <v>141497.88450567742</v>
      </c>
      <c r="Y246" s="497">
        <v>217132.21127493959</v>
      </c>
      <c r="Z246" s="497">
        <v>-394769.32103705069</v>
      </c>
      <c r="AA246" s="497">
        <v>-177637.10976211075</v>
      </c>
      <c r="AB246" s="497">
        <v>0</v>
      </c>
      <c r="AC246" s="497">
        <v>-177637.10976211075</v>
      </c>
      <c r="AD246" s="497">
        <v>0</v>
      </c>
      <c r="AE246" s="497">
        <v>-177637.10976211075</v>
      </c>
      <c r="AF246" s="497">
        <v>-22.36365054992234</v>
      </c>
      <c r="AG246" s="497">
        <v>-23.872154715038619</v>
      </c>
    </row>
    <row r="247" spans="1:33" ht="16.5">
      <c r="A247" s="401">
        <v>758</v>
      </c>
      <c r="B247" s="402" t="s">
        <v>273</v>
      </c>
      <c r="C247" s="403">
        <v>5667210.6620063726</v>
      </c>
      <c r="D247" s="505">
        <v>5156752.6011971813</v>
      </c>
      <c r="E247" s="470">
        <f>D247-C247</f>
        <v>-510458.06080919132</v>
      </c>
      <c r="F247" s="506">
        <f>D247/C247-1</f>
        <v>-9.007218740453049E-2</v>
      </c>
      <c r="G247" s="403">
        <f>C247/L247</f>
        <v>696.73108704282913</v>
      </c>
      <c r="H247" s="403">
        <f>D247/M247</f>
        <v>634.59913871488823</v>
      </c>
      <c r="I247" s="507">
        <f>H247-G247</f>
        <v>-62.131948327940904</v>
      </c>
      <c r="J247" s="504">
        <f>D247/$D$10</f>
        <v>1.3721376788225093E-3</v>
      </c>
      <c r="K247" s="504">
        <f>M247/$M$10</f>
        <v>1.4580204582196217E-3</v>
      </c>
      <c r="L247" s="404">
        <v>8134</v>
      </c>
      <c r="M247" s="404">
        <v>8126</v>
      </c>
      <c r="N247" s="419">
        <v>19</v>
      </c>
      <c r="O247" s="419">
        <v>19</v>
      </c>
      <c r="P247" s="495"/>
      <c r="R247" s="401">
        <v>758</v>
      </c>
      <c r="S247" s="402" t="s">
        <v>273</v>
      </c>
      <c r="T247" s="470">
        <f t="shared" si="3"/>
        <v>-8</v>
      </c>
      <c r="U247" s="497">
        <v>579575.88485918567</v>
      </c>
      <c r="V247" s="517">
        <v>216885.84045005962</v>
      </c>
      <c r="W247" s="497">
        <v>796461.72530924529</v>
      </c>
      <c r="X247" s="497">
        <v>-798372.9792451564</v>
      </c>
      <c r="Y247" s="497">
        <v>-1911.2539359116927</v>
      </c>
      <c r="Z247" s="497">
        <v>-508546.80687327986</v>
      </c>
      <c r="AA247" s="497">
        <v>-510458.06080919132</v>
      </c>
      <c r="AB247" s="497">
        <v>0</v>
      </c>
      <c r="AC247" s="497">
        <v>-510458.06080919132</v>
      </c>
      <c r="AD247" s="497">
        <v>0</v>
      </c>
      <c r="AE247" s="497">
        <v>-510458.06080919132</v>
      </c>
      <c r="AF247" s="497">
        <v>-62.131948327940904</v>
      </c>
      <c r="AG247" s="497">
        <v>-62.145138619029467</v>
      </c>
    </row>
    <row r="248" spans="1:33" ht="16.5">
      <c r="A248" s="401">
        <v>759</v>
      </c>
      <c r="B248" s="402" t="s">
        <v>274</v>
      </c>
      <c r="C248" s="403">
        <v>1762114.4347341564</v>
      </c>
      <c r="D248" s="505">
        <v>1595199.1582947006</v>
      </c>
      <c r="E248" s="470">
        <f>D248-C248</f>
        <v>-166915.2764394558</v>
      </c>
      <c r="F248" s="506">
        <f>D248/C248-1</f>
        <v>-9.4724424900723192E-2</v>
      </c>
      <c r="G248" s="403">
        <f>C248/L248</f>
        <v>907.37097566125453</v>
      </c>
      <c r="H248" s="403">
        <f>D248/M248</f>
        <v>851.68134452466666</v>
      </c>
      <c r="I248" s="507">
        <f>H248-G248</f>
        <v>-55.689631136587877</v>
      </c>
      <c r="J248" s="504">
        <f>D248/$D$10</f>
        <v>4.2445954646223595E-4</v>
      </c>
      <c r="K248" s="504">
        <f>M248/$M$10</f>
        <v>3.3606600027631694E-4</v>
      </c>
      <c r="L248" s="404">
        <v>1942</v>
      </c>
      <c r="M248" s="404">
        <v>1873</v>
      </c>
      <c r="N248" s="419">
        <v>14</v>
      </c>
      <c r="O248" s="419">
        <v>14</v>
      </c>
      <c r="P248" s="495"/>
      <c r="R248" s="401">
        <v>759</v>
      </c>
      <c r="S248" s="402" t="s">
        <v>274</v>
      </c>
      <c r="T248" s="470">
        <f t="shared" si="3"/>
        <v>-69</v>
      </c>
      <c r="U248" s="497">
        <v>14498.143328763894</v>
      </c>
      <c r="V248" s="517">
        <v>52552.10901221697</v>
      </c>
      <c r="W248" s="497">
        <v>67050.252340980922</v>
      </c>
      <c r="X248" s="497">
        <v>-116406.44682916079</v>
      </c>
      <c r="Y248" s="497">
        <v>-49356.19448817987</v>
      </c>
      <c r="Z248" s="497">
        <v>-117559.08195127605</v>
      </c>
      <c r="AA248" s="497">
        <v>-166915.2764394558</v>
      </c>
      <c r="AB248" s="497">
        <v>0</v>
      </c>
      <c r="AC248" s="497">
        <v>-166915.2764394558</v>
      </c>
      <c r="AD248" s="497">
        <v>0</v>
      </c>
      <c r="AE248" s="497">
        <v>-166915.27643945557</v>
      </c>
      <c r="AF248" s="497">
        <v>-55.689631136587877</v>
      </c>
      <c r="AG248" s="497">
        <v>-46.265713540723027</v>
      </c>
    </row>
    <row r="249" spans="1:33" ht="16.5">
      <c r="A249" s="401">
        <v>761</v>
      </c>
      <c r="B249" s="402" t="s">
        <v>275</v>
      </c>
      <c r="C249" s="403">
        <v>8283058.8531638365</v>
      </c>
      <c r="D249" s="505">
        <v>8903961.6807609182</v>
      </c>
      <c r="E249" s="470">
        <f>D249-C249</f>
        <v>620902.82759708166</v>
      </c>
      <c r="F249" s="506">
        <f>D249/C249-1</f>
        <v>7.4960571765093631E-2</v>
      </c>
      <c r="G249" s="403">
        <f>C249/L249</f>
        <v>983.03570533632046</v>
      </c>
      <c r="H249" s="403">
        <f>D249/M249</f>
        <v>1058.7350393294789</v>
      </c>
      <c r="I249" s="507">
        <f>H249-G249</f>
        <v>75.699333993158461</v>
      </c>
      <c r="J249" s="504">
        <f>D249/$D$10</f>
        <v>2.369216105137073E-3</v>
      </c>
      <c r="K249" s="504">
        <f>M249/$M$10</f>
        <v>1.50897760935602E-3</v>
      </c>
      <c r="L249" s="404">
        <v>8426</v>
      </c>
      <c r="M249" s="404">
        <v>8410</v>
      </c>
      <c r="N249" s="419">
        <v>2</v>
      </c>
      <c r="O249" s="419">
        <v>2</v>
      </c>
      <c r="P249" s="495"/>
      <c r="R249" s="401">
        <v>761</v>
      </c>
      <c r="S249" s="402" t="s">
        <v>275</v>
      </c>
      <c r="T249" s="470">
        <f t="shared" si="3"/>
        <v>-16</v>
      </c>
      <c r="U249" s="497">
        <v>850671.30415235041</v>
      </c>
      <c r="V249" s="517">
        <v>-28019.671988513786</v>
      </c>
      <c r="W249" s="497">
        <v>822651.63216383662</v>
      </c>
      <c r="X249" s="497">
        <v>279559.74909584876</v>
      </c>
      <c r="Y249" s="497">
        <v>1102211.3812596854</v>
      </c>
      <c r="Z249" s="497">
        <v>-481308.55366260302</v>
      </c>
      <c r="AA249" s="497">
        <v>620902.82759708166</v>
      </c>
      <c r="AB249" s="497">
        <v>0</v>
      </c>
      <c r="AC249" s="497">
        <v>620902.82759708166</v>
      </c>
      <c r="AD249" s="497">
        <v>0</v>
      </c>
      <c r="AE249" s="497">
        <v>620902.82759708166</v>
      </c>
      <c r="AF249" s="497">
        <v>75.699333993158461</v>
      </c>
      <c r="AG249" s="497">
        <v>75.807032846235643</v>
      </c>
    </row>
    <row r="250" spans="1:33" ht="16.5">
      <c r="A250" s="401">
        <v>762</v>
      </c>
      <c r="B250" s="402" t="s">
        <v>276</v>
      </c>
      <c r="C250" s="403">
        <v>4621420.8428403912</v>
      </c>
      <c r="D250" s="505">
        <v>5207720.949150661</v>
      </c>
      <c r="E250" s="470">
        <f>D250-C250</f>
        <v>586300.1063102698</v>
      </c>
      <c r="F250" s="506">
        <f>D250/C250-1</f>
        <v>0.12686576839644004</v>
      </c>
      <c r="G250" s="403">
        <f>C250/L250</f>
        <v>1258.5568744118711</v>
      </c>
      <c r="H250" s="403">
        <f>D250/M250</f>
        <v>1431.8726832968548</v>
      </c>
      <c r="I250" s="507">
        <f>H250-G250</f>
        <v>173.31580888498365</v>
      </c>
      <c r="J250" s="504">
        <f>D250/$D$10</f>
        <v>1.3856996229495303E-3</v>
      </c>
      <c r="K250" s="504">
        <f>M250/$M$10</f>
        <v>6.5257450240521341E-4</v>
      </c>
      <c r="L250" s="404">
        <v>3672</v>
      </c>
      <c r="M250" s="404">
        <v>3637</v>
      </c>
      <c r="N250" s="419">
        <v>11</v>
      </c>
      <c r="O250" s="419">
        <v>11</v>
      </c>
      <c r="P250" s="495"/>
      <c r="R250" s="401">
        <v>762</v>
      </c>
      <c r="S250" s="402" t="s">
        <v>276</v>
      </c>
      <c r="T250" s="470">
        <f t="shared" si="3"/>
        <v>-35</v>
      </c>
      <c r="U250" s="497">
        <v>536792.30176196969</v>
      </c>
      <c r="V250" s="517">
        <v>-11888.958223039052</v>
      </c>
      <c r="W250" s="497">
        <v>524903.34353893064</v>
      </c>
      <c r="X250" s="497">
        <v>265240.56216617138</v>
      </c>
      <c r="Y250" s="497">
        <v>790143.90570510179</v>
      </c>
      <c r="Z250" s="497">
        <v>-203843.79939483211</v>
      </c>
      <c r="AA250" s="497">
        <v>586300.1063102698</v>
      </c>
      <c r="AB250" s="497">
        <v>0</v>
      </c>
      <c r="AC250" s="497">
        <v>586300.1063102698</v>
      </c>
      <c r="AD250" s="497">
        <v>0</v>
      </c>
      <c r="AE250" s="497">
        <v>586300.1063102698</v>
      </c>
      <c r="AF250" s="497">
        <v>173.31580888498365</v>
      </c>
      <c r="AG250" s="497">
        <v>173.32550502571348</v>
      </c>
    </row>
    <row r="251" spans="1:33" ht="16.5">
      <c r="A251" s="401">
        <v>765</v>
      </c>
      <c r="B251" s="402" t="s">
        <v>277</v>
      </c>
      <c r="C251" s="403">
        <v>6795822.5382119054</v>
      </c>
      <c r="D251" s="505">
        <v>7481832.8777988106</v>
      </c>
      <c r="E251" s="470">
        <f>D251-C251</f>
        <v>686010.3395869052</v>
      </c>
      <c r="F251" s="506">
        <f>D251/C251-1</f>
        <v>0.10094588781999092</v>
      </c>
      <c r="G251" s="403">
        <f>C251/L251</f>
        <v>656.34755053234551</v>
      </c>
      <c r="H251" s="403">
        <f>D251/M251</f>
        <v>728.22979149297362</v>
      </c>
      <c r="I251" s="507">
        <f>H251-G251</f>
        <v>71.88224096062811</v>
      </c>
      <c r="J251" s="504">
        <f>D251/$D$10</f>
        <v>1.990808090327513E-3</v>
      </c>
      <c r="K251" s="504">
        <f>M251/$M$10</f>
        <v>1.8434287703357609E-3</v>
      </c>
      <c r="L251" s="404">
        <v>10354</v>
      </c>
      <c r="M251" s="404">
        <v>10274</v>
      </c>
      <c r="N251" s="419">
        <v>18</v>
      </c>
      <c r="O251" s="419">
        <v>18</v>
      </c>
      <c r="P251" s="495"/>
      <c r="R251" s="401">
        <v>765</v>
      </c>
      <c r="S251" s="402" t="s">
        <v>277</v>
      </c>
      <c r="T251" s="470">
        <f t="shared" si="3"/>
        <v>-80</v>
      </c>
      <c r="U251" s="497">
        <v>1108413.9958969699</v>
      </c>
      <c r="V251" s="517">
        <v>121571.88114526588</v>
      </c>
      <c r="W251" s="497">
        <v>1229985.8770422353</v>
      </c>
      <c r="X251" s="497">
        <v>45293.747367369011</v>
      </c>
      <c r="Y251" s="497">
        <v>1275279.6244096039</v>
      </c>
      <c r="Z251" s="497">
        <v>-589269.28482269868</v>
      </c>
      <c r="AA251" s="497">
        <v>686010.3395869052</v>
      </c>
      <c r="AB251" s="497">
        <v>0</v>
      </c>
      <c r="AC251" s="497">
        <v>686010.3395869052</v>
      </c>
      <c r="AD251" s="497">
        <v>0</v>
      </c>
      <c r="AE251" s="497">
        <v>686010.3395869052</v>
      </c>
      <c r="AF251" s="497">
        <v>71.88224096062811</v>
      </c>
      <c r="AG251" s="497">
        <v>71.867038750932238</v>
      </c>
    </row>
    <row r="252" spans="1:33" ht="16.5">
      <c r="A252" s="401">
        <v>768</v>
      </c>
      <c r="B252" s="402" t="s">
        <v>278</v>
      </c>
      <c r="C252" s="403">
        <v>2951683.2180248778</v>
      </c>
      <c r="D252" s="505">
        <v>3517738.350492754</v>
      </c>
      <c r="E252" s="470">
        <f>D252-C252</f>
        <v>566055.13246787619</v>
      </c>
      <c r="F252" s="506">
        <f>D252/C252-1</f>
        <v>0.19177367307276705</v>
      </c>
      <c r="G252" s="403">
        <f>C252/L252</f>
        <v>1242.8139865367907</v>
      </c>
      <c r="H252" s="403">
        <f>D252/M252</f>
        <v>1485.5313980121427</v>
      </c>
      <c r="I252" s="507">
        <f>H252-G252</f>
        <v>242.71741147535204</v>
      </c>
      <c r="J252" s="504">
        <f>D252/$D$10</f>
        <v>9.3601956662211507E-4</v>
      </c>
      <c r="K252" s="504">
        <f>M252/$M$10</f>
        <v>4.2488216158799707E-4</v>
      </c>
      <c r="L252" s="404">
        <v>2375</v>
      </c>
      <c r="M252" s="404">
        <v>2368</v>
      </c>
      <c r="N252" s="419">
        <v>10</v>
      </c>
      <c r="O252" s="419">
        <v>10</v>
      </c>
      <c r="P252" s="495"/>
      <c r="R252" s="401">
        <v>768</v>
      </c>
      <c r="S252" s="402" t="s">
        <v>278</v>
      </c>
      <c r="T252" s="470">
        <f t="shared" si="3"/>
        <v>-7</v>
      </c>
      <c r="U252" s="497">
        <v>451400.84892001748</v>
      </c>
      <c r="V252" s="517">
        <v>-7869.1880295744631</v>
      </c>
      <c r="W252" s="497">
        <v>443531.66089044302</v>
      </c>
      <c r="X252" s="497">
        <v>231975.980341207</v>
      </c>
      <c r="Y252" s="497">
        <v>675507.64123165002</v>
      </c>
      <c r="Z252" s="497">
        <v>-109452.50876377372</v>
      </c>
      <c r="AA252" s="497">
        <v>566055.13246787619</v>
      </c>
      <c r="AB252" s="497">
        <v>0</v>
      </c>
      <c r="AC252" s="497">
        <v>566055.13246787619</v>
      </c>
      <c r="AD252" s="497">
        <v>0</v>
      </c>
      <c r="AE252" s="497">
        <v>566055.13246787619</v>
      </c>
      <c r="AF252" s="497">
        <v>242.71741147535204</v>
      </c>
      <c r="AG252" s="497">
        <v>242.79168565742884</v>
      </c>
    </row>
    <row r="253" spans="1:33" ht="16.5">
      <c r="A253" s="401">
        <v>777</v>
      </c>
      <c r="B253" s="402" t="s">
        <v>279</v>
      </c>
      <c r="C253" s="403">
        <v>8095295.8423769148</v>
      </c>
      <c r="D253" s="505">
        <v>8935313.8383126371</v>
      </c>
      <c r="E253" s="470">
        <f>D253-C253</f>
        <v>840017.99593572225</v>
      </c>
      <c r="F253" s="506">
        <f>D253/C253-1</f>
        <v>0.1037661886967034</v>
      </c>
      <c r="G253" s="403">
        <f>C253/L253</f>
        <v>1098.8592157427602</v>
      </c>
      <c r="H253" s="403">
        <f>D253/M253</f>
        <v>1245.8608251969656</v>
      </c>
      <c r="I253" s="507">
        <f>H253-G253</f>
        <v>147.00160945420544</v>
      </c>
      <c r="J253" s="504">
        <f>D253/$D$10</f>
        <v>2.3775584632093035E-3</v>
      </c>
      <c r="K253" s="504">
        <f>M253/$M$10</f>
        <v>1.2868474927825654E-3</v>
      </c>
      <c r="L253" s="404">
        <v>7367</v>
      </c>
      <c r="M253" s="404">
        <v>7172</v>
      </c>
      <c r="N253" s="419">
        <v>18</v>
      </c>
      <c r="O253" s="419">
        <v>18</v>
      </c>
      <c r="P253" s="495"/>
      <c r="R253" s="401">
        <v>777</v>
      </c>
      <c r="S253" s="402" t="s">
        <v>279</v>
      </c>
      <c r="T253" s="470">
        <f t="shared" si="3"/>
        <v>-195</v>
      </c>
      <c r="U253" s="497">
        <v>652965.27774527669</v>
      </c>
      <c r="V253" s="517">
        <v>-22419.48905853607</v>
      </c>
      <c r="W253" s="497">
        <v>630545.78868674068</v>
      </c>
      <c r="X253" s="497">
        <v>643317.25696337828</v>
      </c>
      <c r="Y253" s="497">
        <v>1273863.045650119</v>
      </c>
      <c r="Z253" s="497">
        <v>-433845.04971439764</v>
      </c>
      <c r="AA253" s="497">
        <v>840017.99593572225</v>
      </c>
      <c r="AB253" s="497">
        <v>0</v>
      </c>
      <c r="AC253" s="497">
        <v>840017.99593572225</v>
      </c>
      <c r="AD253" s="497">
        <v>0</v>
      </c>
      <c r="AE253" s="497">
        <v>840017.99593572132</v>
      </c>
      <c r="AF253" s="497">
        <v>147.00160945420544</v>
      </c>
      <c r="AG253" s="497">
        <v>146.98222866389574</v>
      </c>
    </row>
    <row r="254" spans="1:33" ht="16.5">
      <c r="A254" s="401">
        <v>778</v>
      </c>
      <c r="B254" s="402" t="s">
        <v>280</v>
      </c>
      <c r="C254" s="403">
        <v>5781195.159936524</v>
      </c>
      <c r="D254" s="505">
        <v>5256034.9750895631</v>
      </c>
      <c r="E254" s="470">
        <f>D254-C254</f>
        <v>-525160.18484696094</v>
      </c>
      <c r="F254" s="506">
        <f>D254/C254-1</f>
        <v>-9.083938014864168E-2</v>
      </c>
      <c r="G254" s="403">
        <f>C254/L254</f>
        <v>854.82702350089073</v>
      </c>
      <c r="H254" s="403">
        <f>D254/M254</f>
        <v>783.54725329301777</v>
      </c>
      <c r="I254" s="507">
        <f>H254-G254</f>
        <v>-71.279770207872957</v>
      </c>
      <c r="J254" s="504">
        <f>D254/$D$10</f>
        <v>1.3985552901752537E-3</v>
      </c>
      <c r="K254" s="504">
        <f>M254/$M$10</f>
        <v>1.203593555714647E-3</v>
      </c>
      <c r="L254" s="404">
        <v>6763</v>
      </c>
      <c r="M254" s="404">
        <v>6708</v>
      </c>
      <c r="N254" s="419">
        <v>11</v>
      </c>
      <c r="O254" s="419">
        <v>11</v>
      </c>
      <c r="P254" s="495"/>
      <c r="R254" s="401">
        <v>778</v>
      </c>
      <c r="S254" s="402" t="s">
        <v>280</v>
      </c>
      <c r="T254" s="470">
        <f t="shared" si="3"/>
        <v>-55</v>
      </c>
      <c r="U254" s="497">
        <v>863867.62278372049</v>
      </c>
      <c r="V254" s="517">
        <v>-22005.449830813566</v>
      </c>
      <c r="W254" s="497">
        <v>841862.17295290646</v>
      </c>
      <c r="X254" s="497">
        <v>-928857.42517697858</v>
      </c>
      <c r="Y254" s="497">
        <v>-86995.252224071883</v>
      </c>
      <c r="Z254" s="497">
        <v>-438164.93262288976</v>
      </c>
      <c r="AA254" s="497">
        <v>-525160.18484696094</v>
      </c>
      <c r="AB254" s="497">
        <v>0</v>
      </c>
      <c r="AC254" s="497">
        <v>-525160.18484696094</v>
      </c>
      <c r="AD254" s="497">
        <v>0</v>
      </c>
      <c r="AE254" s="497">
        <v>-525160.18484696094</v>
      </c>
      <c r="AF254" s="497">
        <v>-71.279770207872957</v>
      </c>
      <c r="AG254" s="497">
        <v>-71.111975983724278</v>
      </c>
    </row>
    <row r="255" spans="1:33" ht="16.5">
      <c r="A255" s="401">
        <v>781</v>
      </c>
      <c r="B255" s="402" t="s">
        <v>281</v>
      </c>
      <c r="C255" s="403">
        <v>3703921.3518839814</v>
      </c>
      <c r="D255" s="505">
        <v>4084161.6438475419</v>
      </c>
      <c r="E255" s="470">
        <f>D255-C255</f>
        <v>380240.29196356051</v>
      </c>
      <c r="F255" s="506">
        <f>D255/C255-1</f>
        <v>0.10265884608218068</v>
      </c>
      <c r="G255" s="403">
        <f>C255/L255</f>
        <v>1057.0551803321864</v>
      </c>
      <c r="H255" s="403">
        <f>D255/M255</f>
        <v>1168.2384564781298</v>
      </c>
      <c r="I255" s="507">
        <f>H255-G255</f>
        <v>111.18327614594341</v>
      </c>
      <c r="J255" s="504">
        <f>D255/$D$10</f>
        <v>1.086736656054407E-3</v>
      </c>
      <c r="K255" s="504">
        <f>M255/$M$10</f>
        <v>6.2727535342552274E-4</v>
      </c>
      <c r="L255" s="404">
        <v>3504</v>
      </c>
      <c r="M255" s="404">
        <v>3496</v>
      </c>
      <c r="N255" s="419">
        <v>7</v>
      </c>
      <c r="O255" s="419">
        <v>7</v>
      </c>
      <c r="P255" s="495"/>
      <c r="R255" s="401">
        <v>781</v>
      </c>
      <c r="S255" s="402" t="s">
        <v>281</v>
      </c>
      <c r="T255" s="470">
        <f t="shared" si="3"/>
        <v>-8</v>
      </c>
      <c r="U255" s="497">
        <v>375359.87358826865</v>
      </c>
      <c r="V255" s="517">
        <v>-11636.679809360299</v>
      </c>
      <c r="W255" s="497">
        <v>363723.19377890835</v>
      </c>
      <c r="X255" s="497">
        <v>118060.47651927709</v>
      </c>
      <c r="Y255" s="497">
        <v>481783.67029818567</v>
      </c>
      <c r="Z255" s="497">
        <v>-101543.37833462481</v>
      </c>
      <c r="AA255" s="497">
        <v>380240.29196356051</v>
      </c>
      <c r="AB255" s="497">
        <v>0</v>
      </c>
      <c r="AC255" s="497">
        <v>380240.29196356051</v>
      </c>
      <c r="AD255" s="497">
        <v>0</v>
      </c>
      <c r="AE255" s="497">
        <v>380240.29196356051</v>
      </c>
      <c r="AF255" s="497">
        <v>111.18327614594341</v>
      </c>
      <c r="AG255" s="497">
        <v>111.16116020195523</v>
      </c>
    </row>
    <row r="256" spans="1:33" ht="16.5">
      <c r="A256" s="401">
        <v>783</v>
      </c>
      <c r="B256" s="402" t="s">
        <v>282</v>
      </c>
      <c r="C256" s="403">
        <v>2587263.8008497702</v>
      </c>
      <c r="D256" s="505">
        <v>2847868.9199030581</v>
      </c>
      <c r="E256" s="470">
        <f>D256-C256</f>
        <v>260605.1190532879</v>
      </c>
      <c r="F256" s="506">
        <f>D256/C256-1</f>
        <v>0.10072614897935561</v>
      </c>
      <c r="G256" s="403">
        <f>C256/L256</f>
        <v>403.06337448976012</v>
      </c>
      <c r="H256" s="403">
        <f>D256/M256</f>
        <v>446.58443153568419</v>
      </c>
      <c r="I256" s="507">
        <f>H256-G256</f>
        <v>43.521057045924067</v>
      </c>
      <c r="J256" s="504">
        <f>D256/$D$10</f>
        <v>7.5777694831420694E-4</v>
      </c>
      <c r="K256" s="504">
        <f>M256/$M$10</f>
        <v>1.144203354918352E-3</v>
      </c>
      <c r="L256" s="404">
        <v>6419</v>
      </c>
      <c r="M256" s="404">
        <v>6377</v>
      </c>
      <c r="N256" s="419">
        <v>4</v>
      </c>
      <c r="O256" s="419">
        <v>4</v>
      </c>
      <c r="P256" s="495"/>
      <c r="R256" s="401">
        <v>783</v>
      </c>
      <c r="S256" s="402" t="s">
        <v>282</v>
      </c>
      <c r="T256" s="470">
        <f t="shared" si="3"/>
        <v>-42</v>
      </c>
      <c r="U256" s="497">
        <v>517882.74303065252</v>
      </c>
      <c r="V256" s="517">
        <v>103716.0999395196</v>
      </c>
      <c r="W256" s="497">
        <v>621598.84297017206</v>
      </c>
      <c r="X256" s="497">
        <v>86481.87046532426</v>
      </c>
      <c r="Y256" s="497">
        <v>708080.7134354962</v>
      </c>
      <c r="Z256" s="497">
        <v>-447475.59438220807</v>
      </c>
      <c r="AA256" s="497">
        <v>260605.1190532879</v>
      </c>
      <c r="AB256" s="497">
        <v>0</v>
      </c>
      <c r="AC256" s="497">
        <v>260605.1190532879</v>
      </c>
      <c r="AD256" s="497">
        <v>0</v>
      </c>
      <c r="AE256" s="497">
        <v>260605.1190532879</v>
      </c>
      <c r="AF256" s="497">
        <v>43.521057045924067</v>
      </c>
      <c r="AG256" s="497">
        <v>43.419693957918184</v>
      </c>
    </row>
    <row r="257" spans="1:33" ht="16.5">
      <c r="A257" s="401">
        <v>785</v>
      </c>
      <c r="B257" s="402" t="s">
        <v>283</v>
      </c>
      <c r="C257" s="403">
        <v>5443512.0686485544</v>
      </c>
      <c r="D257" s="505">
        <v>6206916.8533551618</v>
      </c>
      <c r="E257" s="470">
        <f>D257-C257</f>
        <v>763404.78470660746</v>
      </c>
      <c r="F257" s="506">
        <f>D257/C257-1</f>
        <v>0.14024122204180878</v>
      </c>
      <c r="G257" s="403">
        <f>C257/L257</f>
        <v>2072.9291959819325</v>
      </c>
      <c r="H257" s="403">
        <f>D257/M257</f>
        <v>2397.4186378351342</v>
      </c>
      <c r="I257" s="507">
        <f>H257-G257</f>
        <v>324.4894418532017</v>
      </c>
      <c r="J257" s="504">
        <f>D257/$D$10</f>
        <v>1.6515712779841009E-3</v>
      </c>
      <c r="K257" s="504">
        <f>M257/$M$10</f>
        <v>4.6453543764836337E-4</v>
      </c>
      <c r="L257" s="404">
        <v>2626</v>
      </c>
      <c r="M257" s="404">
        <v>2589</v>
      </c>
      <c r="N257" s="419">
        <v>17</v>
      </c>
      <c r="O257" s="419">
        <v>17</v>
      </c>
      <c r="P257" s="495"/>
      <c r="R257" s="401">
        <v>785</v>
      </c>
      <c r="S257" s="402" t="s">
        <v>283</v>
      </c>
      <c r="T257" s="470">
        <f t="shared" si="3"/>
        <v>-37</v>
      </c>
      <c r="U257" s="497">
        <v>549828.76475650631</v>
      </c>
      <c r="V257" s="517">
        <v>-8364.8331297216937</v>
      </c>
      <c r="W257" s="497">
        <v>541463.93162678415</v>
      </c>
      <c r="X257" s="497">
        <v>350057.38753493666</v>
      </c>
      <c r="Y257" s="497">
        <v>891521.31916172151</v>
      </c>
      <c r="Z257" s="497">
        <v>-128116.53445511422</v>
      </c>
      <c r="AA257" s="497">
        <v>763404.78470660746</v>
      </c>
      <c r="AB257" s="497">
        <v>0</v>
      </c>
      <c r="AC257" s="497">
        <v>763404.78470660746</v>
      </c>
      <c r="AD257" s="497">
        <v>0</v>
      </c>
      <c r="AE257" s="497">
        <v>763404.78470660746</v>
      </c>
      <c r="AF257" s="497">
        <v>324.4894418532017</v>
      </c>
      <c r="AG257" s="497">
        <v>324.75209003306327</v>
      </c>
    </row>
    <row r="258" spans="1:33" ht="16.5">
      <c r="A258" s="401">
        <v>790</v>
      </c>
      <c r="B258" s="402" t="s">
        <v>284</v>
      </c>
      <c r="C258" s="403">
        <v>16090755.644451369</v>
      </c>
      <c r="D258" s="505">
        <v>16156260.867614165</v>
      </c>
      <c r="E258" s="470">
        <f>D258-C258</f>
        <v>65505.223162796348</v>
      </c>
      <c r="F258" s="506">
        <f>D258/C258-1</f>
        <v>4.0709848940738702E-3</v>
      </c>
      <c r="G258" s="403">
        <f>C258/L258</f>
        <v>677.96223327089274</v>
      </c>
      <c r="H258" s="403">
        <f>D258/M258</f>
        <v>687.06191229488263</v>
      </c>
      <c r="I258" s="507">
        <f>H258-G258</f>
        <v>9.0996790239898928</v>
      </c>
      <c r="J258" s="504">
        <f>D258/$D$10</f>
        <v>4.2989485825231212E-3</v>
      </c>
      <c r="K258" s="504">
        <f>M258/$M$10</f>
        <v>4.2192162287760775E-3</v>
      </c>
      <c r="L258" s="404">
        <v>23734</v>
      </c>
      <c r="M258" s="404">
        <v>23515</v>
      </c>
      <c r="N258" s="419">
        <v>6</v>
      </c>
      <c r="O258" s="419">
        <v>6</v>
      </c>
      <c r="P258" s="495"/>
      <c r="R258" s="401">
        <v>790</v>
      </c>
      <c r="S258" s="402" t="s">
        <v>284</v>
      </c>
      <c r="T258" s="470">
        <f t="shared" si="3"/>
        <v>-219</v>
      </c>
      <c r="U258" s="497">
        <v>1505099.6980813025</v>
      </c>
      <c r="V258" s="517">
        <v>-76927.313342144946</v>
      </c>
      <c r="W258" s="497">
        <v>1428172.3847391577</v>
      </c>
      <c r="X258" s="497">
        <v>146737.9412160106</v>
      </c>
      <c r="Y258" s="497">
        <v>1574910.3259551674</v>
      </c>
      <c r="Z258" s="497">
        <v>-1509405.102792372</v>
      </c>
      <c r="AA258" s="497">
        <v>65505.223162796348</v>
      </c>
      <c r="AB258" s="497">
        <v>0</v>
      </c>
      <c r="AC258" s="497">
        <v>65505.223162796348</v>
      </c>
      <c r="AD258" s="497">
        <v>0</v>
      </c>
      <c r="AE258" s="497">
        <v>65505.223162796348</v>
      </c>
      <c r="AF258" s="497">
        <v>9.0996790239898928</v>
      </c>
      <c r="AG258" s="497">
        <v>9.1626564479643093</v>
      </c>
    </row>
    <row r="259" spans="1:33" ht="16.5">
      <c r="A259" s="401">
        <v>791</v>
      </c>
      <c r="B259" s="402" t="s">
        <v>285</v>
      </c>
      <c r="C259" s="403">
        <v>7122085.7055828422</v>
      </c>
      <c r="D259" s="505">
        <v>7588751.1570644686</v>
      </c>
      <c r="E259" s="470">
        <f>D259-C259</f>
        <v>466665.45148162637</v>
      </c>
      <c r="F259" s="506">
        <f>D259/C259-1</f>
        <v>6.5523706224964062E-2</v>
      </c>
      <c r="G259" s="403">
        <f>C259/L259</f>
        <v>1416.203162772488</v>
      </c>
      <c r="H259" s="403">
        <f>D259/M259</f>
        <v>1538.9882695324413</v>
      </c>
      <c r="I259" s="507">
        <f>H259-G259</f>
        <v>122.78510675995335</v>
      </c>
      <c r="J259" s="504">
        <f>D259/$D$10</f>
        <v>2.0192575062450454E-3</v>
      </c>
      <c r="K259" s="504">
        <f>M259/$M$10</f>
        <v>8.8475250793514093E-4</v>
      </c>
      <c r="L259" s="404">
        <v>5029</v>
      </c>
      <c r="M259" s="404">
        <v>4931</v>
      </c>
      <c r="N259" s="419">
        <v>17</v>
      </c>
      <c r="O259" s="419">
        <v>17</v>
      </c>
      <c r="P259" s="495"/>
      <c r="R259" s="401">
        <v>791</v>
      </c>
      <c r="S259" s="402" t="s">
        <v>285</v>
      </c>
      <c r="T259" s="470">
        <f t="shared" si="3"/>
        <v>-98</v>
      </c>
      <c r="U259" s="497">
        <v>555617.73463652562</v>
      </c>
      <c r="V259" s="517">
        <v>86903.676670687622</v>
      </c>
      <c r="W259" s="497">
        <v>642521.41130721336</v>
      </c>
      <c r="X259" s="497">
        <v>136676.03953037271</v>
      </c>
      <c r="Y259" s="497">
        <v>779197.45083758608</v>
      </c>
      <c r="Z259" s="497">
        <v>-312531.99935595994</v>
      </c>
      <c r="AA259" s="497">
        <v>466665.45148162637</v>
      </c>
      <c r="AB259" s="497">
        <v>0</v>
      </c>
      <c r="AC259" s="497">
        <v>466665.45148162637</v>
      </c>
      <c r="AD259" s="497">
        <v>0</v>
      </c>
      <c r="AE259" s="497">
        <v>466665.45148162637</v>
      </c>
      <c r="AF259" s="497">
        <v>122.78510675995335</v>
      </c>
      <c r="AG259" s="497">
        <v>121.97356511318594</v>
      </c>
    </row>
    <row r="260" spans="1:33" ht="16.5">
      <c r="A260" s="401">
        <v>831</v>
      </c>
      <c r="B260" s="402" t="s">
        <v>286</v>
      </c>
      <c r="C260" s="403">
        <v>2392618.6559505514</v>
      </c>
      <c r="D260" s="505">
        <v>2968034.226790986</v>
      </c>
      <c r="E260" s="470">
        <f>D260-C260</f>
        <v>575415.57084043464</v>
      </c>
      <c r="F260" s="506">
        <f>D260/C260-1</f>
        <v>0.24049614818865939</v>
      </c>
      <c r="G260" s="403">
        <f>C260/L260</f>
        <v>524.81216406022179</v>
      </c>
      <c r="H260" s="403">
        <f>D260/M260</f>
        <v>641.73713011696998</v>
      </c>
      <c r="I260" s="507">
        <f>H260-G260</f>
        <v>116.92496605674819</v>
      </c>
      <c r="J260" s="504">
        <f>D260/$D$10</f>
        <v>7.8975120770177526E-4</v>
      </c>
      <c r="K260" s="504">
        <f>M260/$M$10</f>
        <v>8.2984797185155679E-4</v>
      </c>
      <c r="L260" s="404">
        <v>4559</v>
      </c>
      <c r="M260" s="404">
        <v>4625</v>
      </c>
      <c r="N260" s="419">
        <v>9</v>
      </c>
      <c r="O260" s="419">
        <v>9</v>
      </c>
      <c r="P260" s="495"/>
      <c r="R260" s="401">
        <v>831</v>
      </c>
      <c r="S260" s="402" t="s">
        <v>286</v>
      </c>
      <c r="T260" s="470">
        <f t="shared" si="3"/>
        <v>66</v>
      </c>
      <c r="U260" s="497">
        <v>648426.28582793544</v>
      </c>
      <c r="V260" s="517">
        <v>-16017.727313165058</v>
      </c>
      <c r="W260" s="497">
        <v>632408.55851476989</v>
      </c>
      <c r="X260" s="497">
        <v>214292.47015494015</v>
      </c>
      <c r="Y260" s="497">
        <v>846701.02866971027</v>
      </c>
      <c r="Z260" s="497">
        <v>-271285.45782927575</v>
      </c>
      <c r="AA260" s="497">
        <v>575415.57084043464</v>
      </c>
      <c r="AB260" s="497">
        <v>0</v>
      </c>
      <c r="AC260" s="497">
        <v>575415.57084043464</v>
      </c>
      <c r="AD260" s="497">
        <v>0</v>
      </c>
      <c r="AE260" s="497">
        <v>575415.57084043464</v>
      </c>
      <c r="AF260" s="497">
        <v>116.92496605674819</v>
      </c>
      <c r="AG260" s="497">
        <v>117.17087177035296</v>
      </c>
    </row>
    <row r="261" spans="1:33" ht="16.5">
      <c r="A261" s="401">
        <v>832</v>
      </c>
      <c r="B261" s="402" t="s">
        <v>287</v>
      </c>
      <c r="C261" s="403">
        <v>8511218.3815592658</v>
      </c>
      <c r="D261" s="505">
        <v>9052074.445473846</v>
      </c>
      <c r="E261" s="470">
        <f>D261-C261</f>
        <v>540856.06391458027</v>
      </c>
      <c r="F261" s="506">
        <f>D261/C261-1</f>
        <v>6.3546256207738683E-2</v>
      </c>
      <c r="G261" s="403">
        <f>C261/L261</f>
        <v>2225.1551324337952</v>
      </c>
      <c r="H261" s="403">
        <f>D261/M261</f>
        <v>2426.1791598696987</v>
      </c>
      <c r="I261" s="507">
        <f>H261-G261</f>
        <v>201.02402743590346</v>
      </c>
      <c r="J261" s="504">
        <f>D261/$D$10</f>
        <v>2.4086267809817893E-3</v>
      </c>
      <c r="K261" s="504">
        <f>M261/$M$10</f>
        <v>6.6944060172500726E-4</v>
      </c>
      <c r="L261" s="404">
        <v>3825</v>
      </c>
      <c r="M261" s="404">
        <v>3731</v>
      </c>
      <c r="N261" s="419">
        <v>17</v>
      </c>
      <c r="O261" s="419">
        <v>17</v>
      </c>
      <c r="P261" s="495"/>
      <c r="R261" s="401">
        <v>832</v>
      </c>
      <c r="S261" s="402" t="s">
        <v>287</v>
      </c>
      <c r="T261" s="470">
        <f t="shared" si="3"/>
        <v>-94</v>
      </c>
      <c r="U261" s="497">
        <v>606327.85107914032</v>
      </c>
      <c r="V261" s="517">
        <v>-11723.56316571869</v>
      </c>
      <c r="W261" s="497">
        <v>594604.2879134221</v>
      </c>
      <c r="X261" s="497">
        <v>148050.72908350942</v>
      </c>
      <c r="Y261" s="497">
        <v>742655.01699693128</v>
      </c>
      <c r="Z261" s="497">
        <v>-201798.95308235078</v>
      </c>
      <c r="AA261" s="497">
        <v>540856.06391458027</v>
      </c>
      <c r="AB261" s="497">
        <v>0</v>
      </c>
      <c r="AC261" s="497">
        <v>540856.06391458027</v>
      </c>
      <c r="AD261" s="497">
        <v>0</v>
      </c>
      <c r="AE261" s="497">
        <v>540856.06391458027</v>
      </c>
      <c r="AF261" s="497">
        <v>201.02402743590346</v>
      </c>
      <c r="AG261" s="497">
        <v>200.90611012413865</v>
      </c>
    </row>
    <row r="262" spans="1:33" ht="16.5">
      <c r="A262" s="401">
        <v>833</v>
      </c>
      <c r="B262" s="402" t="s">
        <v>288</v>
      </c>
      <c r="C262" s="403">
        <v>1618246.6878825759</v>
      </c>
      <c r="D262" s="505">
        <v>2009036.4742029738</v>
      </c>
      <c r="E262" s="470">
        <f>D262-C262</f>
        <v>390789.78632039786</v>
      </c>
      <c r="F262" s="506">
        <f>D262/C262-1</f>
        <v>0.24148962531277229</v>
      </c>
      <c r="G262" s="403">
        <f>C262/L262</f>
        <v>956.9761607821265</v>
      </c>
      <c r="H262" s="403">
        <f>D262/M262</f>
        <v>1178.3205127290169</v>
      </c>
      <c r="I262" s="507">
        <f>H262-G262</f>
        <v>221.34435194689036</v>
      </c>
      <c r="J262" s="504">
        <f>D262/$D$10</f>
        <v>5.3457570249591628E-4</v>
      </c>
      <c r="K262" s="504">
        <f>M262/$M$10</f>
        <v>3.0592233340689826E-4</v>
      </c>
      <c r="L262" s="404">
        <v>1691</v>
      </c>
      <c r="M262" s="404">
        <v>1705</v>
      </c>
      <c r="N262" s="419">
        <v>2</v>
      </c>
      <c r="O262" s="419">
        <v>2</v>
      </c>
      <c r="P262" s="495"/>
      <c r="R262" s="401">
        <v>833</v>
      </c>
      <c r="S262" s="402" t="s">
        <v>288</v>
      </c>
      <c r="T262" s="470">
        <f t="shared" si="3"/>
        <v>14</v>
      </c>
      <c r="U262" s="497">
        <v>214880.60421271774</v>
      </c>
      <c r="V262" s="517">
        <v>-5820.8608758567134</v>
      </c>
      <c r="W262" s="497">
        <v>209059.74333686102</v>
      </c>
      <c r="X262" s="497">
        <v>256775.26202305558</v>
      </c>
      <c r="Y262" s="497">
        <v>465835.00535991671</v>
      </c>
      <c r="Z262" s="497">
        <v>-75045.219039518794</v>
      </c>
      <c r="AA262" s="497">
        <v>390789.78632039786</v>
      </c>
      <c r="AB262" s="497">
        <v>0</v>
      </c>
      <c r="AC262" s="497">
        <v>390789.78632039786</v>
      </c>
      <c r="AD262" s="497">
        <v>0</v>
      </c>
      <c r="AE262" s="497">
        <v>390789.78632039763</v>
      </c>
      <c r="AF262" s="497">
        <v>221.34435194689036</v>
      </c>
      <c r="AG262" s="497">
        <v>220.2287585778206</v>
      </c>
    </row>
    <row r="263" spans="1:33" ht="16.5">
      <c r="A263" s="401">
        <v>834</v>
      </c>
      <c r="B263" s="402" t="s">
        <v>289</v>
      </c>
      <c r="C263" s="403">
        <v>4411848.198464375</v>
      </c>
      <c r="D263" s="505">
        <v>4479123.6928918958</v>
      </c>
      <c r="E263" s="470">
        <f>D263-C263</f>
        <v>67275.494427520782</v>
      </c>
      <c r="F263" s="506">
        <f>D263/C263-1</f>
        <v>1.5248823486478269E-2</v>
      </c>
      <c r="G263" s="403">
        <f>C263/L263</f>
        <v>750.44194564796305</v>
      </c>
      <c r="H263" s="403">
        <f>D263/M263</f>
        <v>766.44827051538255</v>
      </c>
      <c r="I263" s="507">
        <f>H263-G263</f>
        <v>16.006324867419494</v>
      </c>
      <c r="J263" s="504">
        <f>D263/$D$10</f>
        <v>1.1918303751273147E-3</v>
      </c>
      <c r="K263" s="504">
        <f>M263/$M$10</f>
        <v>1.0485689832433508E-3</v>
      </c>
      <c r="L263" s="404">
        <v>5879</v>
      </c>
      <c r="M263" s="404">
        <v>5844</v>
      </c>
      <c r="N263" s="419">
        <v>5</v>
      </c>
      <c r="O263" s="419">
        <v>5</v>
      </c>
      <c r="P263" s="495"/>
      <c r="R263" s="401">
        <v>834</v>
      </c>
      <c r="S263" s="402" t="s">
        <v>289</v>
      </c>
      <c r="T263" s="470">
        <f t="shared" si="3"/>
        <v>-35</v>
      </c>
      <c r="U263" s="497">
        <v>220948.50652294653</v>
      </c>
      <c r="V263" s="517">
        <v>-19276.201805643272</v>
      </c>
      <c r="W263" s="497">
        <v>201672.30471730325</v>
      </c>
      <c r="X263" s="497">
        <v>258042.83109683474</v>
      </c>
      <c r="Y263" s="497">
        <v>459715.13581413869</v>
      </c>
      <c r="Z263" s="497">
        <v>-392439.64138661791</v>
      </c>
      <c r="AA263" s="497">
        <v>67275.494427520782</v>
      </c>
      <c r="AB263" s="497">
        <v>0</v>
      </c>
      <c r="AC263" s="497">
        <v>67275.494427520782</v>
      </c>
      <c r="AD263" s="497">
        <v>0</v>
      </c>
      <c r="AE263" s="497">
        <v>67275.494427520782</v>
      </c>
      <c r="AF263" s="497">
        <v>16.006324867419494</v>
      </c>
      <c r="AG263" s="497">
        <v>15.584480688178701</v>
      </c>
    </row>
    <row r="264" spans="1:33" ht="16.5">
      <c r="A264" s="401">
        <v>837</v>
      </c>
      <c r="B264" s="402" t="s">
        <v>290</v>
      </c>
      <c r="C264" s="403">
        <v>80845550.119054943</v>
      </c>
      <c r="D264" s="505">
        <v>113082978.14728385</v>
      </c>
      <c r="E264" s="470">
        <f>D264-C264</f>
        <v>32237428.028228909</v>
      </c>
      <c r="F264" s="506">
        <f>D264/C264-1</f>
        <v>0.39875327684399897</v>
      </c>
      <c r="G264" s="403">
        <f>C264/L264</f>
        <v>324.66918914197856</v>
      </c>
      <c r="H264" s="403">
        <f>D264/M264</f>
        <v>443.37572298484162</v>
      </c>
      <c r="I264" s="507">
        <f>H264-G264</f>
        <v>118.70653384286305</v>
      </c>
      <c r="J264" s="504">
        <f>D264/$D$10</f>
        <v>3.0089753600614409E-2</v>
      </c>
      <c r="K264" s="504">
        <f>M264/$M$10</f>
        <v>4.5762751399078823E-2</v>
      </c>
      <c r="L264" s="404">
        <v>249009</v>
      </c>
      <c r="M264" s="404">
        <v>255050</v>
      </c>
      <c r="N264" s="419">
        <v>6</v>
      </c>
      <c r="O264" s="419">
        <v>6</v>
      </c>
      <c r="P264" s="495"/>
      <c r="R264" s="401">
        <v>837</v>
      </c>
      <c r="S264" s="402" t="s">
        <v>290</v>
      </c>
      <c r="T264" s="470">
        <f t="shared" si="3"/>
        <v>6041</v>
      </c>
      <c r="U264" s="497">
        <v>42179354.598409846</v>
      </c>
      <c r="V264" s="517">
        <v>5516391.8447245955</v>
      </c>
      <c r="W264" s="497">
        <v>47695746.443134442</v>
      </c>
      <c r="X264" s="497">
        <v>-1452654.2605408642</v>
      </c>
      <c r="Y264" s="497">
        <v>46243092.182593577</v>
      </c>
      <c r="Z264" s="497">
        <v>-14005664.15436466</v>
      </c>
      <c r="AA264" s="497">
        <v>32237428.028228916</v>
      </c>
      <c r="AB264" s="497">
        <v>0</v>
      </c>
      <c r="AC264" s="497">
        <v>32237428.028228909</v>
      </c>
      <c r="AD264" s="497">
        <v>0</v>
      </c>
      <c r="AE264" s="497">
        <v>32237428.028228909</v>
      </c>
      <c r="AF264" s="497">
        <v>118.70653384286305</v>
      </c>
      <c r="AG264" s="497">
        <v>119.84486534508369</v>
      </c>
    </row>
    <row r="265" spans="1:33" ht="16.5">
      <c r="A265" s="401">
        <v>844</v>
      </c>
      <c r="B265" s="402" t="s">
        <v>291</v>
      </c>
      <c r="C265" s="403">
        <v>681168.77582741668</v>
      </c>
      <c r="D265" s="505">
        <v>894754.95340050897</v>
      </c>
      <c r="E265" s="470">
        <f>D265-C265</f>
        <v>213586.17757309228</v>
      </c>
      <c r="F265" s="506">
        <f>D265/C265-1</f>
        <v>0.31355837958610011</v>
      </c>
      <c r="G265" s="403">
        <f>C265/L265</f>
        <v>472.7056043215938</v>
      </c>
      <c r="H265" s="403">
        <f>D265/M265</f>
        <v>633.67914546778252</v>
      </c>
      <c r="I265" s="507">
        <f>H265-G265</f>
        <v>160.97354114618872</v>
      </c>
      <c r="J265" s="504">
        <f>D265/$D$10</f>
        <v>2.3808142058024857E-4</v>
      </c>
      <c r="K265" s="504">
        <f>M265/$M$10</f>
        <v>2.5335034297392395E-4</v>
      </c>
      <c r="L265" s="404">
        <v>1441</v>
      </c>
      <c r="M265" s="404">
        <v>1412</v>
      </c>
      <c r="N265" s="419">
        <v>11</v>
      </c>
      <c r="O265" s="419">
        <v>11</v>
      </c>
      <c r="P265" s="495"/>
      <c r="R265" s="401">
        <v>844</v>
      </c>
      <c r="S265" s="402" t="s">
        <v>291</v>
      </c>
      <c r="T265" s="470">
        <f t="shared" si="3"/>
        <v>-29</v>
      </c>
      <c r="U265" s="497">
        <v>162028.61413257918</v>
      </c>
      <c r="V265" s="517">
        <v>38739.71805795293</v>
      </c>
      <c r="W265" s="497">
        <v>200768.33219053212</v>
      </c>
      <c r="X265" s="497">
        <v>103893.70115150034</v>
      </c>
      <c r="Y265" s="497">
        <v>304662.03334203246</v>
      </c>
      <c r="Z265" s="497">
        <v>-91075.855768940062</v>
      </c>
      <c r="AA265" s="497">
        <v>213586.17757309228</v>
      </c>
      <c r="AB265" s="497">
        <v>0</v>
      </c>
      <c r="AC265" s="497">
        <v>213586.17757309228</v>
      </c>
      <c r="AD265" s="497">
        <v>0</v>
      </c>
      <c r="AE265" s="497">
        <v>213586.17757309228</v>
      </c>
      <c r="AF265" s="497">
        <v>160.97354114618872</v>
      </c>
      <c r="AG265" s="497">
        <v>160.48449221396703</v>
      </c>
    </row>
    <row r="266" spans="1:33" ht="16.5">
      <c r="A266" s="401">
        <v>845</v>
      </c>
      <c r="B266" s="402" t="s">
        <v>292</v>
      </c>
      <c r="C266" s="403">
        <v>4214175.8135496303</v>
      </c>
      <c r="D266" s="505">
        <v>4294493.5234534824</v>
      </c>
      <c r="E266" s="470">
        <f>D266-C266</f>
        <v>80317.709903852083</v>
      </c>
      <c r="F266" s="506">
        <f>D266/C266-1</f>
        <v>1.9058936659835268E-2</v>
      </c>
      <c r="G266" s="403">
        <f>C266/L266</f>
        <v>1471.9440494410164</v>
      </c>
      <c r="H266" s="403">
        <f>D266/M266</f>
        <v>1516.9528518027137</v>
      </c>
      <c r="I266" s="507">
        <f>H266-G266</f>
        <v>45.008802361697235</v>
      </c>
      <c r="J266" s="504">
        <f>D266/$D$10</f>
        <v>1.1427029432479925E-3</v>
      </c>
      <c r="K266" s="504">
        <f>M266/$M$10</f>
        <v>5.0795667206740699E-4</v>
      </c>
      <c r="L266" s="404">
        <v>2863</v>
      </c>
      <c r="M266" s="404">
        <v>2831</v>
      </c>
      <c r="N266" s="419">
        <v>19</v>
      </c>
      <c r="O266" s="419">
        <v>19</v>
      </c>
      <c r="P266" s="495"/>
      <c r="R266" s="401">
        <v>845</v>
      </c>
      <c r="S266" s="402" t="s">
        <v>292</v>
      </c>
      <c r="T266" s="470">
        <f t="shared" si="3"/>
        <v>-32</v>
      </c>
      <c r="U266" s="497">
        <v>226822.24499898124</v>
      </c>
      <c r="V266" s="517">
        <v>27436.792700583435</v>
      </c>
      <c r="W266" s="497">
        <v>254259.03769956483</v>
      </c>
      <c r="X266" s="497">
        <v>-49620.777349396609</v>
      </c>
      <c r="Y266" s="497">
        <v>204638.26035016775</v>
      </c>
      <c r="Z266" s="497">
        <v>-124320.55044631578</v>
      </c>
      <c r="AA266" s="497">
        <v>80317.709903852083</v>
      </c>
      <c r="AB266" s="497">
        <v>0</v>
      </c>
      <c r="AC266" s="497">
        <v>80317.709903852083</v>
      </c>
      <c r="AD266" s="497">
        <v>0</v>
      </c>
      <c r="AE266" s="497">
        <v>80317.709903852083</v>
      </c>
      <c r="AF266" s="497">
        <v>45.008802361697235</v>
      </c>
      <c r="AG266" s="497">
        <v>44.955792529556902</v>
      </c>
    </row>
    <row r="267" spans="1:33" ht="16.5">
      <c r="A267" s="401">
        <v>846</v>
      </c>
      <c r="B267" s="402" t="s">
        <v>293</v>
      </c>
      <c r="C267" s="403">
        <v>5978127.3276195293</v>
      </c>
      <c r="D267" s="505">
        <v>5987937.3963888278</v>
      </c>
      <c r="E267" s="470">
        <f>D267-C267</f>
        <v>9810.0687692984939</v>
      </c>
      <c r="F267" s="506">
        <f>D267/C267-1</f>
        <v>1.640993614166586E-3</v>
      </c>
      <c r="G267" s="403">
        <f>C267/L267</f>
        <v>1229.5613590332227</v>
      </c>
      <c r="H267" s="403">
        <f>D267/M267</f>
        <v>1258.49882227592</v>
      </c>
      <c r="I267" s="507">
        <f>H267-G267</f>
        <v>28.937463242697277</v>
      </c>
      <c r="J267" s="504">
        <f>D267/$D$10</f>
        <v>1.5933039948645186E-3</v>
      </c>
      <c r="K267" s="504">
        <f>M267/$M$10</f>
        <v>8.5371170812317994E-4</v>
      </c>
      <c r="L267" s="404">
        <v>4862</v>
      </c>
      <c r="M267" s="404">
        <v>4758</v>
      </c>
      <c r="N267" s="419">
        <v>14</v>
      </c>
      <c r="O267" s="419">
        <v>14</v>
      </c>
      <c r="P267" s="495"/>
      <c r="R267" s="401">
        <v>846</v>
      </c>
      <c r="S267" s="402" t="s">
        <v>293</v>
      </c>
      <c r="T267" s="470">
        <f t="shared" ref="T267:T303" si="4">M267-L267</f>
        <v>-104</v>
      </c>
      <c r="U267" s="497">
        <v>311681.8626783092</v>
      </c>
      <c r="V267" s="517">
        <v>-15079.763948421227</v>
      </c>
      <c r="W267" s="497">
        <v>296602.09872988798</v>
      </c>
      <c r="X267" s="497">
        <v>52175.519744770601</v>
      </c>
      <c r="Y267" s="497">
        <v>348777.61847465858</v>
      </c>
      <c r="Z267" s="497">
        <v>-338967.54970535962</v>
      </c>
      <c r="AA267" s="497">
        <v>9810.0687692984939</v>
      </c>
      <c r="AB267" s="497">
        <v>0</v>
      </c>
      <c r="AC267" s="497">
        <v>9810.0687692984939</v>
      </c>
      <c r="AD267" s="497">
        <v>0</v>
      </c>
      <c r="AE267" s="497">
        <v>9810.0687692984939</v>
      </c>
      <c r="AF267" s="497">
        <v>28.937463242697277</v>
      </c>
      <c r="AG267" s="497">
        <v>29.099098518382561</v>
      </c>
    </row>
    <row r="268" spans="1:33" ht="16.5">
      <c r="A268" s="401">
        <v>848</v>
      </c>
      <c r="B268" s="402" t="s">
        <v>294</v>
      </c>
      <c r="C268" s="403">
        <v>5141069.3474592809</v>
      </c>
      <c r="D268" s="505">
        <v>6235373.9780272599</v>
      </c>
      <c r="E268" s="470">
        <f>D268-C268</f>
        <v>1094304.6305679791</v>
      </c>
      <c r="F268" s="506">
        <f>D268/C268-1</f>
        <v>0.21285545022044583</v>
      </c>
      <c r="G268" s="403">
        <f>C268/L268</f>
        <v>1235.8339777546348</v>
      </c>
      <c r="H268" s="403">
        <f>D268/M268</f>
        <v>1533.540083135086</v>
      </c>
      <c r="I268" s="507">
        <f>H268-G268</f>
        <v>297.70610538045116</v>
      </c>
      <c r="J268" s="504">
        <f>D268/$D$10</f>
        <v>1.6591433094568673E-3</v>
      </c>
      <c r="K268" s="504">
        <f>M268/$M$10</f>
        <v>7.2954850887533619E-4</v>
      </c>
      <c r="L268" s="404">
        <v>4160</v>
      </c>
      <c r="M268" s="404">
        <v>4066</v>
      </c>
      <c r="N268" s="419">
        <v>12</v>
      </c>
      <c r="O268" s="419">
        <v>12</v>
      </c>
      <c r="P268" s="495"/>
      <c r="R268" s="401">
        <v>848</v>
      </c>
      <c r="S268" s="402" t="s">
        <v>294</v>
      </c>
      <c r="T268" s="470">
        <f t="shared" si="4"/>
        <v>-94</v>
      </c>
      <c r="U268" s="497">
        <v>1183194.3588516277</v>
      </c>
      <c r="V268" s="517">
        <v>-12844.871095112569</v>
      </c>
      <c r="W268" s="497">
        <v>1170349.4877565156</v>
      </c>
      <c r="X268" s="497">
        <v>170147.89189947769</v>
      </c>
      <c r="Y268" s="497">
        <v>1340497.3796559926</v>
      </c>
      <c r="Z268" s="497">
        <v>-246192.7490880132</v>
      </c>
      <c r="AA268" s="497">
        <v>1094304.6305679791</v>
      </c>
      <c r="AB268" s="497">
        <v>0</v>
      </c>
      <c r="AC268" s="497">
        <v>1094304.6305679791</v>
      </c>
      <c r="AD268" s="497">
        <v>0</v>
      </c>
      <c r="AE268" s="497">
        <v>1094304.6305679791</v>
      </c>
      <c r="AF268" s="497">
        <v>297.70610538045116</v>
      </c>
      <c r="AG268" s="497">
        <v>297.69740012326452</v>
      </c>
    </row>
    <row r="269" spans="1:33" ht="16.5">
      <c r="A269" s="401">
        <v>849</v>
      </c>
      <c r="B269" s="402" t="s">
        <v>295</v>
      </c>
      <c r="C269" s="403">
        <v>5140698.231995794</v>
      </c>
      <c r="D269" s="505">
        <v>5174485.5402167318</v>
      </c>
      <c r="E269" s="470">
        <f>D269-C269</f>
        <v>33787.308220937848</v>
      </c>
      <c r="F269" s="506">
        <f>D269/C269-1</f>
        <v>6.5725134400314023E-3</v>
      </c>
      <c r="G269" s="403">
        <f>C269/L269</f>
        <v>1770.8226772290025</v>
      </c>
      <c r="H269" s="403">
        <f>D269/M269</f>
        <v>1816.2462408623137</v>
      </c>
      <c r="I269" s="507">
        <f>H269-G269</f>
        <v>45.423563633311232</v>
      </c>
      <c r="J269" s="504">
        <f>D269/$D$10</f>
        <v>1.3768561587781578E-3</v>
      </c>
      <c r="K269" s="504">
        <f>M269/$M$10</f>
        <v>5.1118635066055903E-4</v>
      </c>
      <c r="L269" s="404">
        <v>2903</v>
      </c>
      <c r="M269" s="404">
        <v>2849</v>
      </c>
      <c r="N269" s="419">
        <v>16</v>
      </c>
      <c r="O269" s="419">
        <v>16</v>
      </c>
      <c r="P269" s="495"/>
      <c r="R269" s="401">
        <v>849</v>
      </c>
      <c r="S269" s="402" t="s">
        <v>295</v>
      </c>
      <c r="T269" s="470">
        <f t="shared" si="4"/>
        <v>-54</v>
      </c>
      <c r="U269" s="497">
        <v>37944.795192765538</v>
      </c>
      <c r="V269" s="517">
        <v>-9096.7880355798407</v>
      </c>
      <c r="W269" s="497">
        <v>28848.007157185581</v>
      </c>
      <c r="X269" s="497">
        <v>196580.60944505129</v>
      </c>
      <c r="Y269" s="497">
        <v>225428.61660223734</v>
      </c>
      <c r="Z269" s="497">
        <v>-191641.3083812992</v>
      </c>
      <c r="AA269" s="497">
        <v>33787.308220937848</v>
      </c>
      <c r="AB269" s="497">
        <v>0</v>
      </c>
      <c r="AC269" s="497">
        <v>33787.308220937848</v>
      </c>
      <c r="AD269" s="497">
        <v>0</v>
      </c>
      <c r="AE269" s="497">
        <v>33787.308220937848</v>
      </c>
      <c r="AF269" s="497">
        <v>45.423563633311232</v>
      </c>
      <c r="AG269" s="497">
        <v>47.22652263881605</v>
      </c>
    </row>
    <row r="270" spans="1:33" ht="16.5">
      <c r="A270" s="401">
        <v>850</v>
      </c>
      <c r="B270" s="402" t="s">
        <v>296</v>
      </c>
      <c r="C270" s="403">
        <v>2345706.1625531255</v>
      </c>
      <c r="D270" s="505">
        <v>2518231.1704747686</v>
      </c>
      <c r="E270" s="470">
        <f>D270-C270</f>
        <v>172525.00792164309</v>
      </c>
      <c r="F270" s="506">
        <f>D270/C270-1</f>
        <v>7.3549283655316211E-2</v>
      </c>
      <c r="G270" s="403">
        <f>C270/L270</f>
        <v>974.53517347450168</v>
      </c>
      <c r="H270" s="403">
        <f>D270/M270</f>
        <v>1063.4422172613042</v>
      </c>
      <c r="I270" s="507">
        <f>H270-G270</f>
        <v>88.907043786802546</v>
      </c>
      <c r="J270" s="504">
        <f>D270/$D$10</f>
        <v>6.7006508557178996E-4</v>
      </c>
      <c r="K270" s="504">
        <f>M270/$M$10</f>
        <v>4.2488216158799707E-4</v>
      </c>
      <c r="L270" s="404">
        <v>2407</v>
      </c>
      <c r="M270" s="404">
        <v>2368</v>
      </c>
      <c r="N270" s="419">
        <v>13</v>
      </c>
      <c r="O270" s="419">
        <v>13</v>
      </c>
      <c r="P270" s="495"/>
      <c r="R270" s="401">
        <v>850</v>
      </c>
      <c r="S270" s="402" t="s">
        <v>296</v>
      </c>
      <c r="T270" s="470">
        <f t="shared" si="4"/>
        <v>-39</v>
      </c>
      <c r="U270" s="497">
        <v>186689.00110589876</v>
      </c>
      <c r="V270" s="517">
        <v>-7608.832387475064</v>
      </c>
      <c r="W270" s="497">
        <v>179080.16871842393</v>
      </c>
      <c r="X270" s="497">
        <v>148279.2696684968</v>
      </c>
      <c r="Y270" s="497">
        <v>327359.43838692037</v>
      </c>
      <c r="Z270" s="497">
        <v>-154834.43046527714</v>
      </c>
      <c r="AA270" s="497">
        <v>172525.00792164309</v>
      </c>
      <c r="AB270" s="497">
        <v>0</v>
      </c>
      <c r="AC270" s="497">
        <v>172525.00792164309</v>
      </c>
      <c r="AD270" s="497">
        <v>0</v>
      </c>
      <c r="AE270" s="497">
        <v>172525.00792164309</v>
      </c>
      <c r="AF270" s="497">
        <v>88.907043786802546</v>
      </c>
      <c r="AG270" s="497">
        <v>90.411162510503345</v>
      </c>
    </row>
    <row r="271" spans="1:33" ht="16.5">
      <c r="A271" s="401">
        <v>851</v>
      </c>
      <c r="B271" s="402" t="s">
        <v>297</v>
      </c>
      <c r="C271" s="403">
        <v>9544144.1964656468</v>
      </c>
      <c r="D271" s="505">
        <v>11399611.30138508</v>
      </c>
      <c r="E271" s="470">
        <f>D271-C271</f>
        <v>1855467.1049194336</v>
      </c>
      <c r="F271" s="506">
        <f>D271/C271-1</f>
        <v>0.1944089555569104</v>
      </c>
      <c r="G271" s="403">
        <f>C271/L271</f>
        <v>449.6228480927897</v>
      </c>
      <c r="H271" s="403">
        <f>D271/M271</f>
        <v>542.37374162075741</v>
      </c>
      <c r="I271" s="507">
        <f>H271-G271</f>
        <v>92.750893527967719</v>
      </c>
      <c r="J271" s="504">
        <f>D271/$D$10</f>
        <v>3.033272565166301E-3</v>
      </c>
      <c r="K271" s="504">
        <f>M271/$M$10</f>
        <v>3.7711880372704909E-3</v>
      </c>
      <c r="L271" s="404">
        <v>21227</v>
      </c>
      <c r="M271" s="404">
        <v>21018</v>
      </c>
      <c r="N271" s="419">
        <v>19</v>
      </c>
      <c r="O271" s="419">
        <v>19</v>
      </c>
      <c r="P271" s="495"/>
      <c r="R271" s="401">
        <v>851</v>
      </c>
      <c r="S271" s="402" t="s">
        <v>297</v>
      </c>
      <c r="T271" s="470">
        <f t="shared" si="4"/>
        <v>-209</v>
      </c>
      <c r="U271" s="497">
        <v>2065549.673115015</v>
      </c>
      <c r="V271" s="517">
        <v>568159.25357849617</v>
      </c>
      <c r="W271" s="497">
        <v>2633708.9266935103</v>
      </c>
      <c r="X271" s="497">
        <v>584457.23275780585</v>
      </c>
      <c r="Y271" s="497">
        <v>3218166.1594513161</v>
      </c>
      <c r="Z271" s="497">
        <v>-1362699.0545318827</v>
      </c>
      <c r="AA271" s="497">
        <v>1855467.1049194336</v>
      </c>
      <c r="AB271" s="497">
        <v>0</v>
      </c>
      <c r="AC271" s="497">
        <v>1855467.1049194336</v>
      </c>
      <c r="AD271" s="497">
        <v>0</v>
      </c>
      <c r="AE271" s="497">
        <v>1855467.1049194336</v>
      </c>
      <c r="AF271" s="497">
        <v>92.750893527967719</v>
      </c>
      <c r="AG271" s="497">
        <v>92.694760930784753</v>
      </c>
    </row>
    <row r="272" spans="1:33" ht="16.5">
      <c r="A272" s="401">
        <v>853</v>
      </c>
      <c r="B272" s="402" t="s">
        <v>298</v>
      </c>
      <c r="C272" s="403">
        <v>70595804.140643463</v>
      </c>
      <c r="D272" s="505">
        <v>93613304.18648617</v>
      </c>
      <c r="E272" s="470">
        <f>D272-C272</f>
        <v>23017500.045842707</v>
      </c>
      <c r="F272" s="506">
        <f>D272/C272-1</f>
        <v>0.32604629022974829</v>
      </c>
      <c r="G272" s="403">
        <f>C272/L272</f>
        <v>356.72462931098261</v>
      </c>
      <c r="H272" s="403">
        <f>D272/M272</f>
        <v>463.74672023345619</v>
      </c>
      <c r="I272" s="507">
        <f>H272-G272</f>
        <v>107.02209092247358</v>
      </c>
      <c r="J272" s="504">
        <f>D272/$D$10</f>
        <v>2.4909153462884734E-2</v>
      </c>
      <c r="K272" s="504">
        <f>M272/$M$10</f>
        <v>3.6219589436080175E-2</v>
      </c>
      <c r="L272" s="404">
        <v>197900</v>
      </c>
      <c r="M272" s="404">
        <v>201863</v>
      </c>
      <c r="N272" s="419">
        <v>2</v>
      </c>
      <c r="O272" s="419">
        <v>2</v>
      </c>
      <c r="P272" s="495"/>
      <c r="R272" s="401">
        <v>853</v>
      </c>
      <c r="S272" s="402" t="s">
        <v>298</v>
      </c>
      <c r="T272" s="470">
        <f t="shared" si="4"/>
        <v>3963</v>
      </c>
      <c r="U272" s="497">
        <v>29822793.567503128</v>
      </c>
      <c r="V272" s="517">
        <v>2260583.2001987249</v>
      </c>
      <c r="W272" s="497">
        <v>32083376.767701849</v>
      </c>
      <c r="X272" s="497">
        <v>576323.05051064817</v>
      </c>
      <c r="Y272" s="497">
        <v>32659699.818212498</v>
      </c>
      <c r="Z272" s="497">
        <v>-9642199.7723697908</v>
      </c>
      <c r="AA272" s="497">
        <v>23017500.045842711</v>
      </c>
      <c r="AB272" s="497">
        <v>0</v>
      </c>
      <c r="AC272" s="497">
        <v>23017500.045842707</v>
      </c>
      <c r="AD272" s="497">
        <v>0</v>
      </c>
      <c r="AE272" s="497">
        <v>23017500.045842707</v>
      </c>
      <c r="AF272" s="497">
        <v>107.02209092247358</v>
      </c>
      <c r="AG272" s="497">
        <v>107.2904133496113</v>
      </c>
    </row>
    <row r="273" spans="1:33" ht="16.5">
      <c r="A273" s="401">
        <v>854</v>
      </c>
      <c r="B273" s="402" t="s">
        <v>299</v>
      </c>
      <c r="C273" s="403">
        <v>2114763.2674966734</v>
      </c>
      <c r="D273" s="505">
        <v>2530679.6591761289</v>
      </c>
      <c r="E273" s="470">
        <f>D273-C273</f>
        <v>415916.39167945553</v>
      </c>
      <c r="F273" s="506">
        <f>D273/C273-1</f>
        <v>0.19667278984460124</v>
      </c>
      <c r="G273" s="403">
        <f>C273/L273</f>
        <v>648.30265711118125</v>
      </c>
      <c r="H273" s="403">
        <f>D273/M273</f>
        <v>777.9525543117519</v>
      </c>
      <c r="I273" s="507">
        <f>H273-G273</f>
        <v>129.64989720057065</v>
      </c>
      <c r="J273" s="504">
        <f>D273/$D$10</f>
        <v>6.7337744932326551E-4</v>
      </c>
      <c r="K273" s="504">
        <f>M273/$M$10</f>
        <v>5.8367469241797068E-4</v>
      </c>
      <c r="L273" s="404">
        <v>3262</v>
      </c>
      <c r="M273" s="404">
        <v>3253</v>
      </c>
      <c r="N273" s="419">
        <v>19</v>
      </c>
      <c r="O273" s="419">
        <v>19</v>
      </c>
      <c r="P273" s="495"/>
      <c r="R273" s="401">
        <v>854</v>
      </c>
      <c r="S273" s="402" t="s">
        <v>299</v>
      </c>
      <c r="T273" s="470">
        <f t="shared" si="4"/>
        <v>-9</v>
      </c>
      <c r="U273" s="497">
        <v>452993.33340162644</v>
      </c>
      <c r="V273" s="517">
        <v>87044.822951747221</v>
      </c>
      <c r="W273" s="497">
        <v>540038.15635337355</v>
      </c>
      <c r="X273" s="497">
        <v>70340.061629505362</v>
      </c>
      <c r="Y273" s="497">
        <v>610378.21798287891</v>
      </c>
      <c r="Z273" s="497">
        <v>-194461.82630342356</v>
      </c>
      <c r="AA273" s="497">
        <v>415916.39167945553</v>
      </c>
      <c r="AB273" s="497">
        <v>0</v>
      </c>
      <c r="AC273" s="497">
        <v>415916.39167945553</v>
      </c>
      <c r="AD273" s="497">
        <v>0</v>
      </c>
      <c r="AE273" s="497">
        <v>415916.39167945576</v>
      </c>
      <c r="AF273" s="497">
        <v>129.64989720057065</v>
      </c>
      <c r="AG273" s="497">
        <v>129.6186438487149</v>
      </c>
    </row>
    <row r="274" spans="1:33" ht="16.5">
      <c r="A274" s="401">
        <v>857</v>
      </c>
      <c r="B274" s="402" t="s">
        <v>300</v>
      </c>
      <c r="C274" s="403">
        <v>27518.854355755378</v>
      </c>
      <c r="D274" s="505">
        <v>216828.55210536154</v>
      </c>
      <c r="E274" s="470">
        <f>D274-C274</f>
        <v>189309.69774960616</v>
      </c>
      <c r="F274" s="506">
        <f>D274/C274-1</f>
        <v>6.8792724908627365</v>
      </c>
      <c r="G274" s="403">
        <f>C274/L274</f>
        <v>11.494926631476766</v>
      </c>
      <c r="H274" s="403">
        <f>D274/M274</f>
        <v>93.743429358132957</v>
      </c>
      <c r="I274" s="507">
        <f>H274-G274</f>
        <v>82.248502726656199</v>
      </c>
      <c r="J274" s="504">
        <f>D274/$D$10</f>
        <v>5.7694958280376871E-5</v>
      </c>
      <c r="K274" s="504">
        <f>M274/$M$10</f>
        <v>4.1501369922003261E-4</v>
      </c>
      <c r="L274" s="404">
        <v>2394</v>
      </c>
      <c r="M274" s="404">
        <v>2313</v>
      </c>
      <c r="N274" s="419">
        <v>11</v>
      </c>
      <c r="O274" s="419">
        <v>11</v>
      </c>
      <c r="P274" s="495"/>
      <c r="R274" s="401">
        <v>857</v>
      </c>
      <c r="S274" s="402" t="s">
        <v>300</v>
      </c>
      <c r="T274" s="470">
        <f t="shared" si="4"/>
        <v>-81</v>
      </c>
      <c r="U274" s="497">
        <v>173938.82146975608</v>
      </c>
      <c r="V274" s="517">
        <v>64736.979724471923</v>
      </c>
      <c r="W274" s="497">
        <v>238675.801194228</v>
      </c>
      <c r="X274" s="497">
        <v>79572.434167214669</v>
      </c>
      <c r="Y274" s="497">
        <v>318248.23536144267</v>
      </c>
      <c r="Z274" s="497">
        <v>-128938.53761183651</v>
      </c>
      <c r="AA274" s="497">
        <v>189309.69774960616</v>
      </c>
      <c r="AB274" s="497">
        <v>0</v>
      </c>
      <c r="AC274" s="497">
        <v>189309.69774960616</v>
      </c>
      <c r="AD274" s="497">
        <v>0</v>
      </c>
      <c r="AE274" s="497">
        <v>189309.69774960622</v>
      </c>
      <c r="AF274" s="497">
        <v>82.248502726656199</v>
      </c>
      <c r="AG274" s="497">
        <v>93.477422557848968</v>
      </c>
    </row>
    <row r="275" spans="1:33" ht="16.5">
      <c r="A275" s="401">
        <v>858</v>
      </c>
      <c r="B275" s="402" t="s">
        <v>301</v>
      </c>
      <c r="C275" s="403">
        <v>28298224.845769159</v>
      </c>
      <c r="D275" s="505">
        <v>28937724.450811647</v>
      </c>
      <c r="E275" s="470">
        <f>D275-C275</f>
        <v>639499.60504248738</v>
      </c>
      <c r="F275" s="506">
        <f>D275/C275-1</f>
        <v>2.2598576713835694E-2</v>
      </c>
      <c r="G275" s="403">
        <f>C275/L275</f>
        <v>700.72862633144712</v>
      </c>
      <c r="H275" s="403">
        <f>D275/M275</f>
        <v>700.0272013839965</v>
      </c>
      <c r="I275" s="507">
        <f>H275-G275</f>
        <v>-0.70142494745061867</v>
      </c>
      <c r="J275" s="504">
        <f>D275/$D$10</f>
        <v>7.6999121596649555E-3</v>
      </c>
      <c r="K275" s="504">
        <f>M275/$M$10</f>
        <v>7.4171363157620879E-3</v>
      </c>
      <c r="L275" s="404">
        <v>40384</v>
      </c>
      <c r="M275" s="404">
        <v>41338</v>
      </c>
      <c r="N275" s="419">
        <v>1</v>
      </c>
      <c r="O275" s="420">
        <v>35</v>
      </c>
      <c r="P275" s="496"/>
      <c r="R275" s="401">
        <v>858</v>
      </c>
      <c r="S275" s="402" t="s">
        <v>301</v>
      </c>
      <c r="T275" s="470">
        <f t="shared" si="4"/>
        <v>954</v>
      </c>
      <c r="U275" s="497">
        <v>3058561.4083249271</v>
      </c>
      <c r="V275" s="517">
        <v>-146127.90387945995</v>
      </c>
      <c r="W275" s="497">
        <v>2912433.5044454671</v>
      </c>
      <c r="X275" s="497">
        <v>-182454.34840460063</v>
      </c>
      <c r="Y275" s="497">
        <v>2729979.1560408659</v>
      </c>
      <c r="Z275" s="497">
        <v>-2090479.5509983804</v>
      </c>
      <c r="AA275" s="497">
        <v>639499.60504248738</v>
      </c>
      <c r="AB275" s="497">
        <v>0</v>
      </c>
      <c r="AC275" s="497">
        <v>639499.60504248738</v>
      </c>
      <c r="AD275" s="497">
        <v>0</v>
      </c>
      <c r="AE275" s="497">
        <v>639499.60504248738</v>
      </c>
      <c r="AF275" s="497">
        <v>-0.70142494745061867</v>
      </c>
      <c r="AG275" s="497">
        <v>-2.041966437726046</v>
      </c>
    </row>
    <row r="276" spans="1:33" ht="16.5">
      <c r="A276" s="401">
        <v>859</v>
      </c>
      <c r="B276" s="402" t="s">
        <v>302</v>
      </c>
      <c r="C276" s="403">
        <v>10987670.871374559</v>
      </c>
      <c r="D276" s="505">
        <v>11019483.749535283</v>
      </c>
      <c r="E276" s="470">
        <f>D276-C276</f>
        <v>31812.878160724416</v>
      </c>
      <c r="F276" s="506">
        <f>D276/C276-1</f>
        <v>2.8953249995504748E-3</v>
      </c>
      <c r="G276" s="403">
        <f>C276/L276</f>
        <v>1674.4393281582686</v>
      </c>
      <c r="H276" s="403">
        <f>D276/M276</f>
        <v>1688.8097700437215</v>
      </c>
      <c r="I276" s="507">
        <f>H276-G276</f>
        <v>14.370441885452919</v>
      </c>
      <c r="J276" s="504">
        <f>D276/$D$10</f>
        <v>2.9321260923782571E-3</v>
      </c>
      <c r="K276" s="504">
        <f>M276/$M$10</f>
        <v>1.1707584900176018E-3</v>
      </c>
      <c r="L276" s="404">
        <v>6562</v>
      </c>
      <c r="M276" s="404">
        <v>6525</v>
      </c>
      <c r="N276" s="419">
        <v>17</v>
      </c>
      <c r="O276" s="419">
        <v>17</v>
      </c>
      <c r="P276" s="495"/>
      <c r="R276" s="401">
        <v>859</v>
      </c>
      <c r="S276" s="402" t="s">
        <v>302</v>
      </c>
      <c r="T276" s="470">
        <f t="shared" si="4"/>
        <v>-37</v>
      </c>
      <c r="U276" s="497">
        <v>182173.11257413402</v>
      </c>
      <c r="V276" s="517">
        <v>175320.63549686037</v>
      </c>
      <c r="W276" s="497">
        <v>357493.74807099532</v>
      </c>
      <c r="X276" s="497">
        <v>182986.88821601029</v>
      </c>
      <c r="Y276" s="497">
        <v>540480.63628700376</v>
      </c>
      <c r="Z276" s="497">
        <v>-508667.75812627911</v>
      </c>
      <c r="AA276" s="497">
        <v>31812.878160724416</v>
      </c>
      <c r="AB276" s="497">
        <v>0</v>
      </c>
      <c r="AC276" s="497">
        <v>31812.878160724416</v>
      </c>
      <c r="AD276" s="497">
        <v>0</v>
      </c>
      <c r="AE276" s="497">
        <v>31812.878160724416</v>
      </c>
      <c r="AF276" s="497">
        <v>14.370441885452919</v>
      </c>
      <c r="AG276" s="497">
        <v>14.408008294932415</v>
      </c>
    </row>
    <row r="277" spans="1:33" ht="16.5">
      <c r="A277" s="401">
        <v>886</v>
      </c>
      <c r="B277" s="402" t="s">
        <v>303</v>
      </c>
      <c r="C277" s="403">
        <v>7109476.2497585677</v>
      </c>
      <c r="D277" s="505">
        <v>8069837.2102547213</v>
      </c>
      <c r="E277" s="470">
        <f>D277-C277</f>
        <v>960360.96049615368</v>
      </c>
      <c r="F277" s="506">
        <f>D277/C277-1</f>
        <v>0.13508181570038547</v>
      </c>
      <c r="G277" s="403">
        <f>C277/L277</f>
        <v>564.28893164208012</v>
      </c>
      <c r="H277" s="403">
        <f>D277/M277</f>
        <v>643.88711483720749</v>
      </c>
      <c r="I277" s="507">
        <f>H277-G277</f>
        <v>79.598183195127376</v>
      </c>
      <c r="J277" s="504">
        <f>D277/$D$10</f>
        <v>2.1472675837859198E-3</v>
      </c>
      <c r="K277" s="504">
        <f>M277/$M$10</f>
        <v>2.2487534337763374E-3</v>
      </c>
      <c r="L277" s="404">
        <v>12599</v>
      </c>
      <c r="M277" s="404">
        <v>12533</v>
      </c>
      <c r="N277" s="419">
        <v>4</v>
      </c>
      <c r="O277" s="419">
        <v>4</v>
      </c>
      <c r="P277" s="495"/>
      <c r="R277" s="401">
        <v>886</v>
      </c>
      <c r="S277" s="402" t="s">
        <v>303</v>
      </c>
      <c r="T277" s="470">
        <f t="shared" si="4"/>
        <v>-66</v>
      </c>
      <c r="U277" s="497">
        <v>1174388.932941528</v>
      </c>
      <c r="V277" s="517">
        <v>336556.67820109753</v>
      </c>
      <c r="W277" s="497">
        <v>1510945.6111426251</v>
      </c>
      <c r="X277" s="497">
        <v>306747.84706420032</v>
      </c>
      <c r="Y277" s="497">
        <v>1817693.4582068259</v>
      </c>
      <c r="Z277" s="497">
        <v>-857332.49771067267</v>
      </c>
      <c r="AA277" s="497">
        <v>960360.96049615368</v>
      </c>
      <c r="AB277" s="497">
        <v>0</v>
      </c>
      <c r="AC277" s="497">
        <v>960360.96049615368</v>
      </c>
      <c r="AD277" s="497">
        <v>0</v>
      </c>
      <c r="AE277" s="497">
        <v>960360.96049615368</v>
      </c>
      <c r="AF277" s="497">
        <v>79.598183195127376</v>
      </c>
      <c r="AG277" s="497">
        <v>79.610103160681888</v>
      </c>
    </row>
    <row r="278" spans="1:33" ht="16.5">
      <c r="A278" s="401">
        <v>887</v>
      </c>
      <c r="B278" s="402" t="s">
        <v>304</v>
      </c>
      <c r="C278" s="403">
        <v>2377307.5990477335</v>
      </c>
      <c r="D278" s="505">
        <v>2962883.3973635486</v>
      </c>
      <c r="E278" s="470">
        <f>D278-C278</f>
        <v>585575.79831581516</v>
      </c>
      <c r="F278" s="506">
        <f>D278/C278-1</f>
        <v>0.2463189023374075</v>
      </c>
      <c r="G278" s="403">
        <f>C278/L278</f>
        <v>520.31245328249804</v>
      </c>
      <c r="H278" s="403">
        <f>D278/M278</f>
        <v>648.61720607783468</v>
      </c>
      <c r="I278" s="507">
        <f>H278-G278</f>
        <v>128.30475279533664</v>
      </c>
      <c r="J278" s="504">
        <f>D278/$D$10</f>
        <v>7.8838064609427561E-4</v>
      </c>
      <c r="K278" s="504">
        <f>M278/$M$10</f>
        <v>8.1962065630657545E-4</v>
      </c>
      <c r="L278" s="404">
        <v>4569</v>
      </c>
      <c r="M278" s="404">
        <v>4568</v>
      </c>
      <c r="N278" s="419">
        <v>6</v>
      </c>
      <c r="O278" s="419">
        <v>6</v>
      </c>
      <c r="P278" s="495"/>
      <c r="R278" s="401">
        <v>887</v>
      </c>
      <c r="S278" s="402" t="s">
        <v>304</v>
      </c>
      <c r="T278" s="470">
        <f t="shared" si="4"/>
        <v>-1</v>
      </c>
      <c r="U278" s="497">
        <v>780963.75729080779</v>
      </c>
      <c r="V278" s="517">
        <v>121788.18201986991</v>
      </c>
      <c r="W278" s="497">
        <v>902751.9393106777</v>
      </c>
      <c r="X278" s="497">
        <v>19735.942110824399</v>
      </c>
      <c r="Y278" s="497">
        <v>922487.88142150221</v>
      </c>
      <c r="Z278" s="497">
        <v>-336912.08310568717</v>
      </c>
      <c r="AA278" s="497">
        <v>585575.79831581516</v>
      </c>
      <c r="AB278" s="497">
        <v>0</v>
      </c>
      <c r="AC278" s="497">
        <v>585575.79831581516</v>
      </c>
      <c r="AD278" s="497">
        <v>0</v>
      </c>
      <c r="AE278" s="497">
        <v>585575.79831581516</v>
      </c>
      <c r="AF278" s="497">
        <v>128.30475279533664</v>
      </c>
      <c r="AG278" s="497">
        <v>128.31565547308014</v>
      </c>
    </row>
    <row r="279" spans="1:33" ht="16.5">
      <c r="A279" s="401">
        <v>889</v>
      </c>
      <c r="B279" s="402" t="s">
        <v>305</v>
      </c>
      <c r="C279" s="403">
        <v>5104890.3185309144</v>
      </c>
      <c r="D279" s="505">
        <v>5515950.2732191989</v>
      </c>
      <c r="E279" s="470">
        <f>D279-C279</f>
        <v>411059.95468828455</v>
      </c>
      <c r="F279" s="506">
        <f>D279/C279-1</f>
        <v>8.0522778951023444E-2</v>
      </c>
      <c r="G279" s="403">
        <f>C279/L279</f>
        <v>2023.3413866551384</v>
      </c>
      <c r="H279" s="403">
        <f>D279/M279</f>
        <v>2214.351775680128</v>
      </c>
      <c r="I279" s="507">
        <f>H279-G279</f>
        <v>191.01038902498954</v>
      </c>
      <c r="J279" s="504">
        <f>D279/$D$10</f>
        <v>1.4677150116990791E-3</v>
      </c>
      <c r="K279" s="504">
        <f>M279/$M$10</f>
        <v>4.4695163197453576E-4</v>
      </c>
      <c r="L279" s="404">
        <v>2523</v>
      </c>
      <c r="M279" s="404">
        <v>2491</v>
      </c>
      <c r="N279" s="419">
        <v>17</v>
      </c>
      <c r="O279" s="419">
        <v>17</v>
      </c>
      <c r="P279" s="495"/>
      <c r="R279" s="401">
        <v>889</v>
      </c>
      <c r="S279" s="402" t="s">
        <v>305</v>
      </c>
      <c r="T279" s="470">
        <f t="shared" si="4"/>
        <v>-32</v>
      </c>
      <c r="U279" s="497">
        <v>383442.93860434485</v>
      </c>
      <c r="V279" s="517">
        <v>-8077.4892896034289</v>
      </c>
      <c r="W279" s="497">
        <v>375365.44931474142</v>
      </c>
      <c r="X279" s="497">
        <v>176354.23481268203</v>
      </c>
      <c r="Y279" s="497">
        <v>551719.68412742298</v>
      </c>
      <c r="Z279" s="497">
        <v>-140659.7294391389</v>
      </c>
      <c r="AA279" s="497">
        <v>411059.95468828455</v>
      </c>
      <c r="AB279" s="497">
        <v>0</v>
      </c>
      <c r="AC279" s="497">
        <v>411059.95468828455</v>
      </c>
      <c r="AD279" s="497">
        <v>0</v>
      </c>
      <c r="AE279" s="497">
        <v>411059.95468828455</v>
      </c>
      <c r="AF279" s="497">
        <v>191.01038902498954</v>
      </c>
      <c r="AG279" s="497">
        <v>191.81920962035383</v>
      </c>
    </row>
    <row r="280" spans="1:33" ht="16.5">
      <c r="A280" s="401">
        <v>890</v>
      </c>
      <c r="B280" s="402" t="s">
        <v>306</v>
      </c>
      <c r="C280" s="403">
        <v>3350797.1952705448</v>
      </c>
      <c r="D280" s="505">
        <v>3261575.4966498818</v>
      </c>
      <c r="E280" s="470">
        <f>D280-C280</f>
        <v>-89221.698620663024</v>
      </c>
      <c r="F280" s="506">
        <f>D280/C280-1</f>
        <v>-2.6627006476725668E-2</v>
      </c>
      <c r="G280" s="403">
        <f>C280/L280</f>
        <v>2839.6586400597839</v>
      </c>
      <c r="H280" s="403">
        <f>D280/M280</f>
        <v>2863.5430172518718</v>
      </c>
      <c r="I280" s="507">
        <f>H280-G280</f>
        <v>23.884377192087868</v>
      </c>
      <c r="J280" s="504">
        <f>D280/$D$10</f>
        <v>8.6785831653792315E-4</v>
      </c>
      <c r="K280" s="504">
        <f>M280/$M$10</f>
        <v>2.0436688431111851E-4</v>
      </c>
      <c r="L280" s="404">
        <v>1180</v>
      </c>
      <c r="M280" s="404">
        <v>1139</v>
      </c>
      <c r="N280" s="419">
        <v>19</v>
      </c>
      <c r="O280" s="419">
        <v>19</v>
      </c>
      <c r="P280" s="495"/>
      <c r="R280" s="401">
        <v>890</v>
      </c>
      <c r="S280" s="402" t="s">
        <v>306</v>
      </c>
      <c r="T280" s="470">
        <f t="shared" si="4"/>
        <v>-41</v>
      </c>
      <c r="U280" s="497">
        <v>-67474.064240128035</v>
      </c>
      <c r="V280" s="517">
        <v>-3478.8662934998865</v>
      </c>
      <c r="W280" s="497">
        <v>-70952.930533627979</v>
      </c>
      <c r="X280" s="497">
        <v>52372.350975329929</v>
      </c>
      <c r="Y280" s="497">
        <v>-18580.579558297992</v>
      </c>
      <c r="Z280" s="497">
        <v>-70641.119062364916</v>
      </c>
      <c r="AA280" s="497">
        <v>-89221.698620663024</v>
      </c>
      <c r="AB280" s="497">
        <v>0</v>
      </c>
      <c r="AC280" s="497">
        <v>-89221.698620663024</v>
      </c>
      <c r="AD280" s="497">
        <v>0</v>
      </c>
      <c r="AE280" s="497">
        <v>-89221.698620663024</v>
      </c>
      <c r="AF280" s="497">
        <v>23.884377192087868</v>
      </c>
      <c r="AG280" s="497">
        <v>24.84007937657907</v>
      </c>
    </row>
    <row r="281" spans="1:33" ht="16.5">
      <c r="A281" s="401">
        <v>892</v>
      </c>
      <c r="B281" s="402" t="s">
        <v>307</v>
      </c>
      <c r="C281" s="403">
        <v>6476035.4764458518</v>
      </c>
      <c r="D281" s="505">
        <v>6997627.5336580276</v>
      </c>
      <c r="E281" s="470">
        <f>D281-C281</f>
        <v>521592.0572121758</v>
      </c>
      <c r="F281" s="506">
        <f>D281/C281-1</f>
        <v>8.0541877682614782E-2</v>
      </c>
      <c r="G281" s="403">
        <f>C281/L281</f>
        <v>1802.905199455972</v>
      </c>
      <c r="H281" s="403">
        <f>D281/M281</f>
        <v>1935.7199263231059</v>
      </c>
      <c r="I281" s="507">
        <f>H281-G281</f>
        <v>132.81472686713391</v>
      </c>
      <c r="J281" s="504">
        <f>D281/$D$10</f>
        <v>1.8619680143408264E-3</v>
      </c>
      <c r="K281" s="504">
        <f>M281/$M$10</f>
        <v>6.4862711745802761E-4</v>
      </c>
      <c r="L281" s="404">
        <v>3592</v>
      </c>
      <c r="M281" s="404">
        <v>3615</v>
      </c>
      <c r="N281" s="419">
        <v>13</v>
      </c>
      <c r="O281" s="419">
        <v>13</v>
      </c>
      <c r="P281" s="495"/>
      <c r="R281" s="401">
        <v>892</v>
      </c>
      <c r="S281" s="402" t="s">
        <v>307</v>
      </c>
      <c r="T281" s="470">
        <f t="shared" si="4"/>
        <v>23</v>
      </c>
      <c r="U281" s="497">
        <v>453092.86110026436</v>
      </c>
      <c r="V281" s="517">
        <v>-12287.21469166741</v>
      </c>
      <c r="W281" s="497">
        <v>440805.64640859608</v>
      </c>
      <c r="X281" s="497">
        <v>321615.17370951548</v>
      </c>
      <c r="Y281" s="497">
        <v>762420.82011811249</v>
      </c>
      <c r="Z281" s="497">
        <v>-240828.76290593675</v>
      </c>
      <c r="AA281" s="497">
        <v>521592.0572121758</v>
      </c>
      <c r="AB281" s="497">
        <v>0</v>
      </c>
      <c r="AC281" s="497">
        <v>521592.0572121758</v>
      </c>
      <c r="AD281" s="497">
        <v>0</v>
      </c>
      <c r="AE281" s="497">
        <v>521592.0572121758</v>
      </c>
      <c r="AF281" s="497">
        <v>132.81472686713391</v>
      </c>
      <c r="AG281" s="497">
        <v>132.82667078476834</v>
      </c>
    </row>
    <row r="282" spans="1:33" ht="16.5">
      <c r="A282" s="401">
        <v>893</v>
      </c>
      <c r="B282" s="402" t="s">
        <v>308</v>
      </c>
      <c r="C282" s="403">
        <v>9390237.6691148244</v>
      </c>
      <c r="D282" s="505">
        <v>9577976.8186195642</v>
      </c>
      <c r="E282" s="470">
        <f>D282-C282</f>
        <v>187739.14950473979</v>
      </c>
      <c r="F282" s="506">
        <f>D282/C282-1</f>
        <v>1.9993013608401888E-2</v>
      </c>
      <c r="G282" s="403">
        <f>C282/L282</f>
        <v>1263.1473862139931</v>
      </c>
      <c r="H282" s="403">
        <f>D282/M282</f>
        <v>1277.0635758159419</v>
      </c>
      <c r="I282" s="507">
        <f>H282-G282</f>
        <v>13.916189601948872</v>
      </c>
      <c r="J282" s="504">
        <f>D282/$D$10</f>
        <v>2.5485618365064405E-3</v>
      </c>
      <c r="K282" s="504">
        <f>M282/$M$10</f>
        <v>1.3456994138133353E-3</v>
      </c>
      <c r="L282" s="404">
        <v>7434</v>
      </c>
      <c r="M282" s="404">
        <v>7500</v>
      </c>
      <c r="N282" s="419">
        <v>15</v>
      </c>
      <c r="O282" s="419">
        <v>15</v>
      </c>
      <c r="P282" s="495"/>
      <c r="R282" s="401">
        <v>893</v>
      </c>
      <c r="S282" s="402" t="s">
        <v>308</v>
      </c>
      <c r="T282" s="470">
        <f t="shared" si="4"/>
        <v>66</v>
      </c>
      <c r="U282" s="497">
        <v>573742.84332617093</v>
      </c>
      <c r="V282" s="517">
        <v>106392.09200977848</v>
      </c>
      <c r="W282" s="497">
        <v>680134.93533594813</v>
      </c>
      <c r="X282" s="497">
        <v>19990.047414130531</v>
      </c>
      <c r="Y282" s="497">
        <v>700124.98275007866</v>
      </c>
      <c r="Z282" s="497">
        <v>-512385.83324534015</v>
      </c>
      <c r="AA282" s="497">
        <v>187739.14950473979</v>
      </c>
      <c r="AB282" s="497">
        <v>0</v>
      </c>
      <c r="AC282" s="497">
        <v>187739.14950473979</v>
      </c>
      <c r="AD282" s="497">
        <v>0</v>
      </c>
      <c r="AE282" s="497">
        <v>187739.14950473979</v>
      </c>
      <c r="AF282" s="497">
        <v>13.916189601948872</v>
      </c>
      <c r="AG282" s="497">
        <v>13.916101303051846</v>
      </c>
    </row>
    <row r="283" spans="1:33" ht="16.5">
      <c r="A283" s="401">
        <v>895</v>
      </c>
      <c r="B283" s="402" t="s">
        <v>309</v>
      </c>
      <c r="C283" s="403">
        <v>5965428.7780448599</v>
      </c>
      <c r="D283" s="505">
        <v>5778010.7570779463</v>
      </c>
      <c r="E283" s="470">
        <f>D283-C283</f>
        <v>-187418.02096691355</v>
      </c>
      <c r="F283" s="506">
        <f>D283/C283-1</f>
        <v>-3.1417359579697934E-2</v>
      </c>
      <c r="G283" s="403">
        <f>C283/L283</f>
        <v>395.27092353862048</v>
      </c>
      <c r="H283" s="403">
        <f>D283/M283</f>
        <v>386.79948835707233</v>
      </c>
      <c r="I283" s="507">
        <f>H283-G283</f>
        <v>-8.471435181548145</v>
      </c>
      <c r="J283" s="504">
        <f>D283/$D$10</f>
        <v>1.5374455362834008E-3</v>
      </c>
      <c r="K283" s="504">
        <f>M283/$M$10</f>
        <v>2.680274379139147E-3</v>
      </c>
      <c r="L283" s="404">
        <v>15092</v>
      </c>
      <c r="M283" s="404">
        <v>14938</v>
      </c>
      <c r="N283" s="419">
        <v>2</v>
      </c>
      <c r="O283" s="419">
        <v>2</v>
      </c>
      <c r="P283" s="495"/>
      <c r="R283" s="401">
        <v>895</v>
      </c>
      <c r="S283" s="402" t="s">
        <v>309</v>
      </c>
      <c r="T283" s="470">
        <f t="shared" si="4"/>
        <v>-154</v>
      </c>
      <c r="U283" s="497">
        <v>2122676.420065545</v>
      </c>
      <c r="V283" s="517">
        <v>-48747.330559823313</v>
      </c>
      <c r="W283" s="497">
        <v>2073929.0895057218</v>
      </c>
      <c r="X283" s="497">
        <v>-1148707.6147631132</v>
      </c>
      <c r="Y283" s="497">
        <v>925221.47474260814</v>
      </c>
      <c r="Z283" s="497">
        <v>-1112639.4957095217</v>
      </c>
      <c r="AA283" s="497">
        <v>-187418.02096691355</v>
      </c>
      <c r="AB283" s="497">
        <v>0</v>
      </c>
      <c r="AC283" s="497">
        <v>-187418.02096691355</v>
      </c>
      <c r="AD283" s="497">
        <v>0</v>
      </c>
      <c r="AE283" s="497">
        <v>-187418.02096691355</v>
      </c>
      <c r="AF283" s="497">
        <v>-8.471435181548145</v>
      </c>
      <c r="AG283" s="497">
        <v>-8.2997718079713536</v>
      </c>
    </row>
    <row r="284" spans="1:33" ht="16.5">
      <c r="A284" s="401">
        <v>905</v>
      </c>
      <c r="B284" s="402" t="s">
        <v>310</v>
      </c>
      <c r="C284" s="403">
        <v>41628670.367080756</v>
      </c>
      <c r="D284" s="505">
        <v>50454289.588812642</v>
      </c>
      <c r="E284" s="470">
        <f>D284-C284</f>
        <v>8825619.2217318863</v>
      </c>
      <c r="F284" s="506">
        <f>D284/C284-1</f>
        <v>0.21200819396602766</v>
      </c>
      <c r="G284" s="403">
        <f>C284/L284</f>
        <v>612.29438087722474</v>
      </c>
      <c r="H284" s="403">
        <f>D284/M284</f>
        <v>731.68817200552007</v>
      </c>
      <c r="I284" s="507">
        <f>H284-G284</f>
        <v>119.39379112829533</v>
      </c>
      <c r="J284" s="504">
        <f>D284/$D$10</f>
        <v>1.3425160591756861E-2</v>
      </c>
      <c r="K284" s="504">
        <f>M284/$M$10</f>
        <v>1.2372539837188314E-2</v>
      </c>
      <c r="L284" s="404">
        <v>67988</v>
      </c>
      <c r="M284" s="404">
        <v>68956</v>
      </c>
      <c r="N284" s="419">
        <v>15</v>
      </c>
      <c r="O284" s="419">
        <v>15</v>
      </c>
      <c r="P284" s="495"/>
      <c r="R284" s="401">
        <v>905</v>
      </c>
      <c r="S284" s="402" t="s">
        <v>310</v>
      </c>
      <c r="T284" s="470">
        <f t="shared" si="4"/>
        <v>968</v>
      </c>
      <c r="U284" s="497">
        <v>9490510.1016942151</v>
      </c>
      <c r="V284" s="517">
        <v>1800955.5565151721</v>
      </c>
      <c r="W284" s="497">
        <v>11291465.658209387</v>
      </c>
      <c r="X284" s="497">
        <v>1986898.1905540838</v>
      </c>
      <c r="Y284" s="497">
        <v>13278363.84876347</v>
      </c>
      <c r="Z284" s="497">
        <v>-4452744.6270315796</v>
      </c>
      <c r="AA284" s="497">
        <v>8825619.2217318881</v>
      </c>
      <c r="AB284" s="497">
        <v>0</v>
      </c>
      <c r="AC284" s="497">
        <v>8825619.2217318863</v>
      </c>
      <c r="AD284" s="497">
        <v>0</v>
      </c>
      <c r="AE284" s="497">
        <v>8825619.2217318863</v>
      </c>
      <c r="AF284" s="497">
        <v>119.39379112829533</v>
      </c>
      <c r="AG284" s="497">
        <v>120.52086819646456</v>
      </c>
    </row>
    <row r="285" spans="1:33" ht="16.5">
      <c r="A285" s="401">
        <v>908</v>
      </c>
      <c r="B285" s="402" t="s">
        <v>311</v>
      </c>
      <c r="C285" s="403">
        <v>8055909.2321993494</v>
      </c>
      <c r="D285" s="505">
        <v>9447802.7257201467</v>
      </c>
      <c r="E285" s="470">
        <f>D285-C285</f>
        <v>1391893.4935207972</v>
      </c>
      <c r="F285" s="506">
        <f>D285/C285-1</f>
        <v>0.17277919268968667</v>
      </c>
      <c r="G285" s="403">
        <f>C285/L285</f>
        <v>389.11796513545619</v>
      </c>
      <c r="H285" s="403">
        <f>D285/M285</f>
        <v>456.54792334590445</v>
      </c>
      <c r="I285" s="507">
        <f>H285-G285</f>
        <v>67.429958210448262</v>
      </c>
      <c r="J285" s="504">
        <f>D285/$D$10</f>
        <v>2.5139243831540409E-3</v>
      </c>
      <c r="K285" s="504">
        <f>M285/$M$10</f>
        <v>3.7130538225937548E-3</v>
      </c>
      <c r="L285" s="404">
        <v>20703</v>
      </c>
      <c r="M285" s="404">
        <v>20694</v>
      </c>
      <c r="N285" s="419">
        <v>6</v>
      </c>
      <c r="O285" s="419">
        <v>6</v>
      </c>
      <c r="P285" s="495"/>
      <c r="R285" s="401">
        <v>908</v>
      </c>
      <c r="S285" s="402" t="s">
        <v>311</v>
      </c>
      <c r="T285" s="470">
        <f t="shared" si="4"/>
        <v>-9</v>
      </c>
      <c r="U285" s="497">
        <v>2386911.2701321654</v>
      </c>
      <c r="V285" s="517">
        <v>551896.5196784311</v>
      </c>
      <c r="W285" s="497">
        <v>2938807.789810596</v>
      </c>
      <c r="X285" s="497">
        <v>-172855.36483921995</v>
      </c>
      <c r="Y285" s="497">
        <v>2765952.4249713765</v>
      </c>
      <c r="Z285" s="497">
        <v>-1374058.9314505791</v>
      </c>
      <c r="AA285" s="497">
        <v>1391893.4935207972</v>
      </c>
      <c r="AB285" s="497">
        <v>0</v>
      </c>
      <c r="AC285" s="497">
        <v>1391893.4935207972</v>
      </c>
      <c r="AD285" s="497">
        <v>0</v>
      </c>
      <c r="AE285" s="497">
        <v>1391893.4935207982</v>
      </c>
      <c r="AF285" s="497">
        <v>67.429958210448262</v>
      </c>
      <c r="AG285" s="497">
        <v>67.427483969013394</v>
      </c>
    </row>
    <row r="286" spans="1:33" ht="16.5">
      <c r="A286" s="401">
        <v>915</v>
      </c>
      <c r="B286" s="402" t="s">
        <v>312</v>
      </c>
      <c r="C286" s="403">
        <v>3597134.0743669812</v>
      </c>
      <c r="D286" s="505">
        <v>6783452.0237840638</v>
      </c>
      <c r="E286" s="470">
        <f>D286-C286</f>
        <v>3186317.9494170826</v>
      </c>
      <c r="F286" s="506">
        <f>D286/C286-1</f>
        <v>0.88579349102460303</v>
      </c>
      <c r="G286" s="403">
        <f>C286/L286</f>
        <v>182.0504111729835</v>
      </c>
      <c r="H286" s="403">
        <f>D286/M286</f>
        <v>343.86637723850885</v>
      </c>
      <c r="I286" s="507">
        <f>H286-G286</f>
        <v>161.81596606552534</v>
      </c>
      <c r="J286" s="504">
        <f>D286/$D$10</f>
        <v>1.8049789924298543E-3</v>
      </c>
      <c r="K286" s="504">
        <f>M286/$M$10</f>
        <v>3.5395483115060887E-3</v>
      </c>
      <c r="L286" s="404">
        <v>19759</v>
      </c>
      <c r="M286" s="404">
        <v>19727</v>
      </c>
      <c r="N286" s="419">
        <v>11</v>
      </c>
      <c r="O286" s="419">
        <v>11</v>
      </c>
      <c r="P286" s="495"/>
      <c r="R286" s="401">
        <v>915</v>
      </c>
      <c r="S286" s="402" t="s">
        <v>312</v>
      </c>
      <c r="T286" s="470">
        <f t="shared" si="4"/>
        <v>-32</v>
      </c>
      <c r="U286" s="497">
        <v>3888064.0786619871</v>
      </c>
      <c r="V286" s="517">
        <v>230615.38094611233</v>
      </c>
      <c r="W286" s="497">
        <v>4118679.459608099</v>
      </c>
      <c r="X286" s="497">
        <v>253877.45619422756</v>
      </c>
      <c r="Y286" s="497">
        <v>4372556.915802327</v>
      </c>
      <c r="Z286" s="497">
        <v>-1186238.9663852439</v>
      </c>
      <c r="AA286" s="497">
        <v>3186317.9494170826</v>
      </c>
      <c r="AB286" s="497">
        <v>0</v>
      </c>
      <c r="AC286" s="497">
        <v>3186317.9494170826</v>
      </c>
      <c r="AD286" s="497">
        <v>0</v>
      </c>
      <c r="AE286" s="497">
        <v>3186317.9494170821</v>
      </c>
      <c r="AF286" s="497">
        <v>161.81596606552534</v>
      </c>
      <c r="AG286" s="497">
        <v>161.8305969857241</v>
      </c>
    </row>
    <row r="287" spans="1:33" ht="16.5">
      <c r="A287" s="401">
        <v>918</v>
      </c>
      <c r="B287" s="402" t="s">
        <v>313</v>
      </c>
      <c r="C287" s="403">
        <v>1178182.4425653336</v>
      </c>
      <c r="D287" s="505">
        <v>1376774.3867627387</v>
      </c>
      <c r="E287" s="470">
        <f>D287-C287</f>
        <v>198591.94419740513</v>
      </c>
      <c r="F287" s="506">
        <f>D287/C287-1</f>
        <v>0.16855788799992455</v>
      </c>
      <c r="G287" s="403">
        <f>C287/L287</f>
        <v>528.80720043327358</v>
      </c>
      <c r="H287" s="403">
        <f>D287/M287</f>
        <v>613.26253307917091</v>
      </c>
      <c r="I287" s="507">
        <f>H287-G287</f>
        <v>84.455332645897329</v>
      </c>
      <c r="J287" s="504">
        <f>D287/$D$10</f>
        <v>3.6633985715667895E-4</v>
      </c>
      <c r="K287" s="504">
        <f>M287/$M$10</f>
        <v>4.0281269120145838E-4</v>
      </c>
      <c r="L287" s="404">
        <v>2228</v>
      </c>
      <c r="M287" s="404">
        <v>2245</v>
      </c>
      <c r="N287" s="419">
        <v>2</v>
      </c>
      <c r="O287" s="419">
        <v>2</v>
      </c>
      <c r="P287" s="495"/>
      <c r="R287" s="401">
        <v>918</v>
      </c>
      <c r="S287" s="402" t="s">
        <v>313</v>
      </c>
      <c r="T287" s="470">
        <f t="shared" si="4"/>
        <v>17</v>
      </c>
      <c r="U287" s="497">
        <v>121442.44706858095</v>
      </c>
      <c r="V287" s="517">
        <v>25767.249344270371</v>
      </c>
      <c r="W287" s="497">
        <v>147209.69641285128</v>
      </c>
      <c r="X287" s="497">
        <v>223040.39759637555</v>
      </c>
      <c r="Y287" s="497">
        <v>370250.09400922689</v>
      </c>
      <c r="Z287" s="497">
        <v>-171658.14981182158</v>
      </c>
      <c r="AA287" s="497">
        <v>198591.94419740513</v>
      </c>
      <c r="AB287" s="497">
        <v>0</v>
      </c>
      <c r="AC287" s="497">
        <v>198591.94419740513</v>
      </c>
      <c r="AD287" s="497">
        <v>0</v>
      </c>
      <c r="AE287" s="497">
        <v>198591.94419740513</v>
      </c>
      <c r="AF287" s="497">
        <v>84.455332645897329</v>
      </c>
      <c r="AG287" s="497">
        <v>84.406758177399638</v>
      </c>
    </row>
    <row r="288" spans="1:33" ht="16.5">
      <c r="A288" s="401">
        <v>921</v>
      </c>
      <c r="B288" s="402" t="s">
        <v>314</v>
      </c>
      <c r="C288" s="403">
        <v>2613266.0579096782</v>
      </c>
      <c r="D288" s="505">
        <v>2903758.6178090088</v>
      </c>
      <c r="E288" s="470">
        <f>D288-C288</f>
        <v>290492.5598993306</v>
      </c>
      <c r="F288" s="506">
        <f>D288/C288-1</f>
        <v>0.11116072893538154</v>
      </c>
      <c r="G288" s="403">
        <f>C288/L288</f>
        <v>1379.7603262458701</v>
      </c>
      <c r="H288" s="403">
        <f>D288/M288</f>
        <v>1532.3264473926167</v>
      </c>
      <c r="I288" s="507">
        <f>H288-G288</f>
        <v>152.56612114674658</v>
      </c>
      <c r="J288" s="504">
        <f>D288/$D$10</f>
        <v>7.7264839286187803E-4</v>
      </c>
      <c r="K288" s="504">
        <f>M288/$M$10</f>
        <v>3.4001338522350274E-4</v>
      </c>
      <c r="L288" s="404">
        <v>1894</v>
      </c>
      <c r="M288" s="404">
        <v>1895</v>
      </c>
      <c r="N288" s="419">
        <v>11</v>
      </c>
      <c r="O288" s="419">
        <v>11</v>
      </c>
      <c r="P288" s="495"/>
      <c r="R288" s="401">
        <v>921</v>
      </c>
      <c r="S288" s="402" t="s">
        <v>314</v>
      </c>
      <c r="T288" s="470">
        <f t="shared" si="4"/>
        <v>1</v>
      </c>
      <c r="U288" s="497">
        <v>236481.3180497135</v>
      </c>
      <c r="V288" s="517">
        <v>-6351.0570875518024</v>
      </c>
      <c r="W288" s="497">
        <v>230130.26096216182</v>
      </c>
      <c r="X288" s="497">
        <v>160971.3694257054</v>
      </c>
      <c r="Y288" s="497">
        <v>391101.6303878671</v>
      </c>
      <c r="Z288" s="497">
        <v>-100609.07048853691</v>
      </c>
      <c r="AA288" s="497">
        <v>290492.5598993306</v>
      </c>
      <c r="AB288" s="497">
        <v>0</v>
      </c>
      <c r="AC288" s="497">
        <v>290492.5598993306</v>
      </c>
      <c r="AD288" s="497">
        <v>0</v>
      </c>
      <c r="AE288" s="497">
        <v>290492.5598993306</v>
      </c>
      <c r="AF288" s="497">
        <v>152.56612114674658</v>
      </c>
      <c r="AG288" s="497">
        <v>152.50976625767885</v>
      </c>
    </row>
    <row r="289" spans="1:33" ht="16.5">
      <c r="A289" s="401">
        <v>922</v>
      </c>
      <c r="B289" s="402" t="s">
        <v>315</v>
      </c>
      <c r="C289" s="403">
        <v>2956853.3905013334</v>
      </c>
      <c r="D289" s="505">
        <v>3056746.4027518001</v>
      </c>
      <c r="E289" s="470">
        <f>D289-C289</f>
        <v>99893.012250466738</v>
      </c>
      <c r="F289" s="506">
        <f>D289/C289-1</f>
        <v>3.3783552668307903E-2</v>
      </c>
      <c r="G289" s="403">
        <f>C289/L289</f>
        <v>656.93254621224912</v>
      </c>
      <c r="H289" s="403">
        <f>D289/M289</f>
        <v>683.98890193595889</v>
      </c>
      <c r="I289" s="507">
        <f>H289-G289</f>
        <v>27.056355723709771</v>
      </c>
      <c r="J289" s="504">
        <f>D289/$D$10</f>
        <v>8.133562414545882E-4</v>
      </c>
      <c r="K289" s="504">
        <f>M289/$M$10</f>
        <v>8.018574240442394E-4</v>
      </c>
      <c r="L289" s="404">
        <v>4501</v>
      </c>
      <c r="M289" s="404">
        <v>4469</v>
      </c>
      <c r="N289" s="419">
        <v>6</v>
      </c>
      <c r="O289" s="419">
        <v>6</v>
      </c>
      <c r="P289" s="495"/>
      <c r="R289" s="401">
        <v>922</v>
      </c>
      <c r="S289" s="402" t="s">
        <v>315</v>
      </c>
      <c r="T289" s="470">
        <f t="shared" si="4"/>
        <v>-32</v>
      </c>
      <c r="U289" s="497">
        <v>417569.70748784626</v>
      </c>
      <c r="V289" s="517">
        <v>120331.7731451983</v>
      </c>
      <c r="W289" s="497">
        <v>537901.48063304462</v>
      </c>
      <c r="X289" s="497">
        <v>-116299.53872410231</v>
      </c>
      <c r="Y289" s="497">
        <v>421601.94190894207</v>
      </c>
      <c r="Z289" s="497">
        <v>-321708.92965847545</v>
      </c>
      <c r="AA289" s="497">
        <v>99893.012250466738</v>
      </c>
      <c r="AB289" s="497">
        <v>0</v>
      </c>
      <c r="AC289" s="497">
        <v>99893.012250466738</v>
      </c>
      <c r="AD289" s="497">
        <v>0</v>
      </c>
      <c r="AE289" s="497">
        <v>99893.012250466738</v>
      </c>
      <c r="AF289" s="497">
        <v>27.056355723709771</v>
      </c>
      <c r="AG289" s="497">
        <v>26.922002242379449</v>
      </c>
    </row>
    <row r="290" spans="1:33" ht="16.5">
      <c r="A290" s="401">
        <v>924</v>
      </c>
      <c r="B290" s="402" t="s">
        <v>316</v>
      </c>
      <c r="C290" s="403">
        <v>3306751.5075962474</v>
      </c>
      <c r="D290" s="505">
        <v>3624700.213234527</v>
      </c>
      <c r="E290" s="470">
        <f>D290-C290</f>
        <v>317948.70563827967</v>
      </c>
      <c r="F290" s="506">
        <f>D290/C290-1</f>
        <v>9.6151375423248586E-2</v>
      </c>
      <c r="G290" s="403">
        <f>C290/L290</f>
        <v>1122.4546868962143</v>
      </c>
      <c r="H290" s="403">
        <f>D290/M290</f>
        <v>1234.5709173142122</v>
      </c>
      <c r="I290" s="507">
        <f>H290-G290</f>
        <v>112.11623041799794</v>
      </c>
      <c r="J290" s="504">
        <f>D290/$D$10</f>
        <v>9.6448057947562198E-4</v>
      </c>
      <c r="K290" s="504">
        <f>M290/$M$10</f>
        <v>5.2679646386079369E-4</v>
      </c>
      <c r="L290" s="404">
        <v>2946</v>
      </c>
      <c r="M290" s="404">
        <v>2936</v>
      </c>
      <c r="N290" s="419">
        <v>16</v>
      </c>
      <c r="O290" s="419">
        <v>16</v>
      </c>
      <c r="P290" s="495"/>
      <c r="R290" s="401">
        <v>924</v>
      </c>
      <c r="S290" s="402" t="s">
        <v>316</v>
      </c>
      <c r="T290" s="470">
        <f t="shared" si="4"/>
        <v>-10</v>
      </c>
      <c r="U290" s="497">
        <v>344745.58224476292</v>
      </c>
      <c r="V290" s="517">
        <v>78634.017613675984</v>
      </c>
      <c r="W290" s="497">
        <v>423379.59985843883</v>
      </c>
      <c r="X290" s="497">
        <v>120010.56557712983</v>
      </c>
      <c r="Y290" s="497">
        <v>543390.1654355689</v>
      </c>
      <c r="Z290" s="497">
        <v>-225441.45979728899</v>
      </c>
      <c r="AA290" s="497">
        <v>317948.70563827967</v>
      </c>
      <c r="AB290" s="497">
        <v>0</v>
      </c>
      <c r="AC290" s="497">
        <v>317948.70563827967</v>
      </c>
      <c r="AD290" s="497">
        <v>0</v>
      </c>
      <c r="AE290" s="497">
        <v>317948.70563827967</v>
      </c>
      <c r="AF290" s="497">
        <v>112.11623041799794</v>
      </c>
      <c r="AG290" s="497">
        <v>112.13520311408411</v>
      </c>
    </row>
    <row r="291" spans="1:33" ht="16.5">
      <c r="A291" s="401">
        <v>925</v>
      </c>
      <c r="B291" s="402" t="s">
        <v>317</v>
      </c>
      <c r="C291" s="403">
        <v>3949226.982623647</v>
      </c>
      <c r="D291" s="505">
        <v>4244793.8019444467</v>
      </c>
      <c r="E291" s="470">
        <f>D291-C291</f>
        <v>295566.81932079978</v>
      </c>
      <c r="F291" s="506">
        <f>D291/C291-1</f>
        <v>7.4841689429671954E-2</v>
      </c>
      <c r="G291" s="403">
        <f>C291/L291</f>
        <v>1152.3860468700459</v>
      </c>
      <c r="H291" s="403">
        <f>D291/M291</f>
        <v>1253.2606442115284</v>
      </c>
      <c r="I291" s="507">
        <f>H291-G291</f>
        <v>100.87459734148251</v>
      </c>
      <c r="J291" s="504">
        <f>D291/$D$10</f>
        <v>1.1294785623665632E-3</v>
      </c>
      <c r="K291" s="504">
        <f>M291/$M$10</f>
        <v>6.0771785527810227E-4</v>
      </c>
      <c r="L291" s="404">
        <v>3427</v>
      </c>
      <c r="M291" s="404">
        <v>3387</v>
      </c>
      <c r="N291" s="419">
        <v>11</v>
      </c>
      <c r="O291" s="419">
        <v>11</v>
      </c>
      <c r="P291" s="495"/>
      <c r="R291" s="401">
        <v>925</v>
      </c>
      <c r="S291" s="402" t="s">
        <v>317</v>
      </c>
      <c r="T291" s="470">
        <f t="shared" si="4"/>
        <v>-40</v>
      </c>
      <c r="U291" s="497">
        <v>370149.14700786537</v>
      </c>
      <c r="V291" s="517">
        <v>-11011.480691726319</v>
      </c>
      <c r="W291" s="497">
        <v>359137.66631613905</v>
      </c>
      <c r="X291" s="497">
        <v>156790.43975404836</v>
      </c>
      <c r="Y291" s="497">
        <v>515928.10607018741</v>
      </c>
      <c r="Z291" s="497">
        <v>-220361.28674938716</v>
      </c>
      <c r="AA291" s="497">
        <v>295566.81932079978</v>
      </c>
      <c r="AB291" s="497">
        <v>0</v>
      </c>
      <c r="AC291" s="497">
        <v>295566.81932079978</v>
      </c>
      <c r="AD291" s="497">
        <v>0</v>
      </c>
      <c r="AE291" s="497">
        <v>295566.81932080025</v>
      </c>
      <c r="AF291" s="497">
        <v>100.87459734148251</v>
      </c>
      <c r="AG291" s="497">
        <v>101.07510014796162</v>
      </c>
    </row>
    <row r="292" spans="1:33" ht="16.5">
      <c r="A292" s="401">
        <v>927</v>
      </c>
      <c r="B292" s="402" t="s">
        <v>318</v>
      </c>
      <c r="C292" s="403">
        <v>17967767.707262974</v>
      </c>
      <c r="D292" s="505">
        <v>18077349.339741595</v>
      </c>
      <c r="E292" s="470">
        <f>D292-C292</f>
        <v>109581.63247862086</v>
      </c>
      <c r="F292" s="506">
        <f>D292/C292-1</f>
        <v>6.098789469229704E-3</v>
      </c>
      <c r="G292" s="403">
        <f>C292/L292</f>
        <v>621.44252437529747</v>
      </c>
      <c r="H292" s="403">
        <f>D292/M292</f>
        <v>627.44609141444573</v>
      </c>
      <c r="I292" s="507">
        <f>H292-G292</f>
        <v>6.0035670391482654</v>
      </c>
      <c r="J292" s="504">
        <f>D292/$D$10</f>
        <v>4.8101225869431989E-3</v>
      </c>
      <c r="K292" s="504">
        <f>M292/$M$10</f>
        <v>5.1694594415168009E-3</v>
      </c>
      <c r="L292" s="404">
        <v>28913</v>
      </c>
      <c r="M292" s="404">
        <v>28811</v>
      </c>
      <c r="N292" s="419">
        <v>1</v>
      </c>
      <c r="O292" s="420">
        <v>33</v>
      </c>
      <c r="P292" s="496"/>
      <c r="R292" s="401">
        <v>927</v>
      </c>
      <c r="S292" s="402" t="s">
        <v>318</v>
      </c>
      <c r="T292" s="470">
        <f t="shared" si="4"/>
        <v>-102</v>
      </c>
      <c r="U292" s="497">
        <v>1850698.5361152068</v>
      </c>
      <c r="V292" s="517">
        <v>-95605.945506542572</v>
      </c>
      <c r="W292" s="497">
        <v>1755092.5906086639</v>
      </c>
      <c r="X292" s="497">
        <v>61575.147654693108</v>
      </c>
      <c r="Y292" s="497">
        <v>1816667.7382633574</v>
      </c>
      <c r="Z292" s="497">
        <v>-1707086.1057847361</v>
      </c>
      <c r="AA292" s="497">
        <v>109581.63247862086</v>
      </c>
      <c r="AB292" s="497">
        <v>0</v>
      </c>
      <c r="AC292" s="497">
        <v>109581.63247862086</v>
      </c>
      <c r="AD292" s="497">
        <v>0</v>
      </c>
      <c r="AE292" s="497">
        <v>109581.63247862086</v>
      </c>
      <c r="AF292" s="497">
        <v>6.0035670391482654</v>
      </c>
      <c r="AG292" s="497">
        <v>5.9813673640290972</v>
      </c>
    </row>
    <row r="293" spans="1:33" ht="16.5">
      <c r="A293" s="401">
        <v>931</v>
      </c>
      <c r="B293" s="402" t="s">
        <v>319</v>
      </c>
      <c r="C293" s="403">
        <v>8166887.6533956164</v>
      </c>
      <c r="D293" s="505">
        <v>8514541.5785999838</v>
      </c>
      <c r="E293" s="470">
        <f>D293-C293</f>
        <v>347653.92520436738</v>
      </c>
      <c r="F293" s="506">
        <f>D293/C293-1</f>
        <v>4.2568716499953307E-2</v>
      </c>
      <c r="G293" s="403">
        <f>C293/L293</f>
        <v>1372.3555122493053</v>
      </c>
      <c r="H293" s="403">
        <f>D293/M293</f>
        <v>1448.790467687593</v>
      </c>
      <c r="I293" s="507">
        <f>H293-G293</f>
        <v>76.434955438287716</v>
      </c>
      <c r="J293" s="504">
        <f>D293/$D$10</f>
        <v>2.2655970183998349E-3</v>
      </c>
      <c r="K293" s="504">
        <f>M293/$M$10</f>
        <v>1.0544900606641295E-3</v>
      </c>
      <c r="L293" s="404">
        <v>5951</v>
      </c>
      <c r="M293" s="404">
        <v>5877</v>
      </c>
      <c r="N293" s="419">
        <v>13</v>
      </c>
      <c r="O293" s="419">
        <v>13</v>
      </c>
      <c r="P293" s="495"/>
      <c r="R293" s="401">
        <v>931</v>
      </c>
      <c r="S293" s="402" t="s">
        <v>319</v>
      </c>
      <c r="T293" s="470">
        <f t="shared" si="4"/>
        <v>-74</v>
      </c>
      <c r="U293" s="497">
        <v>903171.46537328931</v>
      </c>
      <c r="V293" s="517">
        <v>-19069.350565850269</v>
      </c>
      <c r="W293" s="497">
        <v>884102.11480743904</v>
      </c>
      <c r="X293" s="497">
        <v>-198249.40496077528</v>
      </c>
      <c r="Y293" s="497">
        <v>685852.70984666329</v>
      </c>
      <c r="Z293" s="497">
        <v>-338198.78464229591</v>
      </c>
      <c r="AA293" s="497">
        <v>347653.92520436738</v>
      </c>
      <c r="AB293" s="497">
        <v>0</v>
      </c>
      <c r="AC293" s="497">
        <v>347653.92520436738</v>
      </c>
      <c r="AD293" s="497">
        <v>0</v>
      </c>
      <c r="AE293" s="497">
        <v>347653.92520436831</v>
      </c>
      <c r="AF293" s="497">
        <v>76.434955438287716</v>
      </c>
      <c r="AG293" s="497">
        <v>76.237987369383291</v>
      </c>
    </row>
    <row r="294" spans="1:33" ht="16.5">
      <c r="A294" s="401">
        <v>934</v>
      </c>
      <c r="B294" s="402" t="s">
        <v>320</v>
      </c>
      <c r="C294" s="403">
        <v>1412833.1165314531</v>
      </c>
      <c r="D294" s="505">
        <v>1577068.1615957222</v>
      </c>
      <c r="E294" s="470">
        <f>D294-C294</f>
        <v>164235.0450642691</v>
      </c>
      <c r="F294" s="506">
        <f>D294/C294-1</f>
        <v>0.1162451836261249</v>
      </c>
      <c r="G294" s="403">
        <f>C294/L294</f>
        <v>528.95287028508164</v>
      </c>
      <c r="H294" s="403">
        <f>D294/M294</f>
        <v>593.7756632514014</v>
      </c>
      <c r="I294" s="507">
        <f>H294-G294</f>
        <v>64.822792966319753</v>
      </c>
      <c r="J294" s="504">
        <f>D294/$D$10</f>
        <v>4.1963514908480523E-4</v>
      </c>
      <c r="K294" s="504">
        <f>M294/$M$10</f>
        <v>4.7655701907842917E-4</v>
      </c>
      <c r="L294" s="404">
        <v>2671</v>
      </c>
      <c r="M294" s="404">
        <v>2656</v>
      </c>
      <c r="N294" s="419">
        <v>14</v>
      </c>
      <c r="O294" s="419">
        <v>14</v>
      </c>
      <c r="P294" s="495"/>
      <c r="R294" s="401">
        <v>934</v>
      </c>
      <c r="S294" s="402" t="s">
        <v>320</v>
      </c>
      <c r="T294" s="470">
        <f t="shared" si="4"/>
        <v>-15</v>
      </c>
      <c r="U294" s="497">
        <v>339342.88300361217</v>
      </c>
      <c r="V294" s="517">
        <v>8019.8178379717283</v>
      </c>
      <c r="W294" s="497">
        <v>347362.70084158378</v>
      </c>
      <c r="X294" s="497">
        <v>20336.42051241477</v>
      </c>
      <c r="Y294" s="497">
        <v>367699.12135399878</v>
      </c>
      <c r="Z294" s="497">
        <v>-203464.07628972991</v>
      </c>
      <c r="AA294" s="497">
        <v>164235.0450642691</v>
      </c>
      <c r="AB294" s="497">
        <v>0</v>
      </c>
      <c r="AC294" s="497">
        <v>164235.0450642691</v>
      </c>
      <c r="AD294" s="497">
        <v>0</v>
      </c>
      <c r="AE294" s="497">
        <v>164235.0450642691</v>
      </c>
      <c r="AF294" s="497">
        <v>64.822792966319753</v>
      </c>
      <c r="AG294" s="497">
        <v>59.734141895356743</v>
      </c>
    </row>
    <row r="295" spans="1:33" ht="16.5">
      <c r="A295" s="401">
        <v>935</v>
      </c>
      <c r="B295" s="402" t="s">
        <v>321</v>
      </c>
      <c r="C295" s="403">
        <v>2050948.0391199091</v>
      </c>
      <c r="D295" s="505">
        <v>1986277.8873820242</v>
      </c>
      <c r="E295" s="470">
        <f>D295-C295</f>
        <v>-64670.151737884851</v>
      </c>
      <c r="F295" s="506">
        <f>D295/C295-1</f>
        <v>-3.1531833329934478E-2</v>
      </c>
      <c r="G295" s="403">
        <f>C295/L295</f>
        <v>687.08477022442514</v>
      </c>
      <c r="H295" s="403">
        <f>D295/M295</f>
        <v>678.60535954288491</v>
      </c>
      <c r="I295" s="507">
        <f>H295-G295</f>
        <v>-8.4794106815402301</v>
      </c>
      <c r="J295" s="504">
        <f>D295/$D$10</f>
        <v>5.285199699625136E-4</v>
      </c>
      <c r="K295" s="504">
        <f>M295/$M$10</f>
        <v>5.2518162456421773E-4</v>
      </c>
      <c r="L295" s="404">
        <v>2985</v>
      </c>
      <c r="M295" s="404">
        <v>2927</v>
      </c>
      <c r="N295" s="419">
        <v>8</v>
      </c>
      <c r="O295" s="419">
        <v>8</v>
      </c>
      <c r="P295" s="495"/>
      <c r="R295" s="401">
        <v>935</v>
      </c>
      <c r="S295" s="402" t="s">
        <v>321</v>
      </c>
      <c r="T295" s="470">
        <f t="shared" si="4"/>
        <v>-58</v>
      </c>
      <c r="U295" s="497">
        <v>343993.71975486656</v>
      </c>
      <c r="V295" s="517">
        <v>-9325.32423253468</v>
      </c>
      <c r="W295" s="497">
        <v>334668.39552233188</v>
      </c>
      <c r="X295" s="497">
        <v>-189682.98409614619</v>
      </c>
      <c r="Y295" s="497">
        <v>144985.41142618563</v>
      </c>
      <c r="Z295" s="497">
        <v>-209655.56316407066</v>
      </c>
      <c r="AA295" s="497">
        <v>-64670.151737884851</v>
      </c>
      <c r="AB295" s="497">
        <v>0</v>
      </c>
      <c r="AC295" s="497">
        <v>-64670.151737884851</v>
      </c>
      <c r="AD295" s="497">
        <v>0</v>
      </c>
      <c r="AE295" s="497">
        <v>-64670.151737885084</v>
      </c>
      <c r="AF295" s="497">
        <v>-8.4794106815402301</v>
      </c>
      <c r="AG295" s="497">
        <v>-0.10129813337653104</v>
      </c>
    </row>
    <row r="296" spans="1:33" ht="16.5">
      <c r="A296" s="401">
        <v>936</v>
      </c>
      <c r="B296" s="402" t="s">
        <v>322</v>
      </c>
      <c r="C296" s="403">
        <v>7307439.5881560808</v>
      </c>
      <c r="D296" s="505">
        <v>7743003.1065891366</v>
      </c>
      <c r="E296" s="470">
        <f>D296-C296</f>
        <v>435563.51843305584</v>
      </c>
      <c r="F296" s="506">
        <f>D296/C296-1</f>
        <v>5.9605490155405283E-2</v>
      </c>
      <c r="G296" s="403">
        <f>C296/L296</f>
        <v>1142.6801545201065</v>
      </c>
      <c r="H296" s="403">
        <f>D296/M296</f>
        <v>1233.9447181815358</v>
      </c>
      <c r="I296" s="507">
        <f>H296-G296</f>
        <v>91.264563661429293</v>
      </c>
      <c r="J296" s="504">
        <f>D296/$D$10</f>
        <v>2.060301730845909E-3</v>
      </c>
      <c r="K296" s="504">
        <f>M296/$M$10</f>
        <v>1.1259018428904906E-3</v>
      </c>
      <c r="L296" s="404">
        <v>6395</v>
      </c>
      <c r="M296" s="404">
        <v>6275</v>
      </c>
      <c r="N296" s="419">
        <v>6</v>
      </c>
      <c r="O296" s="419">
        <v>6</v>
      </c>
      <c r="P296" s="495"/>
      <c r="R296" s="401">
        <v>936</v>
      </c>
      <c r="S296" s="402" t="s">
        <v>322</v>
      </c>
      <c r="T296" s="470">
        <f t="shared" si="4"/>
        <v>-120</v>
      </c>
      <c r="U296" s="497">
        <v>589759.75085660256</v>
      </c>
      <c r="V296" s="517">
        <v>-20027.270094208885</v>
      </c>
      <c r="W296" s="497">
        <v>569732.48076239368</v>
      </c>
      <c r="X296" s="497">
        <v>230653.88218576577</v>
      </c>
      <c r="Y296" s="497">
        <v>800386.36294815969</v>
      </c>
      <c r="Z296" s="497">
        <v>-364822.84451510361</v>
      </c>
      <c r="AA296" s="497">
        <v>435563.51843305584</v>
      </c>
      <c r="AB296" s="497">
        <v>0</v>
      </c>
      <c r="AC296" s="497">
        <v>435563.51843305584</v>
      </c>
      <c r="AD296" s="497">
        <v>0</v>
      </c>
      <c r="AE296" s="497">
        <v>435563.51843305584</v>
      </c>
      <c r="AF296" s="497">
        <v>91.264563661429293</v>
      </c>
      <c r="AG296" s="497">
        <v>91.525677957271682</v>
      </c>
    </row>
    <row r="297" spans="1:33" ht="16.5">
      <c r="A297" s="401">
        <v>946</v>
      </c>
      <c r="B297" s="402" t="s">
        <v>323</v>
      </c>
      <c r="C297" s="403">
        <v>8867020.8827811163</v>
      </c>
      <c r="D297" s="505">
        <v>9147008.9881140664</v>
      </c>
      <c r="E297" s="470">
        <f>D297-C297</f>
        <v>279988.10533295013</v>
      </c>
      <c r="F297" s="506">
        <f>D297/C297-1</f>
        <v>3.1576344415367164E-2</v>
      </c>
      <c r="G297" s="403">
        <f>C297/L297</f>
        <v>1410.3739275936243</v>
      </c>
      <c r="H297" s="403">
        <f>D297/M297</f>
        <v>1453.983307600392</v>
      </c>
      <c r="I297" s="507">
        <f>H297-G297</f>
        <v>43.609380006767651</v>
      </c>
      <c r="J297" s="504">
        <f>D297/$D$10</f>
        <v>2.4338874969890277E-3</v>
      </c>
      <c r="K297" s="504">
        <f>M297/$M$10</f>
        <v>1.1287726683066256E-3</v>
      </c>
      <c r="L297" s="404">
        <v>6287</v>
      </c>
      <c r="M297" s="404">
        <v>6291</v>
      </c>
      <c r="N297" s="419">
        <v>15</v>
      </c>
      <c r="O297" s="419">
        <v>15</v>
      </c>
      <c r="P297" s="495"/>
      <c r="R297" s="401">
        <v>946</v>
      </c>
      <c r="S297" s="402" t="s">
        <v>323</v>
      </c>
      <c r="T297" s="470">
        <f t="shared" si="4"/>
        <v>4</v>
      </c>
      <c r="U297" s="497">
        <v>665313.76445058454</v>
      </c>
      <c r="V297" s="517">
        <v>-1696.4750893519376</v>
      </c>
      <c r="W297" s="497">
        <v>663617.28936123289</v>
      </c>
      <c r="X297" s="497">
        <v>98994.314849547576</v>
      </c>
      <c r="Y297" s="497">
        <v>762611.60421078093</v>
      </c>
      <c r="Z297" s="497">
        <v>-482623.49887783034</v>
      </c>
      <c r="AA297" s="497">
        <v>279988.10533295013</v>
      </c>
      <c r="AB297" s="497">
        <v>0</v>
      </c>
      <c r="AC297" s="497">
        <v>279988.10533295013</v>
      </c>
      <c r="AD297" s="497">
        <v>0</v>
      </c>
      <c r="AE297" s="497">
        <v>279988.10533295013</v>
      </c>
      <c r="AF297" s="497">
        <v>43.609380006767651</v>
      </c>
      <c r="AG297" s="497">
        <v>43.625338229002182</v>
      </c>
    </row>
    <row r="298" spans="1:33" ht="16.5">
      <c r="A298" s="401">
        <v>976</v>
      </c>
      <c r="B298" s="402" t="s">
        <v>324</v>
      </c>
      <c r="C298" s="403">
        <v>3364057.3059958601</v>
      </c>
      <c r="D298" s="505">
        <v>4321150.4473217344</v>
      </c>
      <c r="E298" s="470">
        <f>D298-C298</f>
        <v>957093.14132587425</v>
      </c>
      <c r="F298" s="506">
        <f>D298/C298-1</f>
        <v>0.2845055997173469</v>
      </c>
      <c r="G298" s="403">
        <f>C298/L298</f>
        <v>888.08271013618275</v>
      </c>
      <c r="H298" s="403">
        <f>D298/M298</f>
        <v>1147.7159222634089</v>
      </c>
      <c r="I298" s="507">
        <f>H298-G298</f>
        <v>259.6332121272261</v>
      </c>
      <c r="J298" s="504">
        <f>D298/$D$10</f>
        <v>1.149795967185701E-3</v>
      </c>
      <c r="K298" s="504">
        <f>M298/$M$10</f>
        <v>6.7554110573429436E-4</v>
      </c>
      <c r="L298" s="404">
        <v>3788</v>
      </c>
      <c r="M298" s="404">
        <v>3765</v>
      </c>
      <c r="N298" s="419">
        <v>19</v>
      </c>
      <c r="O298" s="419">
        <v>19</v>
      </c>
      <c r="P298" s="495"/>
      <c r="R298" s="401">
        <v>976</v>
      </c>
      <c r="S298" s="402" t="s">
        <v>324</v>
      </c>
      <c r="T298" s="470">
        <f t="shared" si="4"/>
        <v>-23</v>
      </c>
      <c r="U298" s="497">
        <v>882295.02489987994</v>
      </c>
      <c r="V298" s="517">
        <v>101224.96836650977</v>
      </c>
      <c r="W298" s="497">
        <v>983519.99326638994</v>
      </c>
      <c r="X298" s="497">
        <v>176378.0661574509</v>
      </c>
      <c r="Y298" s="497">
        <v>1159898.0594238406</v>
      </c>
      <c r="Z298" s="497">
        <v>-202804.91809796623</v>
      </c>
      <c r="AA298" s="497">
        <v>957093.14132587425</v>
      </c>
      <c r="AB298" s="497">
        <v>0</v>
      </c>
      <c r="AC298" s="497">
        <v>957093.14132587425</v>
      </c>
      <c r="AD298" s="497">
        <v>0</v>
      </c>
      <c r="AE298" s="497">
        <v>957093.14132587425</v>
      </c>
      <c r="AF298" s="497">
        <v>259.6332121272261</v>
      </c>
      <c r="AG298" s="497">
        <v>259.55853291012761</v>
      </c>
    </row>
    <row r="299" spans="1:33" ht="16.5">
      <c r="A299" s="401">
        <v>977</v>
      </c>
      <c r="B299" s="402" t="s">
        <v>325</v>
      </c>
      <c r="C299" s="403">
        <v>17078028.588100106</v>
      </c>
      <c r="D299" s="505">
        <v>16705186.491041752</v>
      </c>
      <c r="E299" s="470">
        <f>D299-C299</f>
        <v>-372842.09705835395</v>
      </c>
      <c r="F299" s="506">
        <f>D299/C299-1</f>
        <v>-2.1831682452982282E-2</v>
      </c>
      <c r="G299" s="403">
        <f>C299/L299</f>
        <v>1116.7219373635066</v>
      </c>
      <c r="H299" s="403">
        <f>D299/M299</f>
        <v>1086.9403663895994</v>
      </c>
      <c r="I299" s="507">
        <f>H299-G299</f>
        <v>-29.781570973907264</v>
      </c>
      <c r="J299" s="504">
        <f>D299/$D$10</f>
        <v>4.4450097937205066E-3</v>
      </c>
      <c r="K299" s="504">
        <f>M299/$M$10</f>
        <v>2.7576072387862868E-3</v>
      </c>
      <c r="L299" s="404">
        <v>15293</v>
      </c>
      <c r="M299" s="404">
        <v>15369</v>
      </c>
      <c r="N299" s="419">
        <v>17</v>
      </c>
      <c r="O299" s="419">
        <v>17</v>
      </c>
      <c r="P299" s="495"/>
      <c r="R299" s="401">
        <v>977</v>
      </c>
      <c r="S299" s="402" t="s">
        <v>325</v>
      </c>
      <c r="T299" s="470">
        <f t="shared" si="4"/>
        <v>76</v>
      </c>
      <c r="U299" s="497">
        <v>886210.29971756972</v>
      </c>
      <c r="V299" s="517">
        <v>406728.72529969574</v>
      </c>
      <c r="W299" s="497">
        <v>1292939.0250172634</v>
      </c>
      <c r="X299" s="497">
        <v>-333279.26628309581</v>
      </c>
      <c r="Y299" s="497">
        <v>959659.75873416848</v>
      </c>
      <c r="Z299" s="497">
        <v>-1332501.8557925238</v>
      </c>
      <c r="AA299" s="497">
        <v>-372842.09705835395</v>
      </c>
      <c r="AB299" s="497">
        <v>0</v>
      </c>
      <c r="AC299" s="497">
        <v>-372842.09705835395</v>
      </c>
      <c r="AD299" s="497">
        <v>0</v>
      </c>
      <c r="AE299" s="497">
        <v>-372842.09705835581</v>
      </c>
      <c r="AF299" s="497">
        <v>-29.781570973907264</v>
      </c>
      <c r="AG299" s="497">
        <v>-29.846935143328437</v>
      </c>
    </row>
    <row r="300" spans="1:33" ht="16.5">
      <c r="A300" s="401">
        <v>980</v>
      </c>
      <c r="B300" s="402" t="s">
        <v>326</v>
      </c>
      <c r="C300" s="403">
        <v>25734601.60642888</v>
      </c>
      <c r="D300" s="505">
        <v>25806808.895741027</v>
      </c>
      <c r="E300" s="470">
        <f>D300-C300</f>
        <v>72207.289312146604</v>
      </c>
      <c r="F300" s="506">
        <f>D300/C300-1</f>
        <v>2.8058444586183118E-3</v>
      </c>
      <c r="G300" s="403">
        <f>C300/L300</f>
        <v>765.75123058972474</v>
      </c>
      <c r="H300" s="403">
        <f>D300/M300</f>
        <v>766.30367597294969</v>
      </c>
      <c r="I300" s="507">
        <f>H300-G300</f>
        <v>0.55244538322494918</v>
      </c>
      <c r="J300" s="504">
        <f>D300/$D$10</f>
        <v>6.8668205738234072E-3</v>
      </c>
      <c r="K300" s="504">
        <f>M300/$M$10</f>
        <v>6.0425492211988929E-3</v>
      </c>
      <c r="L300" s="404">
        <v>33607</v>
      </c>
      <c r="M300" s="404">
        <v>33677</v>
      </c>
      <c r="N300" s="419">
        <v>6</v>
      </c>
      <c r="O300" s="419">
        <v>6</v>
      </c>
      <c r="P300" s="495"/>
      <c r="R300" s="401">
        <v>980</v>
      </c>
      <c r="S300" s="402" t="s">
        <v>326</v>
      </c>
      <c r="T300" s="470">
        <f t="shared" si="4"/>
        <v>70</v>
      </c>
      <c r="U300" s="497">
        <v>1830375.1017479077</v>
      </c>
      <c r="V300" s="517">
        <v>726832.19081909279</v>
      </c>
      <c r="W300" s="497">
        <v>2557207.2925670035</v>
      </c>
      <c r="X300" s="497">
        <v>-287585.27631794009</v>
      </c>
      <c r="Y300" s="497">
        <v>2269622.0162490644</v>
      </c>
      <c r="Z300" s="497">
        <v>-2197414.7269369164</v>
      </c>
      <c r="AA300" s="497">
        <v>72207.289312146604</v>
      </c>
      <c r="AB300" s="497">
        <v>0</v>
      </c>
      <c r="AC300" s="497">
        <v>72207.289312146604</v>
      </c>
      <c r="AD300" s="497">
        <v>0</v>
      </c>
      <c r="AE300" s="497">
        <v>72207.289312146604</v>
      </c>
      <c r="AF300" s="497">
        <v>0.55244538322494918</v>
      </c>
      <c r="AG300" s="497">
        <v>0.60274023006923017</v>
      </c>
    </row>
    <row r="301" spans="1:33" ht="16.5">
      <c r="A301" s="401">
        <v>981</v>
      </c>
      <c r="B301" s="402" t="s">
        <v>327</v>
      </c>
      <c r="C301" s="403">
        <v>1740595.2498731101</v>
      </c>
      <c r="D301" s="505">
        <v>1874408.6544879647</v>
      </c>
      <c r="E301" s="470">
        <f>D301-C301</f>
        <v>133813.4046148546</v>
      </c>
      <c r="F301" s="506">
        <f>D301/C301-1</f>
        <v>7.6877955759450556E-2</v>
      </c>
      <c r="G301" s="403">
        <f>C301/L301</f>
        <v>778.0935403992446</v>
      </c>
      <c r="H301" s="403">
        <f>D301/M301</f>
        <v>849.30161055186443</v>
      </c>
      <c r="I301" s="507">
        <f>H301-G301</f>
        <v>71.208070152619825</v>
      </c>
      <c r="J301" s="504">
        <f>D301/$D$10</f>
        <v>4.9875317651206321E-4</v>
      </c>
      <c r="K301" s="504">
        <f>M301/$M$10</f>
        <v>3.9599448083813747E-4</v>
      </c>
      <c r="L301" s="404">
        <v>2237</v>
      </c>
      <c r="M301" s="404">
        <v>2207</v>
      </c>
      <c r="N301" s="419">
        <v>5</v>
      </c>
      <c r="O301" s="419">
        <v>5</v>
      </c>
      <c r="P301" s="495"/>
      <c r="R301" s="401">
        <v>981</v>
      </c>
      <c r="S301" s="402" t="s">
        <v>327</v>
      </c>
      <c r="T301" s="470">
        <f t="shared" si="4"/>
        <v>-30</v>
      </c>
      <c r="U301" s="497">
        <v>207652.24367635639</v>
      </c>
      <c r="V301" s="517">
        <v>-7143.1601681367029</v>
      </c>
      <c r="W301" s="497">
        <v>200509.08350821969</v>
      </c>
      <c r="X301" s="497">
        <v>99255.7214826087</v>
      </c>
      <c r="Y301" s="497">
        <v>299764.8049908285</v>
      </c>
      <c r="Z301" s="497">
        <v>-165951.40037597402</v>
      </c>
      <c r="AA301" s="497">
        <v>133813.4046148546</v>
      </c>
      <c r="AB301" s="497">
        <v>0</v>
      </c>
      <c r="AC301" s="497">
        <v>133813.4046148546</v>
      </c>
      <c r="AD301" s="497">
        <v>0</v>
      </c>
      <c r="AE301" s="497">
        <v>133813.4046148546</v>
      </c>
      <c r="AF301" s="497">
        <v>71.208070152619825</v>
      </c>
      <c r="AG301" s="497">
        <v>70.890787636854839</v>
      </c>
    </row>
    <row r="302" spans="1:33" ht="16.5">
      <c r="A302" s="401">
        <v>989</v>
      </c>
      <c r="B302" s="402" t="s">
        <v>328</v>
      </c>
      <c r="C302" s="403">
        <v>2140858.0643868959</v>
      </c>
      <c r="D302" s="505">
        <v>2413156.1666849842</v>
      </c>
      <c r="E302" s="470">
        <f>D302-C302</f>
        <v>272298.10229808837</v>
      </c>
      <c r="F302" s="506">
        <f>D302/C302-1</f>
        <v>0.12719110473868334</v>
      </c>
      <c r="G302" s="403">
        <f>C302/L302</f>
        <v>396.01518024174914</v>
      </c>
      <c r="H302" s="403">
        <f>D302/M302</f>
        <v>453.94209305586611</v>
      </c>
      <c r="I302" s="507">
        <f>H302-G302</f>
        <v>57.926912814116974</v>
      </c>
      <c r="J302" s="504">
        <f>D302/$D$10</f>
        <v>6.4210613873984202E-4</v>
      </c>
      <c r="K302" s="504">
        <f>M302/$M$10</f>
        <v>9.538317445108921E-4</v>
      </c>
      <c r="L302" s="404">
        <v>5406</v>
      </c>
      <c r="M302" s="404">
        <v>5316</v>
      </c>
      <c r="N302" s="419">
        <v>14</v>
      </c>
      <c r="O302" s="419">
        <v>14</v>
      </c>
      <c r="P302" s="495"/>
      <c r="R302" s="401">
        <v>989</v>
      </c>
      <c r="S302" s="402" t="s">
        <v>328</v>
      </c>
      <c r="T302" s="470">
        <f t="shared" si="4"/>
        <v>-90</v>
      </c>
      <c r="U302" s="497">
        <v>430105.78724294505</v>
      </c>
      <c r="V302" s="517">
        <v>145118.59963845368</v>
      </c>
      <c r="W302" s="497">
        <v>575224.38688139874</v>
      </c>
      <c r="X302" s="497">
        <v>90146.586480220314</v>
      </c>
      <c r="Y302" s="497">
        <v>665370.97336161905</v>
      </c>
      <c r="Z302" s="497">
        <v>-393072.87106353045</v>
      </c>
      <c r="AA302" s="497">
        <v>272298.10229808837</v>
      </c>
      <c r="AB302" s="497">
        <v>0</v>
      </c>
      <c r="AC302" s="497">
        <v>272298.10229808837</v>
      </c>
      <c r="AD302" s="497">
        <v>0</v>
      </c>
      <c r="AE302" s="497">
        <v>272298.10229808837</v>
      </c>
      <c r="AF302" s="497">
        <v>57.926912814116974</v>
      </c>
      <c r="AG302" s="497">
        <v>58.263066171121864</v>
      </c>
    </row>
    <row r="303" spans="1:33" ht="16.5">
      <c r="A303" s="401">
        <v>992</v>
      </c>
      <c r="B303" s="402" t="s">
        <v>329</v>
      </c>
      <c r="C303" s="403">
        <v>10090321.295306187</v>
      </c>
      <c r="D303" s="505">
        <v>11075752.328373045</v>
      </c>
      <c r="E303" s="470">
        <f>D303-C303</f>
        <v>985431.03306685761</v>
      </c>
      <c r="F303" s="506">
        <f>D303/C303-1</f>
        <v>9.7661016356858754E-2</v>
      </c>
      <c r="G303" s="403">
        <f>C303/L303</f>
        <v>556.86099863720676</v>
      </c>
      <c r="H303" s="403">
        <f>D303/M303</f>
        <v>616.3125217502112</v>
      </c>
      <c r="I303" s="507">
        <f>H303-G303</f>
        <v>59.451523113004441</v>
      </c>
      <c r="J303" s="504">
        <f>D303/$D$10</f>
        <v>2.9470983516910586E-3</v>
      </c>
      <c r="K303" s="504">
        <f>M303/$M$10</f>
        <v>3.22447522208526E-3</v>
      </c>
      <c r="L303" s="404">
        <v>18120</v>
      </c>
      <c r="M303" s="404">
        <v>17971</v>
      </c>
      <c r="N303" s="419">
        <v>13</v>
      </c>
      <c r="O303" s="419">
        <v>13</v>
      </c>
      <c r="P303" s="495"/>
      <c r="R303" s="401">
        <v>992</v>
      </c>
      <c r="S303" s="402" t="s">
        <v>329</v>
      </c>
      <c r="T303" s="470">
        <f t="shared" si="4"/>
        <v>-149</v>
      </c>
      <c r="U303" s="497">
        <v>3113566.933535344</v>
      </c>
      <c r="V303" s="517">
        <v>-58940.031874728273</v>
      </c>
      <c r="W303" s="497">
        <v>3054626.9016606156</v>
      </c>
      <c r="X303" s="497">
        <v>-830834.9438926978</v>
      </c>
      <c r="Y303" s="497">
        <v>2223791.9577679178</v>
      </c>
      <c r="Z303" s="497">
        <v>-1238360.9247010613</v>
      </c>
      <c r="AA303" s="497">
        <v>985431.03306685761</v>
      </c>
      <c r="AB303" s="497">
        <v>0</v>
      </c>
      <c r="AC303" s="497">
        <v>985431.03306685761</v>
      </c>
      <c r="AD303" s="497">
        <v>0</v>
      </c>
      <c r="AE303" s="497">
        <v>985431.03306685761</v>
      </c>
      <c r="AF303" s="497">
        <v>59.451523113004441</v>
      </c>
      <c r="AG303" s="497">
        <v>59.372079435021533</v>
      </c>
    </row>
    <row r="304" spans="1:33" ht="16.5">
      <c r="A304" s="241"/>
      <c r="B304" s="24"/>
    </row>
  </sheetData>
  <autoFilter ref="A10:AG10" xr:uid="{70756EBB-3FD4-43F2-9773-86B8D48CFBAE}"/>
  <conditionalFormatting sqref="E10:F303 I10:I303">
    <cfRule type="cellIs" dxfId="9" priority="3" operator="lessThan">
      <formula>0</formula>
    </cfRule>
    <cfRule type="cellIs" dxfId="8" priority="4" operator="lessThan">
      <formula>0</formula>
    </cfRule>
    <cfRule type="cellIs" dxfId="7" priority="5" operator="greaterThan">
      <formula>0</formula>
    </cfRule>
  </conditionalFormatting>
  <conditionalFormatting sqref="F12:F303">
    <cfRule type="cellIs" dxfId="6" priority="6" operator="lessThan">
      <formula>0</formula>
    </cfRule>
  </conditionalFormatting>
  <conditionalFormatting sqref="L11:M302">
    <cfRule type="cellIs" dxfId="5" priority="2" operator="lessThan">
      <formula>0</formula>
    </cfRule>
  </conditionalFormatting>
  <hyperlinks>
    <hyperlink ref="A2" r:id="rId1" display="https://datawrapper.dwcdn.net/3md7G/3/" xr:uid="{F26E5489-26C4-4879-84C3-5CA5EE8ED324}"/>
  </hyperlinks>
  <pageMargins left="0.7" right="0.7" top="0.75" bottom="0.75" header="0.3" footer="0.3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2FC95-9C57-4CB5-8D34-35F3CBB6EDE7}">
  <dimension ref="A1:AC334"/>
  <sheetViews>
    <sheetView zoomScaleNormal="100" workbookViewId="0"/>
  </sheetViews>
  <sheetFormatPr defaultColWidth="9.140625" defaultRowHeight="16.5"/>
  <cols>
    <col min="1" max="1" width="7" style="14" customWidth="1"/>
    <col min="2" max="2" width="16.42578125" style="8" customWidth="1"/>
    <col min="3" max="3" width="11.7109375" style="7" bestFit="1" customWidth="1"/>
    <col min="4" max="4" width="16" style="14" bestFit="1" customWidth="1"/>
    <col min="5" max="5" width="14.42578125" style="158" bestFit="1" customWidth="1"/>
    <col min="6" max="6" width="12.28515625" style="214" bestFit="1" customWidth="1"/>
    <col min="7" max="7" width="12.42578125" style="159" bestFit="1" customWidth="1"/>
    <col min="8" max="8" width="15.85546875" style="7" customWidth="1"/>
    <col min="9" max="9" width="15.28515625" style="157" bestFit="1" customWidth="1"/>
    <col min="10" max="10" width="14.42578125" style="16" customWidth="1"/>
    <col min="11" max="11" width="14.5703125" style="9" customWidth="1"/>
    <col min="12" max="12" width="14.140625" style="41" customWidth="1"/>
    <col min="13" max="13" width="9.7109375" style="18" customWidth="1"/>
    <col min="14" max="14" width="16" customWidth="1"/>
    <col min="15" max="15" width="8.85546875" customWidth="1"/>
    <col min="16" max="16" width="3.42578125" customWidth="1"/>
    <col min="17" max="17" width="11.85546875" customWidth="1"/>
    <col min="18" max="18" width="16" bestFit="1" customWidth="1"/>
    <col min="19" max="19" width="5.7109375" customWidth="1"/>
    <col min="20" max="20" width="5.42578125" customWidth="1"/>
    <col min="21" max="21" width="8.28515625" style="12" customWidth="1"/>
    <col min="22" max="22" width="15.5703125" style="8" bestFit="1" customWidth="1"/>
    <col min="23" max="23" width="12" style="7" bestFit="1" customWidth="1"/>
    <col min="24" max="24" width="14.85546875" style="139" customWidth="1"/>
    <col min="25" max="25" width="16" style="7" customWidth="1"/>
    <col min="26" max="26" width="15.140625" style="16" customWidth="1"/>
    <col min="27" max="27" width="16.7109375" style="16" customWidth="1"/>
    <col min="28" max="28" width="16" style="9" customWidth="1"/>
    <col min="29" max="29" width="14.7109375" style="136" customWidth="1"/>
    <col min="30" max="16384" width="9.140625" style="1"/>
  </cols>
  <sheetData>
    <row r="1" spans="1:29" ht="29.25">
      <c r="A1" s="35" t="s">
        <v>330</v>
      </c>
      <c r="B1" s="6"/>
      <c r="I1" s="8"/>
      <c r="J1" s="12"/>
      <c r="L1" s="38"/>
      <c r="M1" s="24"/>
      <c r="U1" s="35" t="s">
        <v>331</v>
      </c>
      <c r="V1" s="6"/>
      <c r="X1" s="17"/>
      <c r="Z1" s="12"/>
      <c r="AA1" s="12"/>
    </row>
    <row r="2" spans="1:29" ht="17.45" customHeight="1">
      <c r="A2" s="239" t="s">
        <v>332</v>
      </c>
      <c r="B2" s="6"/>
      <c r="I2" s="8"/>
      <c r="J2" s="12"/>
      <c r="L2" s="38"/>
      <c r="M2" s="24"/>
      <c r="U2" s="35"/>
      <c r="V2" s="6"/>
      <c r="X2" s="17"/>
      <c r="Z2" s="12"/>
      <c r="AA2" s="12"/>
    </row>
    <row r="3" spans="1:29">
      <c r="A3" s="34" t="s">
        <v>8</v>
      </c>
      <c r="B3" s="51"/>
      <c r="C3" s="52"/>
      <c r="D3" s="44"/>
      <c r="E3" s="160"/>
      <c r="F3" s="215"/>
      <c r="G3" s="161"/>
      <c r="H3" s="52"/>
      <c r="I3" s="51"/>
      <c r="J3" s="42"/>
      <c r="K3" s="42"/>
      <c r="L3" s="38"/>
      <c r="M3" s="24"/>
      <c r="U3" s="50" t="s">
        <v>8</v>
      </c>
      <c r="V3" s="51"/>
      <c r="W3" s="52"/>
      <c r="X3" s="17"/>
      <c r="Y3" s="52"/>
      <c r="Z3" s="42"/>
      <c r="AA3" s="42"/>
      <c r="AB3" s="42"/>
    </row>
    <row r="4" spans="1:29">
      <c r="A4" s="249" t="s">
        <v>333</v>
      </c>
      <c r="B4" s="51"/>
      <c r="C4" s="43"/>
      <c r="D4" s="44"/>
      <c r="E4" s="160"/>
      <c r="G4" s="162"/>
      <c r="H4" s="45"/>
      <c r="I4" s="156"/>
      <c r="J4" s="46"/>
      <c r="L4" s="40"/>
      <c r="U4" s="53" t="s">
        <v>334</v>
      </c>
      <c r="V4" s="51"/>
      <c r="W4" s="43"/>
      <c r="X4" s="137"/>
      <c r="Y4" s="45"/>
      <c r="Z4" s="46"/>
      <c r="AA4" s="46"/>
      <c r="AB4" s="138" t="s">
        <v>335</v>
      </c>
    </row>
    <row r="5" spans="1:29">
      <c r="A5" s="332" t="s">
        <v>336</v>
      </c>
      <c r="B5" s="51"/>
      <c r="C5" s="47"/>
      <c r="D5" s="48"/>
      <c r="E5" s="163"/>
      <c r="F5" s="216"/>
      <c r="G5" s="164"/>
      <c r="H5" s="42" t="s">
        <v>337</v>
      </c>
      <c r="I5" s="1"/>
      <c r="J5" s="12"/>
      <c r="K5" s="1"/>
      <c r="L5" s="1"/>
      <c r="R5" s="1"/>
      <c r="U5" s="53" t="s">
        <v>338</v>
      </c>
      <c r="V5" s="51"/>
      <c r="W5" s="47"/>
      <c r="Y5" s="48"/>
      <c r="Z5" s="12"/>
      <c r="AA5" s="12"/>
      <c r="AB5" s="42" t="s">
        <v>337</v>
      </c>
    </row>
    <row r="6" spans="1:29">
      <c r="A6" s="250" t="s">
        <v>9</v>
      </c>
      <c r="B6" s="51"/>
      <c r="C6" s="47"/>
      <c r="D6" s="48"/>
      <c r="E6" s="163"/>
      <c r="F6" s="216"/>
      <c r="G6" s="164"/>
      <c r="H6" s="48"/>
      <c r="I6" s="48"/>
      <c r="J6" s="48"/>
      <c r="K6" s="49"/>
      <c r="L6" s="15"/>
      <c r="M6" s="15"/>
      <c r="U6" s="42" t="s">
        <v>339</v>
      </c>
      <c r="V6" s="51"/>
      <c r="W6" s="47"/>
      <c r="X6" s="13"/>
      <c r="Y6" s="48"/>
      <c r="Z6" s="48"/>
      <c r="AA6" s="48"/>
      <c r="AB6" s="49"/>
    </row>
    <row r="7" spans="1:29">
      <c r="A7" s="251" t="s">
        <v>340</v>
      </c>
      <c r="B7" s="51"/>
      <c r="C7" s="47"/>
      <c r="D7" s="48"/>
      <c r="E7" s="163"/>
      <c r="H7" s="48"/>
      <c r="I7" s="48"/>
      <c r="J7" s="48"/>
      <c r="K7" s="49"/>
      <c r="L7" s="15"/>
      <c r="M7" s="15"/>
      <c r="U7" s="42" t="s">
        <v>340</v>
      </c>
      <c r="V7" s="51"/>
      <c r="W7" s="47"/>
      <c r="X7" s="13"/>
      <c r="Y7" s="48"/>
      <c r="Z7" s="48"/>
      <c r="AA7" s="48"/>
      <c r="AB7" s="49"/>
    </row>
    <row r="8" spans="1:29">
      <c r="A8" s="250" t="s">
        <v>10</v>
      </c>
      <c r="F8" s="217"/>
      <c r="G8" s="165"/>
      <c r="I8" s="8"/>
      <c r="J8" s="12"/>
      <c r="L8" s="40"/>
      <c r="U8" s="42" t="s">
        <v>10</v>
      </c>
      <c r="V8" s="51"/>
      <c r="W8" s="47"/>
      <c r="X8" s="13"/>
      <c r="Y8" s="48"/>
      <c r="Z8" s="48"/>
      <c r="AA8" s="48"/>
      <c r="AB8" s="49"/>
    </row>
    <row r="9" spans="1:29" ht="115.5">
      <c r="A9" s="55" t="s">
        <v>11</v>
      </c>
      <c r="B9" s="55" t="s">
        <v>12</v>
      </c>
      <c r="C9" s="56" t="s">
        <v>31</v>
      </c>
      <c r="D9" s="56" t="s">
        <v>32</v>
      </c>
      <c r="E9" s="340" t="s">
        <v>341</v>
      </c>
      <c r="F9" s="166" t="s">
        <v>342</v>
      </c>
      <c r="G9" s="166" t="s">
        <v>343</v>
      </c>
      <c r="H9" s="56" t="s">
        <v>17</v>
      </c>
      <c r="I9" s="56" t="s">
        <v>344</v>
      </c>
      <c r="J9" s="57" t="s">
        <v>34</v>
      </c>
      <c r="K9" s="57" t="s">
        <v>19</v>
      </c>
      <c r="L9" s="58" t="s">
        <v>345</v>
      </c>
      <c r="M9" s="167" t="s">
        <v>27</v>
      </c>
      <c r="N9" s="133" t="s">
        <v>346</v>
      </c>
      <c r="O9" s="133" t="s">
        <v>29</v>
      </c>
      <c r="P9" s="59"/>
      <c r="Q9" s="60" t="s">
        <v>347</v>
      </c>
      <c r="R9" s="60" t="s">
        <v>348</v>
      </c>
      <c r="S9" s="60"/>
      <c r="T9" s="61"/>
      <c r="U9" s="140" t="s">
        <v>11</v>
      </c>
      <c r="V9" s="140" t="s">
        <v>12</v>
      </c>
      <c r="W9" s="141" t="s">
        <v>349</v>
      </c>
      <c r="X9" s="141" t="s">
        <v>350</v>
      </c>
      <c r="Y9" s="141" t="s">
        <v>17</v>
      </c>
      <c r="Z9" s="141" t="s">
        <v>351</v>
      </c>
      <c r="AA9" s="142" t="s">
        <v>352</v>
      </c>
      <c r="AB9" s="142" t="s">
        <v>353</v>
      </c>
      <c r="AC9" s="143" t="s">
        <v>35</v>
      </c>
    </row>
    <row r="10" spans="1:29" s="54" customFormat="1" ht="30.6" customHeight="1">
      <c r="A10" s="343"/>
      <c r="B10" s="344" t="s">
        <v>36</v>
      </c>
      <c r="C10" s="333">
        <f>SUM(C11:C303)</f>
        <v>5517897</v>
      </c>
      <c r="D10" s="333">
        <v>344.41961421171868</v>
      </c>
      <c r="E10" s="347">
        <v>345.07038877311413</v>
      </c>
      <c r="F10" s="348">
        <v>-0.65077601122311635</v>
      </c>
      <c r="G10" s="348">
        <v>0</v>
      </c>
      <c r="H10" s="333">
        <v>148.42654692539568</v>
      </c>
      <c r="I10" s="334">
        <v>492.84616095588592</v>
      </c>
      <c r="J10" s="335">
        <v>2.6833784682823909</v>
      </c>
      <c r="K10" s="333">
        <v>154.22542320017965</v>
      </c>
      <c r="L10" s="365">
        <f t="shared" ref="L10:L73" si="0">SUM(I10:K10)</f>
        <v>649.75496262434797</v>
      </c>
      <c r="M10" s="238"/>
      <c r="N10" s="233">
        <f t="shared" ref="N10" si="1">L10-AC10</f>
        <v>-1299.4337393187625</v>
      </c>
      <c r="O10" s="234">
        <f t="shared" ref="O10" si="2">N10/AC10</f>
        <v>-0.66665363801020439</v>
      </c>
      <c r="P10" s="235"/>
      <c r="Q10" s="236">
        <f t="shared" ref="Q10" si="3">I10/Z10-1</f>
        <v>-0.65906205508023952</v>
      </c>
      <c r="R10" s="236">
        <f t="shared" ref="R10" si="4">K10/AB10-1</f>
        <v>-0.69127631135866818</v>
      </c>
      <c r="S10" s="236"/>
      <c r="T10" s="237"/>
      <c r="U10" s="344"/>
      <c r="V10" s="344" t="s">
        <v>36</v>
      </c>
      <c r="W10" s="354">
        <f t="shared" ref="W10" si="5">SUM(W11:W303)</f>
        <v>5503664</v>
      </c>
      <c r="X10" s="354">
        <v>1302.0757736484065</v>
      </c>
      <c r="Y10" s="354">
        <v>143.48394858162206</v>
      </c>
      <c r="Z10" s="355">
        <v>1445.5597222300291</v>
      </c>
      <c r="AA10" s="356">
        <v>4.0708671532273772</v>
      </c>
      <c r="AB10" s="354">
        <v>499.55811255985367</v>
      </c>
      <c r="AC10" s="366">
        <f t="shared" ref="AC10:AC73" si="6">SUM(Z10:AB10)</f>
        <v>1949.1887019431103</v>
      </c>
    </row>
    <row r="11" spans="1:29" ht="18.75">
      <c r="A11" s="345">
        <v>5</v>
      </c>
      <c r="B11" s="346" t="s">
        <v>37</v>
      </c>
      <c r="C11" s="342">
        <v>9311</v>
      </c>
      <c r="D11" s="336">
        <v>636.17903554935026</v>
      </c>
      <c r="E11" s="349">
        <v>473.55407582429382</v>
      </c>
      <c r="F11" s="350">
        <v>145.80710987004619</v>
      </c>
      <c r="G11" s="351">
        <v>16.817849855010202</v>
      </c>
      <c r="H11" s="337">
        <v>585.34668671463862</v>
      </c>
      <c r="I11" s="338">
        <v>1221.5256148641392</v>
      </c>
      <c r="J11" s="341">
        <v>166.32563634410911</v>
      </c>
      <c r="K11" s="342">
        <v>214.30566359629029</v>
      </c>
      <c r="L11" s="339">
        <f t="shared" si="0"/>
        <v>1602.1569148045387</v>
      </c>
      <c r="M11" s="364">
        <v>14</v>
      </c>
      <c r="N11" s="134">
        <f t="shared" ref="N11:N74" si="7">L11-AC11</f>
        <v>-2549.3436480265477</v>
      </c>
      <c r="O11" s="135">
        <f t="shared" ref="O11:O74" si="8">N11/AC11</f>
        <v>-0.61407763516911118</v>
      </c>
      <c r="P11" s="31"/>
      <c r="Q11" s="39">
        <f t="shared" ref="Q11:Q74" si="9">I11/Z11-1</f>
        <v>-0.63073160722245669</v>
      </c>
      <c r="R11" s="39">
        <f t="shared" ref="R11:R74" si="10">K11/AB11-1</f>
        <v>-0.69149787629227655</v>
      </c>
      <c r="S11" s="23"/>
      <c r="T11" s="33"/>
      <c r="U11" s="357">
        <v>5</v>
      </c>
      <c r="V11" s="346" t="s">
        <v>37</v>
      </c>
      <c r="W11" s="342">
        <v>9419</v>
      </c>
      <c r="X11" s="342">
        <v>2229.8641718851754</v>
      </c>
      <c r="Y11" s="337">
        <v>1078.0972966719701</v>
      </c>
      <c r="Z11" s="358">
        <v>3307.9614685571455</v>
      </c>
      <c r="AA11" s="359">
        <v>148.87397812931309</v>
      </c>
      <c r="AB11" s="360">
        <v>694.66511614462843</v>
      </c>
      <c r="AC11" s="366">
        <f t="shared" si="6"/>
        <v>4151.5005628310864</v>
      </c>
    </row>
    <row r="12" spans="1:29" ht="18.75">
      <c r="A12" s="345">
        <v>9</v>
      </c>
      <c r="B12" s="346" t="s">
        <v>38</v>
      </c>
      <c r="C12" s="342">
        <v>2491</v>
      </c>
      <c r="D12" s="336">
        <v>782.03813729425929</v>
      </c>
      <c r="E12" s="349">
        <v>603.73143315937375</v>
      </c>
      <c r="F12" s="352">
        <v>166.0983540746688</v>
      </c>
      <c r="G12" s="351">
        <v>12.20835006021678</v>
      </c>
      <c r="H12" s="337">
        <v>682.53512645523881</v>
      </c>
      <c r="I12" s="338">
        <v>1464.5728623042955</v>
      </c>
      <c r="J12" s="341">
        <v>-198.0405459654757</v>
      </c>
      <c r="K12" s="342">
        <v>211.6105539840641</v>
      </c>
      <c r="L12" s="339">
        <f t="shared" si="0"/>
        <v>1478.1428703228839</v>
      </c>
      <c r="M12" s="364">
        <v>17</v>
      </c>
      <c r="N12" s="134">
        <f t="shared" si="7"/>
        <v>-2748.6219499391345</v>
      </c>
      <c r="O12" s="135">
        <f t="shared" si="8"/>
        <v>-0.65028977641787666</v>
      </c>
      <c r="P12" s="31"/>
      <c r="Q12" s="39">
        <f t="shared" si="9"/>
        <v>-0.60931923044200265</v>
      </c>
      <c r="R12" s="39">
        <f t="shared" si="10"/>
        <v>-0.69428244793571192</v>
      </c>
      <c r="S12" s="23"/>
      <c r="T12" s="33"/>
      <c r="U12" s="357">
        <v>9</v>
      </c>
      <c r="V12" s="346" t="s">
        <v>38</v>
      </c>
      <c r="W12" s="342">
        <v>2517</v>
      </c>
      <c r="X12" s="361">
        <v>2599.4699103214475</v>
      </c>
      <c r="Y12" s="337">
        <v>1149.3014048401933</v>
      </c>
      <c r="Z12" s="358">
        <v>3748.7713151616404</v>
      </c>
      <c r="AA12" s="362">
        <v>-214.18315454906636</v>
      </c>
      <c r="AB12" s="360">
        <v>692.17665964944445</v>
      </c>
      <c r="AC12" s="366">
        <f t="shared" si="6"/>
        <v>4226.7648202620185</v>
      </c>
    </row>
    <row r="13" spans="1:29" ht="18.75">
      <c r="A13" s="345">
        <v>10</v>
      </c>
      <c r="B13" s="346" t="s">
        <v>39</v>
      </c>
      <c r="C13" s="342">
        <v>11197</v>
      </c>
      <c r="D13" s="336">
        <v>368.99473073144594</v>
      </c>
      <c r="E13" s="349">
        <v>382.8154862909708</v>
      </c>
      <c r="F13" s="352">
        <v>40.135304099312314</v>
      </c>
      <c r="G13" s="351">
        <v>-53.956059658837191</v>
      </c>
      <c r="H13" s="337">
        <v>571.71858533535772</v>
      </c>
      <c r="I13" s="338">
        <v>940.7133160668036</v>
      </c>
      <c r="J13" s="341">
        <v>-57.142538179869611</v>
      </c>
      <c r="K13" s="342">
        <v>218.02317503298912</v>
      </c>
      <c r="L13" s="339">
        <f t="shared" si="0"/>
        <v>1101.5939529199231</v>
      </c>
      <c r="M13" s="364">
        <v>14</v>
      </c>
      <c r="N13" s="134">
        <f t="shared" si="7"/>
        <v>-2881.707272780578</v>
      </c>
      <c r="O13" s="135">
        <f t="shared" si="8"/>
        <v>-0.72344698768640137</v>
      </c>
      <c r="P13" s="31"/>
      <c r="Q13" s="39">
        <f t="shared" si="9"/>
        <v>-0.71714885852606736</v>
      </c>
      <c r="R13" s="39">
        <f t="shared" si="10"/>
        <v>-0.69116368143794971</v>
      </c>
      <c r="S13" s="23"/>
      <c r="T13" s="33"/>
      <c r="U13" s="357">
        <v>10</v>
      </c>
      <c r="V13" s="346" t="s">
        <v>39</v>
      </c>
      <c r="W13" s="342">
        <v>11332</v>
      </c>
      <c r="X13" s="361">
        <v>2248.703800728289</v>
      </c>
      <c r="Y13" s="337">
        <v>1077.1209110432885</v>
      </c>
      <c r="Z13" s="358">
        <v>3325.8247117715773</v>
      </c>
      <c r="AA13" s="363">
        <v>-48.47405577126721</v>
      </c>
      <c r="AB13" s="360">
        <v>705.95056970019118</v>
      </c>
      <c r="AC13" s="366">
        <f t="shared" si="6"/>
        <v>3983.3012257005012</v>
      </c>
    </row>
    <row r="14" spans="1:29" ht="18.75">
      <c r="A14" s="345">
        <v>16</v>
      </c>
      <c r="B14" s="346" t="s">
        <v>40</v>
      </c>
      <c r="C14" s="342">
        <v>8033</v>
      </c>
      <c r="D14" s="336">
        <v>885.51524959541894</v>
      </c>
      <c r="E14" s="349">
        <v>113.78911988049296</v>
      </c>
      <c r="F14" s="352">
        <v>411.45362878127725</v>
      </c>
      <c r="G14" s="351">
        <v>360.2725009336487</v>
      </c>
      <c r="H14" s="337">
        <v>289.3723391012075</v>
      </c>
      <c r="I14" s="338">
        <v>1174.8875886966264</v>
      </c>
      <c r="J14" s="341">
        <v>-72.472052782273124</v>
      </c>
      <c r="K14" s="342">
        <v>175.4833697499063</v>
      </c>
      <c r="L14" s="339">
        <f t="shared" si="0"/>
        <v>1277.8989056642597</v>
      </c>
      <c r="M14" s="364">
        <v>7</v>
      </c>
      <c r="N14" s="134">
        <f t="shared" si="7"/>
        <v>-1592.7200640793014</v>
      </c>
      <c r="O14" s="135">
        <f t="shared" si="8"/>
        <v>-0.55483506549167083</v>
      </c>
      <c r="P14" s="31"/>
      <c r="Q14" s="39">
        <f t="shared" si="9"/>
        <v>-0.49971520087848842</v>
      </c>
      <c r="R14" s="39">
        <f t="shared" si="10"/>
        <v>-0.69967209789075824</v>
      </c>
      <c r="S14" s="23"/>
      <c r="T14" s="33"/>
      <c r="U14" s="357">
        <v>16</v>
      </c>
      <c r="V14" s="346" t="s">
        <v>40</v>
      </c>
      <c r="W14" s="342">
        <v>8059</v>
      </c>
      <c r="X14" s="361">
        <v>1834.5150891496112</v>
      </c>
      <c r="Y14" s="337">
        <v>513.92242236323386</v>
      </c>
      <c r="Z14" s="358">
        <v>2348.4375115128455</v>
      </c>
      <c r="AA14" s="362">
        <v>-62.124457128676013</v>
      </c>
      <c r="AB14" s="360">
        <v>584.30591535939163</v>
      </c>
      <c r="AC14" s="366">
        <f t="shared" si="6"/>
        <v>2870.6189697435611</v>
      </c>
    </row>
    <row r="15" spans="1:29" ht="18.75">
      <c r="A15" s="345">
        <v>18</v>
      </c>
      <c r="B15" s="346" t="s">
        <v>41</v>
      </c>
      <c r="C15" s="342">
        <v>4847</v>
      </c>
      <c r="D15" s="336">
        <v>326.38271095523004</v>
      </c>
      <c r="E15" s="349">
        <v>488.03074066432845</v>
      </c>
      <c r="F15" s="352">
        <v>-93.913761089333605</v>
      </c>
      <c r="G15" s="351">
        <v>-67.734268619764805</v>
      </c>
      <c r="H15" s="337">
        <v>260.82360222818238</v>
      </c>
      <c r="I15" s="338">
        <v>587.20631318341248</v>
      </c>
      <c r="J15" s="341">
        <v>-19.095316690736539</v>
      </c>
      <c r="K15" s="342">
        <v>174.14112146177328</v>
      </c>
      <c r="L15" s="339">
        <f t="shared" si="0"/>
        <v>742.2521179544492</v>
      </c>
      <c r="M15" s="364">
        <v>1</v>
      </c>
      <c r="N15" s="134">
        <f t="shared" si="7"/>
        <v>-1037.0161224431374</v>
      </c>
      <c r="O15" s="135">
        <f t="shared" si="8"/>
        <v>-0.58283293035760075</v>
      </c>
      <c r="P15" s="31"/>
      <c r="Q15" s="39">
        <f t="shared" si="9"/>
        <v>-0.5331799538645704</v>
      </c>
      <c r="R15" s="39">
        <f t="shared" si="10"/>
        <v>-0.69174530328558592</v>
      </c>
      <c r="S15" s="23"/>
      <c r="T15" s="33"/>
      <c r="U15" s="357">
        <v>18</v>
      </c>
      <c r="V15" s="346" t="s">
        <v>41</v>
      </c>
      <c r="W15" s="342">
        <v>4878</v>
      </c>
      <c r="X15" s="361">
        <v>951.46051055851444</v>
      </c>
      <c r="Y15" s="337">
        <v>306.42530228221682</v>
      </c>
      <c r="Z15" s="358">
        <v>1257.8858128407312</v>
      </c>
      <c r="AA15" s="363">
        <v>-43.543665436654365</v>
      </c>
      <c r="AB15" s="360">
        <v>564.92609299350988</v>
      </c>
      <c r="AC15" s="366">
        <f t="shared" si="6"/>
        <v>1779.2682403975866</v>
      </c>
    </row>
    <row r="16" spans="1:29" ht="18.75">
      <c r="A16" s="345">
        <v>19</v>
      </c>
      <c r="B16" s="346" t="s">
        <v>42</v>
      </c>
      <c r="C16" s="342">
        <v>3955</v>
      </c>
      <c r="D16" s="336">
        <v>383.55575221238939</v>
      </c>
      <c r="E16" s="349">
        <v>498.68419721871049</v>
      </c>
      <c r="F16" s="352">
        <v>-22.825537294563844</v>
      </c>
      <c r="G16" s="351">
        <v>-92.302907711757271</v>
      </c>
      <c r="H16" s="337">
        <v>422.82553729456384</v>
      </c>
      <c r="I16" s="338">
        <v>806.38128950695318</v>
      </c>
      <c r="J16" s="341">
        <v>-195.62022756005058</v>
      </c>
      <c r="K16" s="342">
        <v>167.28960784706632</v>
      </c>
      <c r="L16" s="339">
        <f t="shared" si="0"/>
        <v>778.05066979396895</v>
      </c>
      <c r="M16" s="364">
        <v>2</v>
      </c>
      <c r="N16" s="134">
        <f t="shared" si="7"/>
        <v>-1114.5397111259795</v>
      </c>
      <c r="O16" s="135">
        <f t="shared" si="8"/>
        <v>-0.5888964259578584</v>
      </c>
      <c r="P16" s="31"/>
      <c r="Q16" s="39">
        <f t="shared" si="9"/>
        <v>-0.46712475817939902</v>
      </c>
      <c r="R16" s="39">
        <f t="shared" si="10"/>
        <v>-0.70291694284651984</v>
      </c>
      <c r="S16" s="23"/>
      <c r="T16" s="33"/>
      <c r="U16" s="357">
        <v>19</v>
      </c>
      <c r="V16" s="346" t="s">
        <v>42</v>
      </c>
      <c r="W16" s="342">
        <v>3959</v>
      </c>
      <c r="X16" s="361">
        <v>1030.7513978483805</v>
      </c>
      <c r="Y16" s="337">
        <v>482.51329568833177</v>
      </c>
      <c r="Z16" s="358">
        <v>1513.2646935367122</v>
      </c>
      <c r="AA16" s="362">
        <v>-183.78151048244507</v>
      </c>
      <c r="AB16" s="360">
        <v>563.10719786568154</v>
      </c>
      <c r="AC16" s="366">
        <f t="shared" si="6"/>
        <v>1892.5903809199485</v>
      </c>
    </row>
    <row r="17" spans="1:29" ht="18.75">
      <c r="A17" s="345">
        <v>20</v>
      </c>
      <c r="B17" s="346" t="s">
        <v>43</v>
      </c>
      <c r="C17" s="342">
        <v>16467</v>
      </c>
      <c r="D17" s="336">
        <v>77.410518005708383</v>
      </c>
      <c r="E17" s="349">
        <v>275.80117811380336</v>
      </c>
      <c r="F17" s="352">
        <v>-94.712698123519772</v>
      </c>
      <c r="G17" s="351">
        <v>-103.67796198457521</v>
      </c>
      <c r="H17" s="337">
        <v>460.44276431651178</v>
      </c>
      <c r="I17" s="338">
        <v>537.85328232222025</v>
      </c>
      <c r="J17" s="341">
        <v>-154.24643225845631</v>
      </c>
      <c r="K17" s="342">
        <v>168.47294988079662</v>
      </c>
      <c r="L17" s="339">
        <f t="shared" si="0"/>
        <v>552.07979994456059</v>
      </c>
      <c r="M17" s="364">
        <v>6</v>
      </c>
      <c r="N17" s="134">
        <f t="shared" si="7"/>
        <v>-1640.1769466265189</v>
      </c>
      <c r="O17" s="135">
        <f t="shared" si="8"/>
        <v>-0.74816827417314524</v>
      </c>
      <c r="P17" s="31"/>
      <c r="Q17" s="39">
        <f t="shared" si="9"/>
        <v>-0.70044529359737306</v>
      </c>
      <c r="R17" s="39">
        <f t="shared" si="10"/>
        <v>-0.69834318937483864</v>
      </c>
      <c r="S17" s="23"/>
      <c r="T17" s="33"/>
      <c r="U17" s="357">
        <v>20</v>
      </c>
      <c r="V17" s="346" t="s">
        <v>43</v>
      </c>
      <c r="W17" s="342">
        <v>16391</v>
      </c>
      <c r="X17" s="361">
        <v>1224.1926843041879</v>
      </c>
      <c r="Y17" s="337">
        <v>571.31668619223092</v>
      </c>
      <c r="Z17" s="358">
        <v>1795.5093704964188</v>
      </c>
      <c r="AA17" s="363">
        <v>-161.74473796595692</v>
      </c>
      <c r="AB17" s="360">
        <v>558.49211404061771</v>
      </c>
      <c r="AC17" s="366">
        <f t="shared" si="6"/>
        <v>2192.2567465710795</v>
      </c>
    </row>
    <row r="18" spans="1:29" ht="18.75">
      <c r="A18" s="345">
        <v>46</v>
      </c>
      <c r="B18" s="346" t="s">
        <v>44</v>
      </c>
      <c r="C18" s="342">
        <v>1362</v>
      </c>
      <c r="D18" s="336">
        <v>1119.1864904552128</v>
      </c>
      <c r="E18" s="349">
        <v>557.86857562408227</v>
      </c>
      <c r="F18" s="352">
        <v>310.69676945668135</v>
      </c>
      <c r="G18" s="351">
        <v>250.62114537444933</v>
      </c>
      <c r="H18" s="337">
        <v>290.36563876651985</v>
      </c>
      <c r="I18" s="338">
        <v>1409.5521292217327</v>
      </c>
      <c r="J18" s="341">
        <v>-254.60279001468427</v>
      </c>
      <c r="K18" s="342">
        <v>219.72007788142949</v>
      </c>
      <c r="L18" s="339">
        <f t="shared" si="0"/>
        <v>1374.669417088478</v>
      </c>
      <c r="M18" s="364">
        <v>10</v>
      </c>
      <c r="N18" s="134">
        <f t="shared" si="7"/>
        <v>-3037.0090014492866</v>
      </c>
      <c r="O18" s="135">
        <f t="shared" si="8"/>
        <v>-0.68840217108478474</v>
      </c>
      <c r="P18" s="31"/>
      <c r="Q18" s="39">
        <f t="shared" si="9"/>
        <v>-0.64125382337145331</v>
      </c>
      <c r="R18" s="39">
        <f t="shared" si="10"/>
        <v>-0.69828969890812065</v>
      </c>
      <c r="S18" s="23"/>
      <c r="T18" s="33"/>
      <c r="U18" s="357">
        <v>46</v>
      </c>
      <c r="V18" s="346" t="s">
        <v>44</v>
      </c>
      <c r="W18" s="342">
        <v>1369</v>
      </c>
      <c r="X18" s="361">
        <v>3091.3539057900175</v>
      </c>
      <c r="Y18" s="337">
        <v>837.75313715754339</v>
      </c>
      <c r="Z18" s="358">
        <v>3929.1070429475608</v>
      </c>
      <c r="AA18" s="362">
        <v>-245.6771365960555</v>
      </c>
      <c r="AB18" s="360">
        <v>728.2485121862594</v>
      </c>
      <c r="AC18" s="366">
        <f t="shared" si="6"/>
        <v>4411.6784185377646</v>
      </c>
    </row>
    <row r="19" spans="1:29" ht="18.75">
      <c r="A19" s="345">
        <v>47</v>
      </c>
      <c r="B19" s="346" t="s">
        <v>45</v>
      </c>
      <c r="C19" s="342">
        <v>1789</v>
      </c>
      <c r="D19" s="336">
        <v>1537.5299049748462</v>
      </c>
      <c r="E19" s="349">
        <v>1186.0206819452208</v>
      </c>
      <c r="F19" s="352">
        <v>-22.4315259921744</v>
      </c>
      <c r="G19" s="351">
        <v>373.94074902179989</v>
      </c>
      <c r="H19" s="337">
        <v>356.41252096143097</v>
      </c>
      <c r="I19" s="338">
        <v>1893.9424259362772</v>
      </c>
      <c r="J19" s="341">
        <v>-10.095584125209614</v>
      </c>
      <c r="K19" s="342">
        <v>217.22410138052931</v>
      </c>
      <c r="L19" s="339">
        <f t="shared" si="0"/>
        <v>2101.0709431915971</v>
      </c>
      <c r="M19" s="364">
        <v>19</v>
      </c>
      <c r="N19" s="134">
        <f t="shared" si="7"/>
        <v>-3350.4244492724624</v>
      </c>
      <c r="O19" s="135">
        <f t="shared" si="8"/>
        <v>-0.61458814656689653</v>
      </c>
      <c r="P19" s="31"/>
      <c r="Q19" s="39">
        <f t="shared" si="9"/>
        <v>-0.60461430550040918</v>
      </c>
      <c r="R19" s="39">
        <f t="shared" si="10"/>
        <v>-0.69373064675144391</v>
      </c>
      <c r="S19" s="23"/>
      <c r="T19" s="33"/>
      <c r="U19" s="357">
        <v>47</v>
      </c>
      <c r="V19" s="346" t="s">
        <v>45</v>
      </c>
      <c r="W19" s="342">
        <v>1808</v>
      </c>
      <c r="X19" s="361">
        <v>3887.0188648785261</v>
      </c>
      <c r="Y19" s="337">
        <v>903.09481976880124</v>
      </c>
      <c r="Z19" s="358">
        <v>4790.1136846473273</v>
      </c>
      <c r="AA19" s="363">
        <v>-47.876659292035399</v>
      </c>
      <c r="AB19" s="360">
        <v>709.25836710876786</v>
      </c>
      <c r="AC19" s="366">
        <f t="shared" si="6"/>
        <v>5451.4953924640595</v>
      </c>
    </row>
    <row r="20" spans="1:29" ht="18.75">
      <c r="A20" s="345">
        <v>49</v>
      </c>
      <c r="B20" s="346" t="s">
        <v>46</v>
      </c>
      <c r="C20" s="342">
        <v>297132</v>
      </c>
      <c r="D20" s="336">
        <v>1171.1524574936393</v>
      </c>
      <c r="E20" s="349">
        <v>779.68843140422439</v>
      </c>
      <c r="F20" s="352">
        <v>288.27199695758117</v>
      </c>
      <c r="G20" s="351">
        <v>103.19202913183366</v>
      </c>
      <c r="H20" s="337">
        <v>-79.386713649152568</v>
      </c>
      <c r="I20" s="338">
        <v>1091.7657438444867</v>
      </c>
      <c r="J20" s="341">
        <v>1.6871928974327908</v>
      </c>
      <c r="K20" s="342">
        <v>102.96161980806362</v>
      </c>
      <c r="L20" s="339">
        <f t="shared" si="0"/>
        <v>1196.4145565499832</v>
      </c>
      <c r="M20" s="364">
        <v>1</v>
      </c>
      <c r="N20" s="134">
        <f t="shared" si="7"/>
        <v>630.84001063239202</v>
      </c>
      <c r="O20" s="135">
        <f t="shared" si="8"/>
        <v>1.1153967504122977</v>
      </c>
      <c r="P20" s="31"/>
      <c r="Q20" s="39">
        <f t="shared" si="9"/>
        <v>3.6842558598512491</v>
      </c>
      <c r="R20" s="39">
        <f t="shared" si="10"/>
        <v>-0.68591162893832269</v>
      </c>
      <c r="S20" s="23"/>
      <c r="T20" s="33"/>
      <c r="U20" s="357">
        <v>49</v>
      </c>
      <c r="V20" s="346" t="s">
        <v>46</v>
      </c>
      <c r="W20" s="342">
        <v>292796</v>
      </c>
      <c r="X20" s="361">
        <v>834.99753466680636</v>
      </c>
      <c r="Y20" s="337">
        <v>-601.92620455394683</v>
      </c>
      <c r="Z20" s="358">
        <v>233.07133011285944</v>
      </c>
      <c r="AA20" s="362">
        <v>4.6922259866938072</v>
      </c>
      <c r="AB20" s="360">
        <v>327.81098981803797</v>
      </c>
      <c r="AC20" s="366">
        <f t="shared" si="6"/>
        <v>565.57454591759119</v>
      </c>
    </row>
    <row r="21" spans="1:29" ht="18.75">
      <c r="A21" s="345">
        <v>50</v>
      </c>
      <c r="B21" s="346" t="s">
        <v>47</v>
      </c>
      <c r="C21" s="342">
        <v>11417</v>
      </c>
      <c r="D21" s="336">
        <v>228.61136901112377</v>
      </c>
      <c r="E21" s="349">
        <v>215.23990540422179</v>
      </c>
      <c r="F21" s="352">
        <v>8.0910922308837705</v>
      </c>
      <c r="G21" s="351">
        <v>5.280371376018218</v>
      </c>
      <c r="H21" s="337">
        <v>311.70395024962772</v>
      </c>
      <c r="I21" s="338">
        <v>540.31531926075149</v>
      </c>
      <c r="J21" s="341">
        <v>-113.40159411404046</v>
      </c>
      <c r="K21" s="342">
        <v>183.09992031991084</v>
      </c>
      <c r="L21" s="339">
        <f t="shared" si="0"/>
        <v>610.01364546662194</v>
      </c>
      <c r="M21" s="364">
        <v>4</v>
      </c>
      <c r="N21" s="134">
        <f t="shared" si="7"/>
        <v>-1780.6841377840544</v>
      </c>
      <c r="O21" s="135">
        <f t="shared" si="8"/>
        <v>-0.74483866185830694</v>
      </c>
      <c r="P21" s="31"/>
      <c r="Q21" s="39">
        <f t="shared" si="9"/>
        <v>-0.71812394561594117</v>
      </c>
      <c r="R21" s="39">
        <f t="shared" si="10"/>
        <v>-0.68968712358108752</v>
      </c>
      <c r="S21" s="23"/>
      <c r="T21" s="33"/>
      <c r="U21" s="357">
        <v>50</v>
      </c>
      <c r="V21" s="346" t="s">
        <v>47</v>
      </c>
      <c r="W21" s="342">
        <v>11483</v>
      </c>
      <c r="X21" s="361">
        <v>1526.9663162078107</v>
      </c>
      <c r="Y21" s="337">
        <v>389.88795664420894</v>
      </c>
      <c r="Z21" s="358">
        <v>1916.8542728520197</v>
      </c>
      <c r="AA21" s="363">
        <v>-116.20586954628581</v>
      </c>
      <c r="AB21" s="360">
        <v>590.04937994494242</v>
      </c>
      <c r="AC21" s="366">
        <f t="shared" si="6"/>
        <v>2390.6977832506764</v>
      </c>
    </row>
    <row r="22" spans="1:29" ht="18.75">
      <c r="A22" s="345">
        <v>51</v>
      </c>
      <c r="B22" s="346" t="s">
        <v>48</v>
      </c>
      <c r="C22" s="342">
        <v>9334</v>
      </c>
      <c r="D22" s="336">
        <v>-511.29312191986287</v>
      </c>
      <c r="E22" s="349">
        <v>392.73098350117851</v>
      </c>
      <c r="F22" s="352">
        <v>-424.84261838440113</v>
      </c>
      <c r="G22" s="350">
        <v>-479.18148703664025</v>
      </c>
      <c r="H22" s="337">
        <v>-17.278551532033426</v>
      </c>
      <c r="I22" s="338">
        <v>-528.57178058710087</v>
      </c>
      <c r="J22" s="341">
        <v>-90.847868009427899</v>
      </c>
      <c r="K22" s="342">
        <v>193.24448794943586</v>
      </c>
      <c r="L22" s="339">
        <f t="shared" si="0"/>
        <v>-426.17516064709287</v>
      </c>
      <c r="M22" s="364">
        <v>4</v>
      </c>
      <c r="N22" s="134">
        <f t="shared" si="7"/>
        <v>-1920.7432580113314</v>
      </c>
      <c r="O22" s="135">
        <f t="shared" si="8"/>
        <v>-1.2851493761968282</v>
      </c>
      <c r="P22" s="31"/>
      <c r="Q22" s="39">
        <f t="shared" si="9"/>
        <v>-1.5353955585822625</v>
      </c>
      <c r="R22" s="39">
        <f t="shared" si="10"/>
        <v>-0.68324450224303523</v>
      </c>
      <c r="S22" s="23"/>
      <c r="T22" s="33"/>
      <c r="U22" s="357">
        <v>51</v>
      </c>
      <c r="V22" s="346" t="s">
        <v>48</v>
      </c>
      <c r="W22" s="342">
        <v>9452</v>
      </c>
      <c r="X22" s="361">
        <v>1263.4916443200309</v>
      </c>
      <c r="Y22" s="337">
        <v>-276.23694615486704</v>
      </c>
      <c r="Z22" s="358">
        <v>987.25469816516386</v>
      </c>
      <c r="AA22" s="362">
        <v>-102.76121455776556</v>
      </c>
      <c r="AB22" s="360">
        <v>610.07461375683999</v>
      </c>
      <c r="AC22" s="366">
        <f t="shared" si="6"/>
        <v>1494.5680973642384</v>
      </c>
    </row>
    <row r="23" spans="1:29" ht="18.75">
      <c r="A23" s="345">
        <v>52</v>
      </c>
      <c r="B23" s="346" t="s">
        <v>49</v>
      </c>
      <c r="C23" s="342">
        <v>2404</v>
      </c>
      <c r="D23" s="336">
        <v>819.73128119800333</v>
      </c>
      <c r="E23" s="349">
        <v>453.596921797005</v>
      </c>
      <c r="F23" s="352">
        <v>244.07986688851915</v>
      </c>
      <c r="G23" s="351">
        <v>122.0544925124792</v>
      </c>
      <c r="H23" s="337">
        <v>483.31988352745424</v>
      </c>
      <c r="I23" s="338">
        <v>1303.0507487520799</v>
      </c>
      <c r="J23" s="341">
        <v>95.599833610648915</v>
      </c>
      <c r="K23" s="342">
        <v>228.36538549597017</v>
      </c>
      <c r="L23" s="339">
        <f t="shared" si="0"/>
        <v>1627.015967858699</v>
      </c>
      <c r="M23" s="364">
        <v>14</v>
      </c>
      <c r="N23" s="134">
        <f t="shared" si="7"/>
        <v>-2557.7424601672983</v>
      </c>
      <c r="O23" s="135">
        <f t="shared" si="8"/>
        <v>-0.611204327360377</v>
      </c>
      <c r="P23" s="31"/>
      <c r="Q23" s="39">
        <f t="shared" si="9"/>
        <v>-0.61626844306655915</v>
      </c>
      <c r="R23" s="39">
        <f t="shared" si="10"/>
        <v>-0.69632077653285518</v>
      </c>
      <c r="S23" s="23"/>
      <c r="T23" s="33"/>
      <c r="U23" s="357">
        <v>52</v>
      </c>
      <c r="V23" s="346" t="s">
        <v>49</v>
      </c>
      <c r="W23" s="342">
        <v>2408</v>
      </c>
      <c r="X23" s="361">
        <v>2457.7952879996146</v>
      </c>
      <c r="Y23" s="337">
        <v>937.93989511981044</v>
      </c>
      <c r="Z23" s="358">
        <v>3395.7351831194251</v>
      </c>
      <c r="AA23" s="363">
        <v>37.027823920265782</v>
      </c>
      <c r="AB23" s="360">
        <v>751.99542098630627</v>
      </c>
      <c r="AC23" s="366">
        <f t="shared" si="6"/>
        <v>4184.7584280259971</v>
      </c>
    </row>
    <row r="24" spans="1:29" ht="18.75">
      <c r="A24" s="345">
        <v>61</v>
      </c>
      <c r="B24" s="346" t="s">
        <v>50</v>
      </c>
      <c r="C24" s="342">
        <v>16573</v>
      </c>
      <c r="D24" s="336">
        <v>152.25004525432934</v>
      </c>
      <c r="E24" s="349">
        <v>-48.654860314970129</v>
      </c>
      <c r="F24" s="352">
        <v>80.661195921076455</v>
      </c>
      <c r="G24" s="351">
        <v>120.24370964822302</v>
      </c>
      <c r="H24" s="337">
        <v>361.3523803777228</v>
      </c>
      <c r="I24" s="338">
        <v>513.60248597115788</v>
      </c>
      <c r="J24" s="341">
        <v>74.927110360224461</v>
      </c>
      <c r="K24" s="342">
        <v>183.02019799854762</v>
      </c>
      <c r="L24" s="339">
        <f t="shared" si="0"/>
        <v>771.54979432992991</v>
      </c>
      <c r="M24" s="364">
        <v>5</v>
      </c>
      <c r="N24" s="134">
        <f t="shared" si="7"/>
        <v>-2215.3564002578323</v>
      </c>
      <c r="O24" s="135">
        <f t="shared" si="8"/>
        <v>-0.74168931192818555</v>
      </c>
      <c r="P24" s="31"/>
      <c r="Q24" s="39">
        <f t="shared" si="9"/>
        <v>-0.78188987800333509</v>
      </c>
      <c r="R24" s="39">
        <f t="shared" si="10"/>
        <v>-0.68286207586166137</v>
      </c>
      <c r="S24" s="23"/>
      <c r="T24" s="33"/>
      <c r="U24" s="357">
        <v>61</v>
      </c>
      <c r="V24" s="346" t="s">
        <v>50</v>
      </c>
      <c r="W24" s="342">
        <v>16800</v>
      </c>
      <c r="X24" s="361">
        <v>1757.4354231015543</v>
      </c>
      <c r="Y24" s="337">
        <v>597.34977104459949</v>
      </c>
      <c r="Z24" s="358">
        <v>2354.7851941461536</v>
      </c>
      <c r="AA24" s="362">
        <v>55.021309523809521</v>
      </c>
      <c r="AB24" s="360">
        <v>577.09969091779897</v>
      </c>
      <c r="AC24" s="366">
        <f t="shared" si="6"/>
        <v>2986.906194587762</v>
      </c>
    </row>
    <row r="25" spans="1:29" ht="18.75">
      <c r="A25" s="345">
        <v>69</v>
      </c>
      <c r="B25" s="346" t="s">
        <v>51</v>
      </c>
      <c r="C25" s="342">
        <v>6802</v>
      </c>
      <c r="D25" s="336">
        <v>113.14495736548074</v>
      </c>
      <c r="E25" s="349">
        <v>549.03734195824757</v>
      </c>
      <c r="F25" s="352">
        <v>-197.90252866803883</v>
      </c>
      <c r="G25" s="351">
        <v>-237.98985592472803</v>
      </c>
      <c r="H25" s="337">
        <v>546.58835636577476</v>
      </c>
      <c r="I25" s="338">
        <v>659.73331373125552</v>
      </c>
      <c r="J25" s="341">
        <v>100.03043222581594</v>
      </c>
      <c r="K25" s="342">
        <v>199.7702052038523</v>
      </c>
      <c r="L25" s="339">
        <f t="shared" si="0"/>
        <v>959.53395116092383</v>
      </c>
      <c r="M25" s="364">
        <v>17</v>
      </c>
      <c r="N25" s="134">
        <f t="shared" si="7"/>
        <v>-2983.0998457996538</v>
      </c>
      <c r="O25" s="135">
        <f t="shared" si="8"/>
        <v>-0.75662615384146514</v>
      </c>
      <c r="P25" s="31"/>
      <c r="Q25" s="39">
        <f t="shared" si="9"/>
        <v>-0.79256245701237416</v>
      </c>
      <c r="R25" s="39">
        <f t="shared" si="10"/>
        <v>-0.68817784733299692</v>
      </c>
      <c r="S25" s="23"/>
      <c r="T25" s="33"/>
      <c r="U25" s="357">
        <v>69</v>
      </c>
      <c r="V25" s="346" t="s">
        <v>51</v>
      </c>
      <c r="W25" s="342">
        <v>6896</v>
      </c>
      <c r="X25" s="361">
        <v>2195.2632128834157</v>
      </c>
      <c r="Y25" s="337">
        <v>985.13173505814564</v>
      </c>
      <c r="Z25" s="358">
        <v>3180.3949479415614</v>
      </c>
      <c r="AA25" s="363">
        <v>121.58454176334106</v>
      </c>
      <c r="AB25" s="360">
        <v>640.65430725567535</v>
      </c>
      <c r="AC25" s="366">
        <f t="shared" si="6"/>
        <v>3942.6337969605775</v>
      </c>
    </row>
    <row r="26" spans="1:29" ht="18.75">
      <c r="A26" s="345">
        <v>71</v>
      </c>
      <c r="B26" s="346" t="s">
        <v>52</v>
      </c>
      <c r="C26" s="342">
        <v>6613</v>
      </c>
      <c r="D26" s="336">
        <v>669.4282473915016</v>
      </c>
      <c r="E26" s="349">
        <v>738.1686072886738</v>
      </c>
      <c r="F26" s="352">
        <v>17.570996522002115</v>
      </c>
      <c r="G26" s="351">
        <v>-86.311356419174359</v>
      </c>
      <c r="H26" s="337">
        <v>593.3670043853017</v>
      </c>
      <c r="I26" s="338">
        <v>1262.7952517768033</v>
      </c>
      <c r="J26" s="341">
        <v>96.383487070920907</v>
      </c>
      <c r="K26" s="342">
        <v>208.83706615704244</v>
      </c>
      <c r="L26" s="339">
        <f t="shared" si="0"/>
        <v>1568.0158050047667</v>
      </c>
      <c r="M26" s="364">
        <v>17</v>
      </c>
      <c r="N26" s="134">
        <f t="shared" si="7"/>
        <v>-2709.6538059498007</v>
      </c>
      <c r="O26" s="135">
        <f t="shared" si="8"/>
        <v>-0.63344158207326773</v>
      </c>
      <c r="P26" s="31"/>
      <c r="Q26" s="39">
        <f t="shared" si="9"/>
        <v>-0.64478934109570241</v>
      </c>
      <c r="R26" s="39">
        <f t="shared" si="10"/>
        <v>-0.67931482210237704</v>
      </c>
      <c r="S26" s="23"/>
      <c r="T26" s="33"/>
      <c r="U26" s="357">
        <v>71</v>
      </c>
      <c r="V26" s="346" t="s">
        <v>52</v>
      </c>
      <c r="W26" s="342">
        <v>6667</v>
      </c>
      <c r="X26" s="361">
        <v>2469.7179471225359</v>
      </c>
      <c r="Y26" s="337">
        <v>1085.3421844402135</v>
      </c>
      <c r="Z26" s="358">
        <v>3555.0601315627496</v>
      </c>
      <c r="AA26" s="362">
        <v>71.388030598470081</v>
      </c>
      <c r="AB26" s="360">
        <v>651.22144879334758</v>
      </c>
      <c r="AC26" s="366">
        <f t="shared" si="6"/>
        <v>4277.6696109545674</v>
      </c>
    </row>
    <row r="27" spans="1:29" ht="18.75">
      <c r="A27" s="345">
        <v>72</v>
      </c>
      <c r="B27" s="346" t="s">
        <v>53</v>
      </c>
      <c r="C27" s="342">
        <v>950</v>
      </c>
      <c r="D27" s="336">
        <v>1325.5294736842104</v>
      </c>
      <c r="E27" s="349">
        <v>1323.8347368421053</v>
      </c>
      <c r="F27" s="352">
        <v>-19.52</v>
      </c>
      <c r="G27" s="351">
        <v>21.214736842105264</v>
      </c>
      <c r="H27" s="337">
        <v>301.72526315789474</v>
      </c>
      <c r="I27" s="338">
        <v>1627.2547368421053</v>
      </c>
      <c r="J27" s="341">
        <v>-229.35578947368421</v>
      </c>
      <c r="K27" s="342">
        <v>179.43235548878033</v>
      </c>
      <c r="L27" s="339">
        <f t="shared" si="0"/>
        <v>1577.3313028572015</v>
      </c>
      <c r="M27" s="364">
        <v>17</v>
      </c>
      <c r="N27" s="134">
        <f t="shared" si="7"/>
        <v>-2627.7893910291227</v>
      </c>
      <c r="O27" s="135">
        <f t="shared" si="8"/>
        <v>-0.62490225187818571</v>
      </c>
      <c r="P27" s="31"/>
      <c r="Q27" s="39">
        <f t="shared" si="9"/>
        <v>-0.57935344336270755</v>
      </c>
      <c r="R27" s="39">
        <f t="shared" si="10"/>
        <v>-0.69297672818592959</v>
      </c>
      <c r="S27" s="23"/>
      <c r="T27" s="33"/>
      <c r="U27" s="357">
        <v>72</v>
      </c>
      <c r="V27" s="346" t="s">
        <v>53</v>
      </c>
      <c r="W27" s="342">
        <v>949</v>
      </c>
      <c r="X27" s="361">
        <v>3329.7128306264963</v>
      </c>
      <c r="Y27" s="337">
        <v>538.74802128349711</v>
      </c>
      <c r="Z27" s="358">
        <v>3868.4608519099929</v>
      </c>
      <c r="AA27" s="363">
        <v>-247.76606954689146</v>
      </c>
      <c r="AB27" s="360">
        <v>584.42591152322291</v>
      </c>
      <c r="AC27" s="366">
        <f t="shared" si="6"/>
        <v>4205.1206938863243</v>
      </c>
    </row>
    <row r="28" spans="1:29" ht="18.75">
      <c r="A28" s="345">
        <v>74</v>
      </c>
      <c r="B28" s="346" t="s">
        <v>54</v>
      </c>
      <c r="C28" s="342">
        <v>1083</v>
      </c>
      <c r="D28" s="336">
        <v>631.56048014773774</v>
      </c>
      <c r="E28" s="349">
        <v>490.25669436749769</v>
      </c>
      <c r="F28" s="352">
        <v>115.30655586334257</v>
      </c>
      <c r="G28" s="351">
        <v>25.997229916897506</v>
      </c>
      <c r="H28" s="337">
        <v>427.31578947368422</v>
      </c>
      <c r="I28" s="338">
        <v>1058.8753462603879</v>
      </c>
      <c r="J28" s="341">
        <v>-281.81809787626963</v>
      </c>
      <c r="K28" s="342">
        <v>264.5635944164909</v>
      </c>
      <c r="L28" s="339">
        <f t="shared" si="0"/>
        <v>1041.6208428006094</v>
      </c>
      <c r="M28" s="364">
        <v>16</v>
      </c>
      <c r="N28" s="134">
        <f t="shared" si="7"/>
        <v>-3371.1493687741249</v>
      </c>
      <c r="O28" s="135">
        <f t="shared" si="8"/>
        <v>-0.76395307417811398</v>
      </c>
      <c r="P28" s="31"/>
      <c r="Q28" s="39">
        <f t="shared" si="9"/>
        <v>-0.72795929089194922</v>
      </c>
      <c r="R28" s="39">
        <f t="shared" si="10"/>
        <v>-0.66905579392789505</v>
      </c>
      <c r="S28" s="23"/>
      <c r="T28" s="33"/>
      <c r="U28" s="357">
        <v>74</v>
      </c>
      <c r="V28" s="346" t="s">
        <v>54</v>
      </c>
      <c r="W28" s="342">
        <v>1103</v>
      </c>
      <c r="X28" s="361">
        <v>2865.9750440995172</v>
      </c>
      <c r="Y28" s="337">
        <v>1026.3664724777575</v>
      </c>
      <c r="Z28" s="358">
        <v>3892.3415165772749</v>
      </c>
      <c r="AA28" s="362">
        <v>-278.99184043517681</v>
      </c>
      <c r="AB28" s="360">
        <v>799.42053543263637</v>
      </c>
      <c r="AC28" s="366">
        <f t="shared" si="6"/>
        <v>4412.7702115747343</v>
      </c>
    </row>
    <row r="29" spans="1:29" ht="18.75">
      <c r="A29" s="345">
        <v>75</v>
      </c>
      <c r="B29" s="346" t="s">
        <v>55</v>
      </c>
      <c r="C29" s="342">
        <v>19702</v>
      </c>
      <c r="D29" s="336">
        <v>57.014110242614962</v>
      </c>
      <c r="E29" s="349">
        <v>58.424474672622068</v>
      </c>
      <c r="F29" s="352">
        <v>-51.470815145670493</v>
      </c>
      <c r="G29" s="351">
        <v>50.060450715663386</v>
      </c>
      <c r="H29" s="337">
        <v>-8.6931276012587553</v>
      </c>
      <c r="I29" s="338">
        <v>48.32098264135621</v>
      </c>
      <c r="J29" s="341">
        <v>-87.530250735965893</v>
      </c>
      <c r="K29" s="342">
        <v>164.30541852837592</v>
      </c>
      <c r="L29" s="339">
        <f t="shared" si="0"/>
        <v>125.09615043376624</v>
      </c>
      <c r="M29" s="364">
        <v>8</v>
      </c>
      <c r="N29" s="134">
        <f t="shared" si="7"/>
        <v>-2028.6168594074786</v>
      </c>
      <c r="O29" s="135">
        <f t="shared" si="8"/>
        <v>-0.9419160538743333</v>
      </c>
      <c r="P29" s="31"/>
      <c r="Q29" s="39">
        <f t="shared" si="9"/>
        <v>-0.97165258687035172</v>
      </c>
      <c r="R29" s="39">
        <f t="shared" si="10"/>
        <v>-0.69255186400943325</v>
      </c>
      <c r="S29" s="23"/>
      <c r="T29" s="33"/>
      <c r="U29" s="357">
        <v>75</v>
      </c>
      <c r="V29" s="346" t="s">
        <v>55</v>
      </c>
      <c r="W29" s="342">
        <v>19877</v>
      </c>
      <c r="X29" s="361">
        <v>1693.5848128239584</v>
      </c>
      <c r="Y29" s="337">
        <v>11.014559977994196</v>
      </c>
      <c r="Z29" s="358">
        <v>1704.5993728019525</v>
      </c>
      <c r="AA29" s="363">
        <v>-85.303063842632184</v>
      </c>
      <c r="AB29" s="360">
        <v>534.4167008819245</v>
      </c>
      <c r="AC29" s="366">
        <f t="shared" si="6"/>
        <v>2153.7130098412449</v>
      </c>
    </row>
    <row r="30" spans="1:29" ht="18.75">
      <c r="A30" s="345">
        <v>77</v>
      </c>
      <c r="B30" s="346" t="s">
        <v>56</v>
      </c>
      <c r="C30" s="342">
        <v>4683</v>
      </c>
      <c r="D30" s="336">
        <v>230.0260516762759</v>
      </c>
      <c r="E30" s="349">
        <v>207.23403800982277</v>
      </c>
      <c r="F30" s="352">
        <v>13.375827461029255</v>
      </c>
      <c r="G30" s="351">
        <v>9.4161862054238732</v>
      </c>
      <c r="H30" s="337">
        <v>575.08050395045916</v>
      </c>
      <c r="I30" s="338">
        <v>805.10655562673503</v>
      </c>
      <c r="J30" s="341">
        <v>44.394405295750587</v>
      </c>
      <c r="K30" s="342">
        <v>226.9859727371655</v>
      </c>
      <c r="L30" s="339">
        <f t="shared" si="0"/>
        <v>1076.4869336596512</v>
      </c>
      <c r="M30" s="364">
        <v>13</v>
      </c>
      <c r="N30" s="134">
        <f t="shared" si="7"/>
        <v>-3125.6793496781183</v>
      </c>
      <c r="O30" s="135">
        <f t="shared" si="8"/>
        <v>-0.74382571724301194</v>
      </c>
      <c r="P30" s="31"/>
      <c r="Q30" s="39">
        <f t="shared" si="9"/>
        <v>-0.76450493290490118</v>
      </c>
      <c r="R30" s="39">
        <f t="shared" si="10"/>
        <v>-0.68952869447779563</v>
      </c>
      <c r="S30" s="23"/>
      <c r="T30" s="33"/>
      <c r="U30" s="357">
        <v>77</v>
      </c>
      <c r="V30" s="346" t="s">
        <v>56</v>
      </c>
      <c r="W30" s="342">
        <v>4782</v>
      </c>
      <c r="X30" s="361">
        <v>2351.4295225325313</v>
      </c>
      <c r="Y30" s="337">
        <v>1067.3535779288168</v>
      </c>
      <c r="Z30" s="358">
        <v>3418.7831004613481</v>
      </c>
      <c r="AA30" s="362">
        <v>52.281890422417398</v>
      </c>
      <c r="AB30" s="360">
        <v>731.1012924540039</v>
      </c>
      <c r="AC30" s="366">
        <f t="shared" si="6"/>
        <v>4202.1662833377695</v>
      </c>
    </row>
    <row r="31" spans="1:29" ht="18.75">
      <c r="A31" s="345">
        <v>78</v>
      </c>
      <c r="B31" s="346" t="s">
        <v>57</v>
      </c>
      <c r="C31" s="342">
        <v>7979</v>
      </c>
      <c r="D31" s="336">
        <v>-95.480386013284871</v>
      </c>
      <c r="E31" s="349">
        <v>141.47424489284373</v>
      </c>
      <c r="F31" s="352">
        <v>-193.39954881564105</v>
      </c>
      <c r="G31" s="351">
        <v>-43.555082090487531</v>
      </c>
      <c r="H31" s="337">
        <v>-6.6638676525880438</v>
      </c>
      <c r="I31" s="338">
        <v>-102.14425366587291</v>
      </c>
      <c r="J31" s="341">
        <v>-43.14813886451936</v>
      </c>
      <c r="K31" s="342">
        <v>156.75601758654852</v>
      </c>
      <c r="L31" s="339">
        <f t="shared" si="0"/>
        <v>11.463625056156246</v>
      </c>
      <c r="M31" s="364">
        <v>1</v>
      </c>
      <c r="N31" s="134">
        <f t="shared" si="7"/>
        <v>-1923.0570000813284</v>
      </c>
      <c r="O31" s="135">
        <f t="shared" si="8"/>
        <v>-0.99407417790888564</v>
      </c>
      <c r="P31" s="31"/>
      <c r="Q31" s="39">
        <f t="shared" si="9"/>
        <v>-1.0679842003696762</v>
      </c>
      <c r="R31" s="39">
        <f t="shared" si="10"/>
        <v>-0.68597098652844979</v>
      </c>
      <c r="S31" s="23"/>
      <c r="T31" s="33"/>
      <c r="U31" s="357">
        <v>78</v>
      </c>
      <c r="V31" s="346" t="s">
        <v>57</v>
      </c>
      <c r="W31" s="342">
        <v>8042</v>
      </c>
      <c r="X31" s="361">
        <v>1568.4184875313285</v>
      </c>
      <c r="Y31" s="337">
        <v>-65.948014826711059</v>
      </c>
      <c r="Z31" s="358">
        <v>1502.4704727046174</v>
      </c>
      <c r="AA31" s="363">
        <v>-67.126709773688134</v>
      </c>
      <c r="AB31" s="360">
        <v>499.17686220655543</v>
      </c>
      <c r="AC31" s="366">
        <f t="shared" si="6"/>
        <v>1934.5206251374846</v>
      </c>
    </row>
    <row r="32" spans="1:29" ht="18.75">
      <c r="A32" s="345">
        <v>79</v>
      </c>
      <c r="B32" s="346" t="s">
        <v>58</v>
      </c>
      <c r="C32" s="342">
        <v>6785</v>
      </c>
      <c r="D32" s="336">
        <v>-206.61164333087694</v>
      </c>
      <c r="E32" s="349">
        <v>44.454974207811347</v>
      </c>
      <c r="F32" s="352">
        <v>-128.22579218865144</v>
      </c>
      <c r="G32" s="351">
        <v>-122.84082535003685</v>
      </c>
      <c r="H32" s="337">
        <v>-71.08415622697126</v>
      </c>
      <c r="I32" s="338">
        <v>-277.69565217391306</v>
      </c>
      <c r="J32" s="341">
        <v>-52.834929992630805</v>
      </c>
      <c r="K32" s="342">
        <v>160.11801021782168</v>
      </c>
      <c r="L32" s="339">
        <f t="shared" si="0"/>
        <v>-170.41257194872219</v>
      </c>
      <c r="M32" s="364">
        <v>4</v>
      </c>
      <c r="N32" s="134">
        <f t="shared" si="7"/>
        <v>-2151.7215887880975</v>
      </c>
      <c r="O32" s="135">
        <f t="shared" si="8"/>
        <v>-1.0860100925702987</v>
      </c>
      <c r="P32" s="31"/>
      <c r="Q32" s="39">
        <f t="shared" si="9"/>
        <v>-1.1824199479877742</v>
      </c>
      <c r="R32" s="39">
        <f t="shared" si="10"/>
        <v>-0.69217228073437687</v>
      </c>
      <c r="S32" s="23"/>
      <c r="T32" s="33"/>
      <c r="U32" s="357">
        <v>79</v>
      </c>
      <c r="V32" s="346" t="s">
        <v>58</v>
      </c>
      <c r="W32" s="342">
        <v>6869</v>
      </c>
      <c r="X32" s="361">
        <v>1721.5716859574959</v>
      </c>
      <c r="Y32" s="337">
        <v>-199.28393597675264</v>
      </c>
      <c r="Z32" s="358">
        <v>1522.2877499807432</v>
      </c>
      <c r="AA32" s="362">
        <v>-61.133352744213134</v>
      </c>
      <c r="AB32" s="360">
        <v>520.1546196028454</v>
      </c>
      <c r="AC32" s="366">
        <f t="shared" si="6"/>
        <v>1981.3090168393755</v>
      </c>
    </row>
    <row r="33" spans="1:29" ht="18.75">
      <c r="A33" s="345">
        <v>81</v>
      </c>
      <c r="B33" s="346" t="s">
        <v>59</v>
      </c>
      <c r="C33" s="342">
        <v>2621</v>
      </c>
      <c r="D33" s="336">
        <v>184.36169400991989</v>
      </c>
      <c r="E33" s="349">
        <v>-83.768790537962616</v>
      </c>
      <c r="F33" s="352">
        <v>110.68904998092331</v>
      </c>
      <c r="G33" s="351">
        <v>157.44143456695917</v>
      </c>
      <c r="H33" s="337">
        <v>101.59404807325448</v>
      </c>
      <c r="I33" s="338">
        <v>285.95574208317436</v>
      </c>
      <c r="J33" s="341">
        <v>-263.35673407096527</v>
      </c>
      <c r="K33" s="342">
        <v>239.82066026518461</v>
      </c>
      <c r="L33" s="339">
        <f t="shared" si="0"/>
        <v>262.41966827739373</v>
      </c>
      <c r="M33" s="364">
        <v>7</v>
      </c>
      <c r="N33" s="134">
        <f t="shared" si="7"/>
        <v>-3454.6931330950115</v>
      </c>
      <c r="O33" s="135">
        <f t="shared" si="8"/>
        <v>-0.92940228551027426</v>
      </c>
      <c r="P33" s="31"/>
      <c r="Q33" s="39">
        <f t="shared" si="9"/>
        <v>-0.91000178448337066</v>
      </c>
      <c r="R33" s="39">
        <f t="shared" si="10"/>
        <v>-0.69740894288705901</v>
      </c>
      <c r="S33" s="23"/>
      <c r="T33" s="33"/>
      <c r="U33" s="357">
        <v>81</v>
      </c>
      <c r="V33" s="346" t="s">
        <v>59</v>
      </c>
      <c r="W33" s="342">
        <v>2655</v>
      </c>
      <c r="X33" s="361">
        <v>2437.300456118272</v>
      </c>
      <c r="Y33" s="337">
        <v>740.04856621136548</v>
      </c>
      <c r="Z33" s="358">
        <v>3177.3490223296371</v>
      </c>
      <c r="AA33" s="363">
        <v>-252.79322033898305</v>
      </c>
      <c r="AB33" s="360">
        <v>792.55699938175121</v>
      </c>
      <c r="AC33" s="366">
        <f t="shared" si="6"/>
        <v>3717.1128013724051</v>
      </c>
    </row>
    <row r="34" spans="1:29" ht="18.75">
      <c r="A34" s="345">
        <v>82</v>
      </c>
      <c r="B34" s="346" t="s">
        <v>60</v>
      </c>
      <c r="C34" s="342">
        <v>9405</v>
      </c>
      <c r="D34" s="336">
        <v>410.48931419457733</v>
      </c>
      <c r="E34" s="349">
        <v>363.0179691653376</v>
      </c>
      <c r="F34" s="352">
        <v>37.051887293992557</v>
      </c>
      <c r="G34" s="351">
        <v>10.419457735247208</v>
      </c>
      <c r="H34" s="337">
        <v>244.88569909622541</v>
      </c>
      <c r="I34" s="338">
        <v>655.37501329080271</v>
      </c>
      <c r="J34" s="341">
        <v>-222.1686337054758</v>
      </c>
      <c r="K34" s="342">
        <v>151.07023403429938</v>
      </c>
      <c r="L34" s="339">
        <f t="shared" si="0"/>
        <v>584.27661361962623</v>
      </c>
      <c r="M34" s="364">
        <v>5</v>
      </c>
      <c r="N34" s="134">
        <f t="shared" si="7"/>
        <v>-896.5927693799174</v>
      </c>
      <c r="O34" s="135">
        <f t="shared" si="8"/>
        <v>-0.60545027108592309</v>
      </c>
      <c r="P34" s="31"/>
      <c r="Q34" s="39">
        <f t="shared" si="9"/>
        <v>-0.44783827479363003</v>
      </c>
      <c r="R34" s="39">
        <f t="shared" si="10"/>
        <v>-0.69617267582640985</v>
      </c>
      <c r="S34" s="23"/>
      <c r="T34" s="33"/>
      <c r="U34" s="357">
        <v>82</v>
      </c>
      <c r="V34" s="346" t="s">
        <v>60</v>
      </c>
      <c r="W34" s="342">
        <v>9389</v>
      </c>
      <c r="X34" s="361">
        <v>953.98739737323172</v>
      </c>
      <c r="Y34" s="337">
        <v>232.93843136989045</v>
      </c>
      <c r="Z34" s="358">
        <v>1186.9258287431221</v>
      </c>
      <c r="AA34" s="362">
        <v>-203.28043455107041</v>
      </c>
      <c r="AB34" s="360">
        <v>497.22398880749176</v>
      </c>
      <c r="AC34" s="366">
        <f t="shared" si="6"/>
        <v>1480.8693829995436</v>
      </c>
    </row>
    <row r="35" spans="1:29" ht="18.75">
      <c r="A35" s="345">
        <v>86</v>
      </c>
      <c r="B35" s="346" t="s">
        <v>61</v>
      </c>
      <c r="C35" s="342">
        <v>8143</v>
      </c>
      <c r="D35" s="336">
        <v>393.86049367554955</v>
      </c>
      <c r="E35" s="349">
        <v>369.1969790003684</v>
      </c>
      <c r="F35" s="352">
        <v>30.242171189979125</v>
      </c>
      <c r="G35" s="351">
        <v>-5.5786565147979861</v>
      </c>
      <c r="H35" s="337">
        <v>352.33292398378978</v>
      </c>
      <c r="I35" s="338">
        <v>746.19341765933927</v>
      </c>
      <c r="J35" s="341">
        <v>-143.22792582586271</v>
      </c>
      <c r="K35" s="342">
        <v>176.65305308900238</v>
      </c>
      <c r="L35" s="339">
        <f t="shared" si="0"/>
        <v>779.61854492247892</v>
      </c>
      <c r="M35" s="364">
        <v>5</v>
      </c>
      <c r="N35" s="134">
        <f t="shared" si="7"/>
        <v>-1224.6184367121923</v>
      </c>
      <c r="O35" s="135">
        <f t="shared" si="8"/>
        <v>-0.61101478913605511</v>
      </c>
      <c r="P35" s="31"/>
      <c r="Q35" s="39">
        <f t="shared" si="9"/>
        <v>-0.52599921513308756</v>
      </c>
      <c r="R35" s="39">
        <f t="shared" si="10"/>
        <v>-0.69482614246155139</v>
      </c>
      <c r="S35" s="23"/>
      <c r="T35" s="33"/>
      <c r="U35" s="357">
        <v>86</v>
      </c>
      <c r="V35" s="346" t="s">
        <v>61</v>
      </c>
      <c r="W35" s="342">
        <v>8175</v>
      </c>
      <c r="X35" s="361">
        <v>1189.6972452461328</v>
      </c>
      <c r="Y35" s="337">
        <v>384.54786464087232</v>
      </c>
      <c r="Z35" s="358">
        <v>1574.2451098870051</v>
      </c>
      <c r="AA35" s="363">
        <v>-148.868501529052</v>
      </c>
      <c r="AB35" s="360">
        <v>578.86037327671818</v>
      </c>
      <c r="AC35" s="366">
        <f t="shared" si="6"/>
        <v>2004.2369816346713</v>
      </c>
    </row>
    <row r="36" spans="1:29" ht="18.75">
      <c r="A36" s="345">
        <v>90</v>
      </c>
      <c r="B36" s="346" t="s">
        <v>62</v>
      </c>
      <c r="C36" s="342">
        <v>3136</v>
      </c>
      <c r="D36" s="336">
        <v>116.61033163265306</v>
      </c>
      <c r="E36" s="349">
        <v>301.92346938775512</v>
      </c>
      <c r="F36" s="352">
        <v>30.010841836734695</v>
      </c>
      <c r="G36" s="351">
        <v>-215.32397959183675</v>
      </c>
      <c r="H36" s="337">
        <v>-3.6890943877551021</v>
      </c>
      <c r="I36" s="338">
        <v>112.92123724489795</v>
      </c>
      <c r="J36" s="341">
        <v>-93.707589285714292</v>
      </c>
      <c r="K36" s="342">
        <v>227.39933975223428</v>
      </c>
      <c r="L36" s="339">
        <f t="shared" si="0"/>
        <v>246.61298771141793</v>
      </c>
      <c r="M36" s="364">
        <v>12</v>
      </c>
      <c r="N36" s="134">
        <f t="shared" si="7"/>
        <v>-3944.4988582272163</v>
      </c>
      <c r="O36" s="135">
        <f t="shared" si="8"/>
        <v>-0.94115809914488524</v>
      </c>
      <c r="P36" s="31"/>
      <c r="Q36" s="39">
        <f t="shared" si="9"/>
        <v>-0.96842282872095031</v>
      </c>
      <c r="R36" s="39">
        <f t="shared" si="10"/>
        <v>-0.69419492114141779</v>
      </c>
      <c r="S36" s="23"/>
      <c r="T36" s="33"/>
      <c r="U36" s="357">
        <v>90</v>
      </c>
      <c r="V36" s="346" t="s">
        <v>62</v>
      </c>
      <c r="W36" s="342">
        <v>3196</v>
      </c>
      <c r="X36" s="361">
        <v>3066.7831344189785</v>
      </c>
      <c r="Y36" s="337">
        <v>509.25717163012564</v>
      </c>
      <c r="Z36" s="358">
        <v>3576.0403060491044</v>
      </c>
      <c r="AA36" s="362">
        <v>-128.53723404255319</v>
      </c>
      <c r="AB36" s="360">
        <v>743.60877393208295</v>
      </c>
      <c r="AC36" s="366">
        <f t="shared" si="6"/>
        <v>4191.1118459386344</v>
      </c>
    </row>
    <row r="37" spans="1:29" ht="18.75">
      <c r="A37" s="345">
        <v>91</v>
      </c>
      <c r="B37" s="346" t="s">
        <v>63</v>
      </c>
      <c r="C37" s="342">
        <v>658457</v>
      </c>
      <c r="D37" s="336">
        <v>202.96094657661777</v>
      </c>
      <c r="E37" s="349">
        <v>330.02861082804191</v>
      </c>
      <c r="F37" s="352">
        <v>-10.602028682207038</v>
      </c>
      <c r="G37" s="351">
        <v>-116.46563556921713</v>
      </c>
      <c r="H37" s="337">
        <v>-92.251623112822855</v>
      </c>
      <c r="I37" s="338">
        <v>110.7093234637949</v>
      </c>
      <c r="J37" s="341">
        <v>50.836970371641577</v>
      </c>
      <c r="K37" s="342">
        <v>134.07024145902585</v>
      </c>
      <c r="L37" s="339">
        <f t="shared" si="0"/>
        <v>295.61653529446232</v>
      </c>
      <c r="M37" s="364">
        <v>1</v>
      </c>
      <c r="N37" s="134">
        <f t="shared" si="7"/>
        <v>-279.25211313132218</v>
      </c>
      <c r="O37" s="135">
        <f t="shared" si="8"/>
        <v>-0.48576681629103247</v>
      </c>
      <c r="P37" s="31"/>
      <c r="Q37" s="39">
        <f t="shared" si="9"/>
        <v>0.19702568401757614</v>
      </c>
      <c r="R37" s="39">
        <f t="shared" si="10"/>
        <v>-0.68639085357948604</v>
      </c>
      <c r="S37" s="23"/>
      <c r="T37" s="33"/>
      <c r="U37" s="357">
        <v>91</v>
      </c>
      <c r="V37" s="346" t="s">
        <v>63</v>
      </c>
      <c r="W37" s="342">
        <v>656920</v>
      </c>
      <c r="X37" s="361">
        <v>661.23127979310948</v>
      </c>
      <c r="Y37" s="337">
        <v>-568.7442722527021</v>
      </c>
      <c r="Z37" s="358">
        <v>92.487007540407419</v>
      </c>
      <c r="AA37" s="363">
        <v>54.874206904950377</v>
      </c>
      <c r="AB37" s="360">
        <v>427.5074339804267</v>
      </c>
      <c r="AC37" s="366">
        <f t="shared" si="6"/>
        <v>574.8686484257845</v>
      </c>
    </row>
    <row r="38" spans="1:29" ht="18.75">
      <c r="A38" s="345">
        <v>92</v>
      </c>
      <c r="B38" s="346" t="s">
        <v>64</v>
      </c>
      <c r="C38" s="342">
        <v>239206</v>
      </c>
      <c r="D38" s="336">
        <v>548.98735817663442</v>
      </c>
      <c r="E38" s="349">
        <v>677.6984607409513</v>
      </c>
      <c r="F38" s="352">
        <v>-115.77722548765499</v>
      </c>
      <c r="G38" s="351">
        <v>-12.933877076661958</v>
      </c>
      <c r="H38" s="337">
        <v>-15.875835054304657</v>
      </c>
      <c r="I38" s="338">
        <v>533.11152312232969</v>
      </c>
      <c r="J38" s="341">
        <v>84.361069538389501</v>
      </c>
      <c r="K38" s="342">
        <v>125.56638947926298</v>
      </c>
      <c r="L38" s="339">
        <f t="shared" si="0"/>
        <v>743.03898213998218</v>
      </c>
      <c r="M38" s="364">
        <v>1</v>
      </c>
      <c r="N38" s="134">
        <f t="shared" si="7"/>
        <v>-469.26749353392825</v>
      </c>
      <c r="O38" s="135">
        <f t="shared" si="8"/>
        <v>-0.38708651892094087</v>
      </c>
      <c r="P38" s="31"/>
      <c r="Q38" s="39">
        <f t="shared" si="9"/>
        <v>-0.24589059149120518</v>
      </c>
      <c r="R38" s="39">
        <f t="shared" si="10"/>
        <v>-0.68668881270543458</v>
      </c>
      <c r="S38" s="23"/>
      <c r="T38" s="33"/>
      <c r="U38" s="357">
        <v>92</v>
      </c>
      <c r="V38" s="346" t="s">
        <v>64</v>
      </c>
      <c r="W38" s="342">
        <v>237231</v>
      </c>
      <c r="X38" s="361">
        <v>840.14885635048392</v>
      </c>
      <c r="Y38" s="337">
        <v>-133.20697615762816</v>
      </c>
      <c r="Z38" s="358">
        <v>706.94188019285571</v>
      </c>
      <c r="AA38" s="362">
        <v>104.5924731590728</v>
      </c>
      <c r="AB38" s="360">
        <v>400.77212232198201</v>
      </c>
      <c r="AC38" s="366">
        <f t="shared" si="6"/>
        <v>1212.3064756739104</v>
      </c>
    </row>
    <row r="39" spans="1:29" ht="18.75">
      <c r="A39" s="345">
        <v>97</v>
      </c>
      <c r="B39" s="346" t="s">
        <v>65</v>
      </c>
      <c r="C39" s="342">
        <v>2131</v>
      </c>
      <c r="D39" s="336">
        <v>130.60159549507273</v>
      </c>
      <c r="E39" s="349">
        <v>152.13467855466916</v>
      </c>
      <c r="F39" s="352">
        <v>-148.85124354763022</v>
      </c>
      <c r="G39" s="351">
        <v>127.31816048803378</v>
      </c>
      <c r="H39" s="337">
        <v>69.453308305959638</v>
      </c>
      <c r="I39" s="338">
        <v>200.05537306428906</v>
      </c>
      <c r="J39" s="341">
        <v>-244.13749413420931</v>
      </c>
      <c r="K39" s="342">
        <v>213.09404307490473</v>
      </c>
      <c r="L39" s="339">
        <f t="shared" si="0"/>
        <v>169.01192200498448</v>
      </c>
      <c r="M39" s="364">
        <v>10</v>
      </c>
      <c r="N39" s="134">
        <f t="shared" si="7"/>
        <v>-3272.7910842822484</v>
      </c>
      <c r="O39" s="135">
        <f t="shared" si="8"/>
        <v>-0.95089436504755032</v>
      </c>
      <c r="P39" s="31"/>
      <c r="Q39" s="39">
        <f t="shared" si="9"/>
        <v>-0.9331798667139809</v>
      </c>
      <c r="R39" s="39">
        <f t="shared" si="10"/>
        <v>-0.69601375423606138</v>
      </c>
      <c r="S39" s="23"/>
      <c r="T39" s="33"/>
      <c r="U39" s="357">
        <v>97</v>
      </c>
      <c r="V39" s="346" t="s">
        <v>65</v>
      </c>
      <c r="W39" s="342">
        <v>2156</v>
      </c>
      <c r="X39" s="361">
        <v>2345.5156903552775</v>
      </c>
      <c r="Y39" s="337">
        <v>648.42286118824347</v>
      </c>
      <c r="Z39" s="358">
        <v>2993.9385515435206</v>
      </c>
      <c r="AA39" s="363">
        <v>-253.13450834879407</v>
      </c>
      <c r="AB39" s="360">
        <v>700.9989630925063</v>
      </c>
      <c r="AC39" s="366">
        <f t="shared" si="6"/>
        <v>3441.8030062872331</v>
      </c>
    </row>
    <row r="40" spans="1:29" ht="18.75">
      <c r="A40" s="345">
        <v>98</v>
      </c>
      <c r="B40" s="346" t="s">
        <v>66</v>
      </c>
      <c r="C40" s="342">
        <v>23090</v>
      </c>
      <c r="D40" s="336">
        <v>672.58904287570374</v>
      </c>
      <c r="E40" s="349">
        <v>353.64304893893461</v>
      </c>
      <c r="F40" s="352">
        <v>187.7620614984842</v>
      </c>
      <c r="G40" s="350">
        <v>131.18393243828498</v>
      </c>
      <c r="H40" s="337">
        <v>289.25812039844089</v>
      </c>
      <c r="I40" s="338">
        <v>961.84716327414469</v>
      </c>
      <c r="J40" s="341">
        <v>-217.85300996102208</v>
      </c>
      <c r="K40" s="342">
        <v>151.03147193447614</v>
      </c>
      <c r="L40" s="339">
        <f t="shared" si="0"/>
        <v>895.02562524759878</v>
      </c>
      <c r="M40" s="364">
        <v>7</v>
      </c>
      <c r="N40" s="134">
        <f t="shared" si="7"/>
        <v>-1159.9728819162424</v>
      </c>
      <c r="O40" s="135">
        <f t="shared" si="8"/>
        <v>-0.56446409954679344</v>
      </c>
      <c r="P40" s="31"/>
      <c r="Q40" s="39">
        <f t="shared" si="9"/>
        <v>-0.45183370217883045</v>
      </c>
      <c r="R40" s="39">
        <f t="shared" si="10"/>
        <v>-0.69686979867754517</v>
      </c>
      <c r="S40" s="23"/>
      <c r="T40" s="33"/>
      <c r="U40" s="357">
        <v>98</v>
      </c>
      <c r="V40" s="346" t="s">
        <v>66</v>
      </c>
      <c r="W40" s="342">
        <v>23251</v>
      </c>
      <c r="X40" s="361">
        <v>1482.0154359074641</v>
      </c>
      <c r="Y40" s="337">
        <v>272.64764187980239</v>
      </c>
      <c r="Z40" s="358">
        <v>1754.6630777872665</v>
      </c>
      <c r="AA40" s="362">
        <v>-197.90417616446604</v>
      </c>
      <c r="AB40" s="360">
        <v>498.2396055410407</v>
      </c>
      <c r="AC40" s="366">
        <f t="shared" si="6"/>
        <v>2054.9985071638412</v>
      </c>
    </row>
    <row r="41" spans="1:29" ht="18.75">
      <c r="A41" s="345">
        <v>102</v>
      </c>
      <c r="B41" s="346" t="s">
        <v>67</v>
      </c>
      <c r="C41" s="342">
        <v>9870</v>
      </c>
      <c r="D41" s="336">
        <v>299.63191489361702</v>
      </c>
      <c r="E41" s="349">
        <v>126.51691995947316</v>
      </c>
      <c r="F41" s="352">
        <v>106.19766970618035</v>
      </c>
      <c r="G41" s="351">
        <v>66.917325227963531</v>
      </c>
      <c r="H41" s="337">
        <v>421.35977710233027</v>
      </c>
      <c r="I41" s="338">
        <v>720.99159067882476</v>
      </c>
      <c r="J41" s="341">
        <v>69.246605876393104</v>
      </c>
      <c r="K41" s="342">
        <v>219.01539981735888</v>
      </c>
      <c r="L41" s="339">
        <f t="shared" si="0"/>
        <v>1009.2535963725768</v>
      </c>
      <c r="M41" s="364">
        <v>4</v>
      </c>
      <c r="N41" s="134">
        <f t="shared" si="7"/>
        <v>-1983.0961066250611</v>
      </c>
      <c r="O41" s="135">
        <f t="shared" si="8"/>
        <v>-0.66272204235970833</v>
      </c>
      <c r="P41" s="31"/>
      <c r="Q41" s="39">
        <f t="shared" si="9"/>
        <v>-0.67998837699984205</v>
      </c>
      <c r="R41" s="39">
        <f t="shared" si="10"/>
        <v>-0.66746227908029399</v>
      </c>
      <c r="S41" s="23"/>
      <c r="T41" s="33"/>
      <c r="U41" s="357">
        <v>102</v>
      </c>
      <c r="V41" s="346" t="s">
        <v>67</v>
      </c>
      <c r="W41" s="342">
        <v>9937</v>
      </c>
      <c r="X41" s="361">
        <v>1534.2522047424543</v>
      </c>
      <c r="Y41" s="337">
        <v>718.7646823300164</v>
      </c>
      <c r="Z41" s="358">
        <v>2253.0168870724706</v>
      </c>
      <c r="AA41" s="363">
        <v>80.714601992553085</v>
      </c>
      <c r="AB41" s="360">
        <v>658.61821393261403</v>
      </c>
      <c r="AC41" s="366">
        <f t="shared" si="6"/>
        <v>2992.3497029976379</v>
      </c>
    </row>
    <row r="42" spans="1:29" ht="18.75">
      <c r="A42" s="345">
        <v>103</v>
      </c>
      <c r="B42" s="346" t="s">
        <v>68</v>
      </c>
      <c r="C42" s="342">
        <v>2166</v>
      </c>
      <c r="D42" s="336">
        <v>318.97691597414587</v>
      </c>
      <c r="E42" s="349">
        <v>167.17543859649123</v>
      </c>
      <c r="F42" s="352">
        <v>94.720221606648195</v>
      </c>
      <c r="G42" s="351">
        <v>57.081255771006461</v>
      </c>
      <c r="H42" s="337">
        <v>511.57848568790399</v>
      </c>
      <c r="I42" s="338">
        <v>830.55540166204992</v>
      </c>
      <c r="J42" s="341">
        <v>-253.39981532779316</v>
      </c>
      <c r="K42" s="342">
        <v>229.66853840181042</v>
      </c>
      <c r="L42" s="339">
        <f t="shared" si="0"/>
        <v>806.82412473606723</v>
      </c>
      <c r="M42" s="364">
        <v>5</v>
      </c>
      <c r="N42" s="134">
        <f t="shared" si="7"/>
        <v>-1966.3752192913055</v>
      </c>
      <c r="O42" s="135">
        <f t="shared" si="8"/>
        <v>-0.70906378350560306</v>
      </c>
      <c r="P42" s="31"/>
      <c r="Q42" s="39">
        <f t="shared" si="9"/>
        <v>-0.64008532323620659</v>
      </c>
      <c r="R42" s="39">
        <f t="shared" si="10"/>
        <v>-0.68599507701977402</v>
      </c>
      <c r="S42" s="23"/>
      <c r="T42" s="33"/>
      <c r="U42" s="357">
        <v>103</v>
      </c>
      <c r="V42" s="346" t="s">
        <v>68</v>
      </c>
      <c r="W42" s="342">
        <v>2174</v>
      </c>
      <c r="X42" s="361">
        <v>1494.8257624584787</v>
      </c>
      <c r="Y42" s="337">
        <v>812.81950816528911</v>
      </c>
      <c r="Z42" s="358">
        <v>2307.6452706237678</v>
      </c>
      <c r="AA42" s="362">
        <v>-265.8629254829807</v>
      </c>
      <c r="AB42" s="360">
        <v>731.4169988865857</v>
      </c>
      <c r="AC42" s="366">
        <f t="shared" si="6"/>
        <v>2773.1993440273727</v>
      </c>
    </row>
    <row r="43" spans="1:29" ht="18.75">
      <c r="A43" s="345">
        <v>105</v>
      </c>
      <c r="B43" s="346" t="s">
        <v>69</v>
      </c>
      <c r="C43" s="342">
        <v>2139</v>
      </c>
      <c r="D43" s="336">
        <v>766.49696119682096</v>
      </c>
      <c r="E43" s="349">
        <v>442.96166432912577</v>
      </c>
      <c r="F43" s="352">
        <v>158.30107526881721</v>
      </c>
      <c r="G43" s="351">
        <v>165.23422159887798</v>
      </c>
      <c r="H43" s="337">
        <v>373.88172043010752</v>
      </c>
      <c r="I43" s="338">
        <v>1140.3782141187471</v>
      </c>
      <c r="J43" s="341">
        <v>-220.34782608695653</v>
      </c>
      <c r="K43" s="342">
        <v>234.52239277052999</v>
      </c>
      <c r="L43" s="339">
        <f t="shared" si="0"/>
        <v>1154.5527808023205</v>
      </c>
      <c r="M43" s="364">
        <v>18</v>
      </c>
      <c r="N43" s="134">
        <f t="shared" si="7"/>
        <v>-4399.6086604010006</v>
      </c>
      <c r="O43" s="135">
        <f t="shared" si="8"/>
        <v>-0.79212833601895005</v>
      </c>
      <c r="P43" s="31"/>
      <c r="Q43" s="39">
        <f t="shared" si="9"/>
        <v>-0.77274476534484438</v>
      </c>
      <c r="R43" s="39">
        <f t="shared" si="10"/>
        <v>-0.68644513309919175</v>
      </c>
      <c r="S43" s="23"/>
      <c r="T43" s="33"/>
      <c r="U43" s="357">
        <v>105</v>
      </c>
      <c r="V43" s="346" t="s">
        <v>69</v>
      </c>
      <c r="W43" s="342">
        <v>2199</v>
      </c>
      <c r="X43" s="361">
        <v>4094.3054342595892</v>
      </c>
      <c r="Y43" s="337">
        <v>923.74493474156361</v>
      </c>
      <c r="Z43" s="358">
        <v>5018.0503690011528</v>
      </c>
      <c r="AA43" s="363">
        <v>-211.83583447021374</v>
      </c>
      <c r="AB43" s="360">
        <v>747.94690667238206</v>
      </c>
      <c r="AC43" s="366">
        <f t="shared" si="6"/>
        <v>5554.1614412033214</v>
      </c>
    </row>
    <row r="44" spans="1:29" ht="18.75">
      <c r="A44" s="345">
        <v>106</v>
      </c>
      <c r="B44" s="346" t="s">
        <v>70</v>
      </c>
      <c r="C44" s="342">
        <v>46880</v>
      </c>
      <c r="D44" s="336">
        <v>342.85388225255974</v>
      </c>
      <c r="E44" s="349">
        <v>227.01565699658704</v>
      </c>
      <c r="F44" s="352">
        <v>37.31843003412969</v>
      </c>
      <c r="G44" s="351">
        <v>78.519795221842998</v>
      </c>
      <c r="H44" s="337">
        <v>-4.3125639931740611</v>
      </c>
      <c r="I44" s="338">
        <v>338.54129692832765</v>
      </c>
      <c r="J44" s="341">
        <v>-37.200298634812285</v>
      </c>
      <c r="K44" s="342">
        <v>143.15754989120182</v>
      </c>
      <c r="L44" s="339">
        <f t="shared" si="0"/>
        <v>444.49854818471721</v>
      </c>
      <c r="M44" s="364">
        <v>1</v>
      </c>
      <c r="N44" s="134">
        <f t="shared" si="7"/>
        <v>-1065.8669284960347</v>
      </c>
      <c r="O44" s="135">
        <f t="shared" si="8"/>
        <v>-0.70570133186467721</v>
      </c>
      <c r="P44" s="31"/>
      <c r="Q44" s="39">
        <f t="shared" si="9"/>
        <v>-0.68996181041644289</v>
      </c>
      <c r="R44" s="39">
        <f t="shared" si="10"/>
        <v>-0.68708097838226934</v>
      </c>
      <c r="S44" s="23"/>
      <c r="T44" s="33"/>
      <c r="U44" s="357">
        <v>106</v>
      </c>
      <c r="V44" s="346" t="s">
        <v>70</v>
      </c>
      <c r="W44" s="342">
        <v>46576</v>
      </c>
      <c r="X44" s="361">
        <v>1195.3481744766445</v>
      </c>
      <c r="Y44" s="337">
        <v>-103.41399248746492</v>
      </c>
      <c r="Z44" s="358">
        <v>1091.9341819891795</v>
      </c>
      <c r="AA44" s="362">
        <v>-39.059429749227071</v>
      </c>
      <c r="AB44" s="360">
        <v>457.49072444079962</v>
      </c>
      <c r="AC44" s="366">
        <f t="shared" si="6"/>
        <v>1510.365476680752</v>
      </c>
    </row>
    <row r="45" spans="1:29" ht="18.75">
      <c r="A45" s="345">
        <v>108</v>
      </c>
      <c r="B45" s="346" t="s">
        <v>71</v>
      </c>
      <c r="C45" s="342">
        <v>10337</v>
      </c>
      <c r="D45" s="336">
        <v>392.45632195027571</v>
      </c>
      <c r="E45" s="349">
        <v>322.48892328528586</v>
      </c>
      <c r="F45" s="352">
        <v>61.17210022250169</v>
      </c>
      <c r="G45" s="351">
        <v>8.79529844248815</v>
      </c>
      <c r="H45" s="337">
        <v>433.50382122472672</v>
      </c>
      <c r="I45" s="338">
        <v>825.96014317500237</v>
      </c>
      <c r="J45" s="341">
        <v>-126.02341104769276</v>
      </c>
      <c r="K45" s="342">
        <v>170.73430566835432</v>
      </c>
      <c r="L45" s="339">
        <f t="shared" si="0"/>
        <v>870.67103779566389</v>
      </c>
      <c r="M45" s="364">
        <v>6</v>
      </c>
      <c r="N45" s="134">
        <f t="shared" si="7"/>
        <v>-1618.3515010723536</v>
      </c>
      <c r="O45" s="135">
        <f t="shared" si="8"/>
        <v>-0.65019559919628678</v>
      </c>
      <c r="P45" s="31"/>
      <c r="Q45" s="39">
        <f t="shared" si="9"/>
        <v>-0.59227440988810143</v>
      </c>
      <c r="R45" s="39">
        <f t="shared" si="10"/>
        <v>-0.69940834898035598</v>
      </c>
      <c r="S45" s="23"/>
      <c r="T45" s="33"/>
      <c r="U45" s="357">
        <v>108</v>
      </c>
      <c r="V45" s="346" t="s">
        <v>71</v>
      </c>
      <c r="W45" s="342">
        <v>10344</v>
      </c>
      <c r="X45" s="361">
        <v>1394.1587601243591</v>
      </c>
      <c r="Y45" s="337">
        <v>631.61583731584869</v>
      </c>
      <c r="Z45" s="358">
        <v>2025.7745974402078</v>
      </c>
      <c r="AA45" s="363">
        <v>-104.74622969837587</v>
      </c>
      <c r="AB45" s="360">
        <v>567.99417112618551</v>
      </c>
      <c r="AC45" s="366">
        <f t="shared" si="6"/>
        <v>2489.0225388680174</v>
      </c>
    </row>
    <row r="46" spans="1:29" ht="18.75">
      <c r="A46" s="345">
        <v>109</v>
      </c>
      <c r="B46" s="346" t="s">
        <v>72</v>
      </c>
      <c r="C46" s="342">
        <v>67971</v>
      </c>
      <c r="D46" s="336">
        <v>160.64056730076061</v>
      </c>
      <c r="E46" s="349">
        <v>143.06014329640581</v>
      </c>
      <c r="F46" s="352">
        <v>-15.540804166482765</v>
      </c>
      <c r="G46" s="351">
        <v>33.121228170837561</v>
      </c>
      <c r="H46" s="337">
        <v>103.47329007959277</v>
      </c>
      <c r="I46" s="338">
        <v>264.11387209251006</v>
      </c>
      <c r="J46" s="341">
        <v>-207.54961674831912</v>
      </c>
      <c r="K46" s="342">
        <v>154.62490811095964</v>
      </c>
      <c r="L46" s="339">
        <f t="shared" si="0"/>
        <v>211.18916345515058</v>
      </c>
      <c r="M46" s="364">
        <v>5</v>
      </c>
      <c r="N46" s="134">
        <f t="shared" si="7"/>
        <v>-1548.1034560889495</v>
      </c>
      <c r="O46" s="135">
        <f t="shared" si="8"/>
        <v>-0.87995790972517252</v>
      </c>
      <c r="P46" s="31"/>
      <c r="Q46" s="39">
        <f t="shared" si="9"/>
        <v>-0.81940246365678804</v>
      </c>
      <c r="R46" s="39">
        <f t="shared" si="10"/>
        <v>-0.69007884171968858</v>
      </c>
      <c r="S46" s="23"/>
      <c r="T46" s="33"/>
      <c r="U46" s="357">
        <v>109</v>
      </c>
      <c r="V46" s="346" t="s">
        <v>72</v>
      </c>
      <c r="W46" s="342">
        <v>67848</v>
      </c>
      <c r="X46" s="361">
        <v>1332.6568398916288</v>
      </c>
      <c r="Y46" s="337">
        <v>129.78765099323894</v>
      </c>
      <c r="Z46" s="358">
        <v>1462.4444908848679</v>
      </c>
      <c r="AA46" s="362">
        <v>-202.06878611012851</v>
      </c>
      <c r="AB46" s="360">
        <v>498.91691476936052</v>
      </c>
      <c r="AC46" s="366">
        <f t="shared" si="6"/>
        <v>1759.2926195441</v>
      </c>
    </row>
    <row r="47" spans="1:29" ht="18.75">
      <c r="A47" s="345">
        <v>111</v>
      </c>
      <c r="B47" s="346" t="s">
        <v>73</v>
      </c>
      <c r="C47" s="342">
        <v>18344</v>
      </c>
      <c r="D47" s="336">
        <v>316.59022023549937</v>
      </c>
      <c r="E47" s="349">
        <v>-153.6564544265155</v>
      </c>
      <c r="F47" s="352">
        <v>226.48293720017443</v>
      </c>
      <c r="G47" s="351">
        <v>243.76373746184038</v>
      </c>
      <c r="H47" s="337">
        <v>305.17079153946793</v>
      </c>
      <c r="I47" s="338">
        <v>621.7610117749673</v>
      </c>
      <c r="J47" s="341">
        <v>-145.77905582206716</v>
      </c>
      <c r="K47" s="342">
        <v>169.86095818113955</v>
      </c>
      <c r="L47" s="339">
        <f t="shared" si="0"/>
        <v>645.84291413403969</v>
      </c>
      <c r="M47" s="364">
        <v>7</v>
      </c>
      <c r="N47" s="134">
        <f t="shared" si="7"/>
        <v>-2263.0336713192914</v>
      </c>
      <c r="O47" s="135">
        <f t="shared" si="8"/>
        <v>-0.7779751408623653</v>
      </c>
      <c r="P47" s="31"/>
      <c r="Q47" s="39">
        <f t="shared" si="9"/>
        <v>-0.75082230493177082</v>
      </c>
      <c r="R47" s="39">
        <f t="shared" si="10"/>
        <v>-0.69707095492923488</v>
      </c>
      <c r="S47" s="23"/>
      <c r="T47" s="33"/>
      <c r="U47" s="357">
        <v>111</v>
      </c>
      <c r="V47" s="346" t="s">
        <v>73</v>
      </c>
      <c r="W47" s="342">
        <v>18497</v>
      </c>
      <c r="X47" s="361">
        <v>1998.1081966976892</v>
      </c>
      <c r="Y47" s="337">
        <v>497.14328078595304</v>
      </c>
      <c r="Z47" s="358">
        <v>2495.2514774836422</v>
      </c>
      <c r="AA47" s="363">
        <v>-147.10342217656918</v>
      </c>
      <c r="AB47" s="360">
        <v>560.72853014625775</v>
      </c>
      <c r="AC47" s="366">
        <f t="shared" si="6"/>
        <v>2908.8765854533312</v>
      </c>
    </row>
    <row r="48" spans="1:29" ht="18.75">
      <c r="A48" s="345">
        <v>139</v>
      </c>
      <c r="B48" s="346" t="s">
        <v>74</v>
      </c>
      <c r="C48" s="342">
        <v>9912</v>
      </c>
      <c r="D48" s="336">
        <v>738.64729620661819</v>
      </c>
      <c r="E48" s="349">
        <v>888.99071832122684</v>
      </c>
      <c r="F48" s="352">
        <v>-53.938054882970135</v>
      </c>
      <c r="G48" s="351">
        <v>-96.405367231638422</v>
      </c>
      <c r="H48" s="337">
        <v>572.17211460855526</v>
      </c>
      <c r="I48" s="338">
        <v>1310.8193099273608</v>
      </c>
      <c r="J48" s="341">
        <v>8.4325060532687655</v>
      </c>
      <c r="K48" s="342">
        <v>149.401607805331</v>
      </c>
      <c r="L48" s="339">
        <f t="shared" si="0"/>
        <v>1468.6534237859605</v>
      </c>
      <c r="M48" s="364">
        <v>17</v>
      </c>
      <c r="N48" s="134">
        <f t="shared" si="7"/>
        <v>-1885.1980492546941</v>
      </c>
      <c r="O48" s="135">
        <f t="shared" si="8"/>
        <v>-0.56209944429815306</v>
      </c>
      <c r="P48" s="31"/>
      <c r="Q48" s="39">
        <f t="shared" si="9"/>
        <v>-0.54186201652897836</v>
      </c>
      <c r="R48" s="39">
        <f t="shared" si="10"/>
        <v>-0.70599068184416569</v>
      </c>
      <c r="S48" s="23"/>
      <c r="T48" s="33"/>
      <c r="U48" s="357">
        <v>139</v>
      </c>
      <c r="V48" s="346" t="s">
        <v>74</v>
      </c>
      <c r="W48" s="342">
        <v>9848</v>
      </c>
      <c r="X48" s="361">
        <v>2000.8596379171629</v>
      </c>
      <c r="Y48" s="337">
        <v>860.32925542914359</v>
      </c>
      <c r="Z48" s="358">
        <v>2861.1888933463065</v>
      </c>
      <c r="AA48" s="362">
        <v>-15.490048740861088</v>
      </c>
      <c r="AB48" s="360">
        <v>508.15262843520952</v>
      </c>
      <c r="AC48" s="366">
        <f t="shared" si="6"/>
        <v>3353.8514730406546</v>
      </c>
    </row>
    <row r="49" spans="1:29" ht="18.75">
      <c r="A49" s="345">
        <v>140</v>
      </c>
      <c r="B49" s="346" t="s">
        <v>75</v>
      </c>
      <c r="C49" s="342">
        <v>20958</v>
      </c>
      <c r="D49" s="336">
        <v>642.49370168909252</v>
      </c>
      <c r="E49" s="349">
        <v>164.47432961160416</v>
      </c>
      <c r="F49" s="352">
        <v>299.18704074816299</v>
      </c>
      <c r="G49" s="351">
        <v>178.83233132932531</v>
      </c>
      <c r="H49" s="337">
        <v>357.64314342971659</v>
      </c>
      <c r="I49" s="338">
        <v>1000.1368928332856</v>
      </c>
      <c r="J49" s="341">
        <v>-66.261427617139034</v>
      </c>
      <c r="K49" s="342">
        <v>175.61917155699797</v>
      </c>
      <c r="L49" s="339">
        <f t="shared" si="0"/>
        <v>1109.4946367731445</v>
      </c>
      <c r="M49" s="364">
        <v>11</v>
      </c>
      <c r="N49" s="134">
        <f t="shared" si="7"/>
        <v>-2001.342938632702</v>
      </c>
      <c r="O49" s="135">
        <f t="shared" si="8"/>
        <v>-0.64334536603750603</v>
      </c>
      <c r="P49" s="31"/>
      <c r="Q49" s="39">
        <f t="shared" si="9"/>
        <v>-0.61620547682592852</v>
      </c>
      <c r="R49" s="39">
        <f t="shared" si="10"/>
        <v>-0.69192410753497136</v>
      </c>
      <c r="S49" s="23"/>
      <c r="T49" s="33"/>
      <c r="U49" s="357">
        <v>140</v>
      </c>
      <c r="V49" s="346" t="s">
        <v>75</v>
      </c>
      <c r="W49" s="342">
        <v>21124</v>
      </c>
      <c r="X49" s="361">
        <v>2008.7637277645647</v>
      </c>
      <c r="Y49" s="337">
        <v>597.15384646738869</v>
      </c>
      <c r="Z49" s="358">
        <v>2605.9175742319535</v>
      </c>
      <c r="AA49" s="363">
        <v>-65.131651202423782</v>
      </c>
      <c r="AB49" s="360">
        <v>570.05165237631661</v>
      </c>
      <c r="AC49" s="366">
        <f t="shared" si="6"/>
        <v>3110.8375754058466</v>
      </c>
    </row>
    <row r="50" spans="1:29" ht="18.75">
      <c r="A50" s="345">
        <v>142</v>
      </c>
      <c r="B50" s="346" t="s">
        <v>76</v>
      </c>
      <c r="C50" s="342">
        <v>6559</v>
      </c>
      <c r="D50" s="336">
        <v>141.4416831834121</v>
      </c>
      <c r="E50" s="349">
        <v>130.87238908370179</v>
      </c>
      <c r="F50" s="352">
        <v>-10.911266961427048</v>
      </c>
      <c r="G50" s="351">
        <v>21.480561061137369</v>
      </c>
      <c r="H50" s="337">
        <v>381.99237688672054</v>
      </c>
      <c r="I50" s="338">
        <v>523.43390760786701</v>
      </c>
      <c r="J50" s="341">
        <v>-100.83229150785181</v>
      </c>
      <c r="K50" s="342">
        <v>181.76622264346679</v>
      </c>
      <c r="L50" s="339">
        <f t="shared" si="0"/>
        <v>604.36783874348203</v>
      </c>
      <c r="M50" s="364">
        <v>7</v>
      </c>
      <c r="N50" s="134">
        <f t="shared" si="7"/>
        <v>-2288.6337074470139</v>
      </c>
      <c r="O50" s="135">
        <f t="shared" si="8"/>
        <v>-0.79109315045499595</v>
      </c>
      <c r="P50" s="31"/>
      <c r="Q50" s="39">
        <f t="shared" si="9"/>
        <v>-0.78235686325581888</v>
      </c>
      <c r="R50" s="39">
        <f t="shared" si="10"/>
        <v>-0.6955724028968544</v>
      </c>
      <c r="S50" s="23"/>
      <c r="T50" s="33"/>
      <c r="U50" s="357">
        <v>142</v>
      </c>
      <c r="V50" s="346" t="s">
        <v>76</v>
      </c>
      <c r="W50" s="342">
        <v>6625</v>
      </c>
      <c r="X50" s="361">
        <v>1701.9148965964516</v>
      </c>
      <c r="Y50" s="337">
        <v>703.09504508213126</v>
      </c>
      <c r="Z50" s="358">
        <v>2405.0099416785829</v>
      </c>
      <c r="AA50" s="362">
        <v>-109.08377358490566</v>
      </c>
      <c r="AB50" s="360">
        <v>597.07537809681901</v>
      </c>
      <c r="AC50" s="366">
        <f t="shared" si="6"/>
        <v>2893.0015461904959</v>
      </c>
    </row>
    <row r="51" spans="1:29" ht="18.75">
      <c r="A51" s="345">
        <v>143</v>
      </c>
      <c r="B51" s="346" t="s">
        <v>77</v>
      </c>
      <c r="C51" s="342">
        <v>6877</v>
      </c>
      <c r="D51" s="336">
        <v>116.31103678929766</v>
      </c>
      <c r="E51" s="349">
        <v>105.39973825796132</v>
      </c>
      <c r="F51" s="352">
        <v>-25.694779700450777</v>
      </c>
      <c r="G51" s="351">
        <v>36.606078231787116</v>
      </c>
      <c r="H51" s="337">
        <v>365.19994183510249</v>
      </c>
      <c r="I51" s="338">
        <v>481.51112403664388</v>
      </c>
      <c r="J51" s="341">
        <v>-130.26494110804128</v>
      </c>
      <c r="K51" s="342">
        <v>200.17810696537649</v>
      </c>
      <c r="L51" s="339">
        <f t="shared" si="0"/>
        <v>551.42428989397911</v>
      </c>
      <c r="M51" s="364">
        <v>6</v>
      </c>
      <c r="N51" s="134">
        <f t="shared" si="7"/>
        <v>-2475.6253934276856</v>
      </c>
      <c r="O51" s="135">
        <f t="shared" si="8"/>
        <v>-0.81783441053769357</v>
      </c>
      <c r="P51" s="31"/>
      <c r="Q51" s="39">
        <f t="shared" si="9"/>
        <v>-0.80710461428508629</v>
      </c>
      <c r="R51" s="39">
        <f t="shared" si="10"/>
        <v>-0.69105444709205321</v>
      </c>
      <c r="S51" s="23"/>
      <c r="T51" s="33"/>
      <c r="U51" s="357">
        <v>143</v>
      </c>
      <c r="V51" s="346" t="s">
        <v>77</v>
      </c>
      <c r="W51" s="342">
        <v>6866</v>
      </c>
      <c r="X51" s="361">
        <v>1727.2834910445426</v>
      </c>
      <c r="Y51" s="337">
        <v>768.94586276843415</v>
      </c>
      <c r="Z51" s="358">
        <v>2496.2293538129766</v>
      </c>
      <c r="AA51" s="363">
        <v>-117.11942907078357</v>
      </c>
      <c r="AB51" s="360">
        <v>647.93975857947191</v>
      </c>
      <c r="AC51" s="366">
        <f t="shared" si="6"/>
        <v>3027.0496833216648</v>
      </c>
    </row>
    <row r="52" spans="1:29" ht="18.75">
      <c r="A52" s="345">
        <v>145</v>
      </c>
      <c r="B52" s="346" t="s">
        <v>78</v>
      </c>
      <c r="C52" s="342">
        <v>12366</v>
      </c>
      <c r="D52" s="336">
        <v>665.67459162218984</v>
      </c>
      <c r="E52" s="349">
        <v>534.55725376031057</v>
      </c>
      <c r="F52" s="352">
        <v>128.85306485524825</v>
      </c>
      <c r="G52" s="351">
        <v>2.2642730066310852</v>
      </c>
      <c r="H52" s="337">
        <v>470.21251819505096</v>
      </c>
      <c r="I52" s="338">
        <v>1135.8871098172408</v>
      </c>
      <c r="J52" s="341">
        <v>-34.505175481158012</v>
      </c>
      <c r="K52" s="342">
        <v>179.0891813942234</v>
      </c>
      <c r="L52" s="339">
        <f t="shared" si="0"/>
        <v>1280.4711157303063</v>
      </c>
      <c r="M52" s="364">
        <v>14</v>
      </c>
      <c r="N52" s="134">
        <f t="shared" si="7"/>
        <v>-1587.8171778971473</v>
      </c>
      <c r="O52" s="135">
        <f t="shared" si="8"/>
        <v>-0.5535765639126442</v>
      </c>
      <c r="P52" s="31"/>
      <c r="Q52" s="39">
        <f t="shared" si="9"/>
        <v>-0.5102016695001218</v>
      </c>
      <c r="R52" s="39">
        <f t="shared" si="10"/>
        <v>-0.68684478178221564</v>
      </c>
      <c r="S52" s="23"/>
      <c r="T52" s="33"/>
      <c r="U52" s="357">
        <v>145</v>
      </c>
      <c r="V52" s="346" t="s">
        <v>78</v>
      </c>
      <c r="W52" s="342">
        <v>12294</v>
      </c>
      <c r="X52" s="361">
        <v>1629.3215462804612</v>
      </c>
      <c r="Y52" s="337">
        <v>689.7698819364897</v>
      </c>
      <c r="Z52" s="358">
        <v>2319.091428216951</v>
      </c>
      <c r="AA52" s="362">
        <v>-22.689442004229704</v>
      </c>
      <c r="AB52" s="360">
        <v>571.88630741473219</v>
      </c>
      <c r="AC52" s="366">
        <f t="shared" si="6"/>
        <v>2868.2882936274536</v>
      </c>
    </row>
    <row r="53" spans="1:29" ht="18.75">
      <c r="A53" s="345">
        <v>146</v>
      </c>
      <c r="B53" s="346" t="s">
        <v>79</v>
      </c>
      <c r="C53" s="342">
        <v>4643</v>
      </c>
      <c r="D53" s="336">
        <v>800.3919879388327</v>
      </c>
      <c r="E53" s="349">
        <v>396.1395649364635</v>
      </c>
      <c r="F53" s="352">
        <v>275.58582812836528</v>
      </c>
      <c r="G53" s="351">
        <v>128.66659487400386</v>
      </c>
      <c r="H53" s="337">
        <v>105.0027999138488</v>
      </c>
      <c r="I53" s="338">
        <v>905.39478785268147</v>
      </c>
      <c r="J53" s="341">
        <v>-33.010338143441743</v>
      </c>
      <c r="K53" s="342">
        <v>221.3377598239442</v>
      </c>
      <c r="L53" s="339">
        <f t="shared" si="0"/>
        <v>1093.722209533184</v>
      </c>
      <c r="M53" s="364">
        <v>12</v>
      </c>
      <c r="N53" s="134">
        <f t="shared" si="7"/>
        <v>-3833.7805242390828</v>
      </c>
      <c r="O53" s="135">
        <f t="shared" si="8"/>
        <v>-0.77803721912988544</v>
      </c>
      <c r="P53" s="31"/>
      <c r="Q53" s="39">
        <f t="shared" si="9"/>
        <v>-0.78554212318721317</v>
      </c>
      <c r="R53" s="39">
        <f t="shared" si="10"/>
        <v>-0.69068386445724883</v>
      </c>
      <c r="S53" s="23"/>
      <c r="T53" s="33"/>
      <c r="U53" s="357">
        <v>146</v>
      </c>
      <c r="V53" s="346" t="s">
        <v>79</v>
      </c>
      <c r="W53" s="342">
        <v>4749</v>
      </c>
      <c r="X53" s="361">
        <v>3606.1646044522504</v>
      </c>
      <c r="Y53" s="337">
        <v>615.61918501916762</v>
      </c>
      <c r="Z53" s="358">
        <v>4221.7837894714175</v>
      </c>
      <c r="AA53" s="363">
        <v>-9.8523899768372285</v>
      </c>
      <c r="AB53" s="360">
        <v>715.57133427768656</v>
      </c>
      <c r="AC53" s="366">
        <f t="shared" si="6"/>
        <v>4927.5027337722668</v>
      </c>
    </row>
    <row r="54" spans="1:29" ht="18.75">
      <c r="A54" s="345">
        <v>148</v>
      </c>
      <c r="B54" s="346" t="s">
        <v>80</v>
      </c>
      <c r="C54" s="342">
        <v>7008</v>
      </c>
      <c r="D54" s="336">
        <v>1392.0878995433791</v>
      </c>
      <c r="E54" s="349">
        <v>1119.6240011415525</v>
      </c>
      <c r="F54" s="352">
        <v>-8.0646404109589049</v>
      </c>
      <c r="G54" s="351">
        <v>280.52853881278537</v>
      </c>
      <c r="H54" s="337">
        <v>-5.3989726027397262</v>
      </c>
      <c r="I54" s="338">
        <v>1386.6889269406392</v>
      </c>
      <c r="J54" s="341">
        <v>-109.60174086757991</v>
      </c>
      <c r="K54" s="342">
        <v>165.34346471651642</v>
      </c>
      <c r="L54" s="339">
        <f t="shared" si="0"/>
        <v>1442.4306507895758</v>
      </c>
      <c r="M54" s="364">
        <v>19</v>
      </c>
      <c r="N54" s="134">
        <f t="shared" si="7"/>
        <v>-2606.1988489408386</v>
      </c>
      <c r="O54" s="135">
        <f t="shared" si="8"/>
        <v>-0.64372372159872304</v>
      </c>
      <c r="P54" s="31"/>
      <c r="Q54" s="39">
        <f t="shared" si="9"/>
        <v>-0.61427890442578881</v>
      </c>
      <c r="R54" s="39">
        <f t="shared" si="10"/>
        <v>-0.702623843151297</v>
      </c>
      <c r="S54" s="23"/>
      <c r="T54" s="33"/>
      <c r="U54" s="357">
        <v>148</v>
      </c>
      <c r="V54" s="346" t="s">
        <v>80</v>
      </c>
      <c r="W54" s="342">
        <v>6862</v>
      </c>
      <c r="X54" s="361">
        <v>3301.6433719714705</v>
      </c>
      <c r="Y54" s="337">
        <v>293.4125968401853</v>
      </c>
      <c r="Z54" s="358">
        <v>3595.0559688116559</v>
      </c>
      <c r="AA54" s="362">
        <v>-102.43427572136403</v>
      </c>
      <c r="AB54" s="360">
        <v>556.00780664012257</v>
      </c>
      <c r="AC54" s="366">
        <f t="shared" si="6"/>
        <v>4048.6294997304144</v>
      </c>
    </row>
    <row r="55" spans="1:29" ht="18.75">
      <c r="A55" s="345">
        <v>149</v>
      </c>
      <c r="B55" s="346" t="s">
        <v>81</v>
      </c>
      <c r="C55" s="342">
        <v>5353</v>
      </c>
      <c r="D55" s="336">
        <v>520.23388753969732</v>
      </c>
      <c r="E55" s="349">
        <v>417.95254997197833</v>
      </c>
      <c r="F55" s="352">
        <v>52.900616476742016</v>
      </c>
      <c r="G55" s="351">
        <v>49.380721090977019</v>
      </c>
      <c r="H55" s="337">
        <v>-12.655146646740146</v>
      </c>
      <c r="I55" s="338">
        <v>507.57874089295723</v>
      </c>
      <c r="J55" s="341">
        <v>-239.97534093031945</v>
      </c>
      <c r="K55" s="342">
        <v>167.13153671468802</v>
      </c>
      <c r="L55" s="339">
        <f t="shared" si="0"/>
        <v>434.73493667732583</v>
      </c>
      <c r="M55" s="364">
        <v>1</v>
      </c>
      <c r="N55" s="134">
        <f t="shared" si="7"/>
        <v>-1153.5326457862304</v>
      </c>
      <c r="O55" s="135">
        <f t="shared" si="8"/>
        <v>-0.72628356740555644</v>
      </c>
      <c r="P55" s="31"/>
      <c r="Q55" s="39">
        <f t="shared" si="9"/>
        <v>-0.59792356884056708</v>
      </c>
      <c r="R55" s="39">
        <f t="shared" si="10"/>
        <v>-0.68768163208414235</v>
      </c>
      <c r="S55" s="23"/>
      <c r="T55" s="33"/>
      <c r="U55" s="357">
        <v>149</v>
      </c>
      <c r="V55" s="346" t="s">
        <v>81</v>
      </c>
      <c r="W55" s="342">
        <v>5321</v>
      </c>
      <c r="X55" s="361">
        <v>1351.484818572397</v>
      </c>
      <c r="Y55" s="337">
        <v>-89.09115021114404</v>
      </c>
      <c r="Z55" s="358">
        <v>1262.3936683612528</v>
      </c>
      <c r="AA55" s="363">
        <v>-209.25803420409699</v>
      </c>
      <c r="AB55" s="360">
        <v>535.13194830640032</v>
      </c>
      <c r="AC55" s="366">
        <f t="shared" si="6"/>
        <v>1588.2675824635562</v>
      </c>
    </row>
    <row r="56" spans="1:29" ht="18.75">
      <c r="A56" s="345">
        <v>151</v>
      </c>
      <c r="B56" s="346" t="s">
        <v>82</v>
      </c>
      <c r="C56" s="342">
        <v>1891</v>
      </c>
      <c r="D56" s="336">
        <v>138.39925965097831</v>
      </c>
      <c r="E56" s="349">
        <v>185.31253305129562</v>
      </c>
      <c r="F56" s="352">
        <v>18.560549973558963</v>
      </c>
      <c r="G56" s="351">
        <v>-65.473823373876257</v>
      </c>
      <c r="H56" s="337">
        <v>323.17609730301427</v>
      </c>
      <c r="I56" s="338">
        <v>461.57535695399258</v>
      </c>
      <c r="J56" s="341">
        <v>-274.42252776308834</v>
      </c>
      <c r="K56" s="342">
        <v>265.50652932314745</v>
      </c>
      <c r="L56" s="339">
        <f t="shared" si="0"/>
        <v>452.65935851405169</v>
      </c>
      <c r="M56" s="364">
        <v>14</v>
      </c>
      <c r="N56" s="134">
        <f t="shared" si="7"/>
        <v>-3856.0474208237774</v>
      </c>
      <c r="O56" s="135">
        <f t="shared" si="8"/>
        <v>-0.89494310434751434</v>
      </c>
      <c r="P56" s="31"/>
      <c r="Q56" s="39">
        <f t="shared" si="9"/>
        <v>-0.8761184319123313</v>
      </c>
      <c r="R56" s="39">
        <f t="shared" si="10"/>
        <v>-0.68647533740959354</v>
      </c>
      <c r="S56" s="23"/>
      <c r="T56" s="33"/>
      <c r="U56" s="357">
        <v>151</v>
      </c>
      <c r="V56" s="346" t="s">
        <v>82</v>
      </c>
      <c r="W56" s="342">
        <v>1925</v>
      </c>
      <c r="X56" s="361">
        <v>2816.5836865386846</v>
      </c>
      <c r="Y56" s="337">
        <v>909.35685553892483</v>
      </c>
      <c r="Z56" s="358">
        <v>3725.9405420776093</v>
      </c>
      <c r="AA56" s="362">
        <v>-264.0779220779221</v>
      </c>
      <c r="AB56" s="360">
        <v>846.84415933814239</v>
      </c>
      <c r="AC56" s="366">
        <f t="shared" si="6"/>
        <v>4308.7067793378292</v>
      </c>
    </row>
    <row r="57" spans="1:29" ht="18.75">
      <c r="A57" s="345">
        <v>152</v>
      </c>
      <c r="B57" s="346" t="s">
        <v>83</v>
      </c>
      <c r="C57" s="342">
        <v>4480</v>
      </c>
      <c r="D57" s="336">
        <v>329.81785714285712</v>
      </c>
      <c r="E57" s="349">
        <v>304.73571428571427</v>
      </c>
      <c r="F57" s="352">
        <v>65.021428571428572</v>
      </c>
      <c r="G57" s="351">
        <v>-39.939285714285717</v>
      </c>
      <c r="H57" s="337">
        <v>509.94553571428571</v>
      </c>
      <c r="I57" s="338">
        <v>839.76339285714289</v>
      </c>
      <c r="J57" s="341">
        <v>-0.42321428571428571</v>
      </c>
      <c r="K57" s="342">
        <v>209.7447368770892</v>
      </c>
      <c r="L57" s="339">
        <f t="shared" si="0"/>
        <v>1049.0849154485179</v>
      </c>
      <c r="M57" s="364">
        <v>14</v>
      </c>
      <c r="N57" s="134">
        <f t="shared" si="7"/>
        <v>-2275.4786837426645</v>
      </c>
      <c r="O57" s="135">
        <f t="shared" si="8"/>
        <v>-0.68444432354858709</v>
      </c>
      <c r="P57" s="31"/>
      <c r="Q57" s="39">
        <f t="shared" si="9"/>
        <v>-0.68271814221546845</v>
      </c>
      <c r="R57" s="39">
        <f t="shared" si="10"/>
        <v>-0.69447556938169552</v>
      </c>
      <c r="S57" s="23"/>
      <c r="T57" s="33"/>
      <c r="U57" s="357">
        <v>152</v>
      </c>
      <c r="V57" s="346" t="s">
        <v>83</v>
      </c>
      <c r="W57" s="342">
        <v>4471</v>
      </c>
      <c r="X57" s="361">
        <v>1805.1838591907706</v>
      </c>
      <c r="Y57" s="337">
        <v>841.55868928306086</v>
      </c>
      <c r="Z57" s="358">
        <v>2646.7425484738314</v>
      </c>
      <c r="AA57" s="363">
        <v>-8.6861999552672788</v>
      </c>
      <c r="AB57" s="360">
        <v>686.50725067261794</v>
      </c>
      <c r="AC57" s="366">
        <f t="shared" si="6"/>
        <v>3324.5635991911822</v>
      </c>
    </row>
    <row r="58" spans="1:29" ht="18.75">
      <c r="A58" s="345">
        <v>153</v>
      </c>
      <c r="B58" s="346" t="s">
        <v>84</v>
      </c>
      <c r="C58" s="342">
        <v>25655</v>
      </c>
      <c r="D58" s="336">
        <v>501.9444942506334</v>
      </c>
      <c r="E58" s="349">
        <v>-29.318612356265835</v>
      </c>
      <c r="F58" s="352">
        <v>296.10056519197036</v>
      </c>
      <c r="G58" s="351">
        <v>235.16254141492885</v>
      </c>
      <c r="H58" s="337">
        <v>320.59041122588189</v>
      </c>
      <c r="I58" s="338">
        <v>822.53490547651529</v>
      </c>
      <c r="J58" s="341">
        <v>-48.399415318651336</v>
      </c>
      <c r="K58" s="342">
        <v>152.72755134855493</v>
      </c>
      <c r="L58" s="339">
        <f t="shared" si="0"/>
        <v>926.86304150641888</v>
      </c>
      <c r="M58" s="364">
        <v>9</v>
      </c>
      <c r="N58" s="134">
        <f t="shared" si="7"/>
        <v>-1811.7993560630794</v>
      </c>
      <c r="O58" s="135">
        <f t="shared" si="8"/>
        <v>-0.66156360041712725</v>
      </c>
      <c r="P58" s="31"/>
      <c r="Q58" s="39">
        <f t="shared" si="9"/>
        <v>-0.6413764156338253</v>
      </c>
      <c r="R58" s="39">
        <f t="shared" si="10"/>
        <v>-0.687872138324783</v>
      </c>
      <c r="S58" s="23"/>
      <c r="T58" s="33"/>
      <c r="U58" s="357">
        <v>153</v>
      </c>
      <c r="V58" s="346" t="s">
        <v>84</v>
      </c>
      <c r="W58" s="342">
        <v>26075</v>
      </c>
      <c r="X58" s="361">
        <v>1930.4361921498314</v>
      </c>
      <c r="Y58" s="337">
        <v>363.15224244866232</v>
      </c>
      <c r="Z58" s="358">
        <v>2293.5884345984937</v>
      </c>
      <c r="AA58" s="362">
        <v>-44.236893576222435</v>
      </c>
      <c r="AB58" s="360">
        <v>489.31085654722727</v>
      </c>
      <c r="AC58" s="366">
        <f t="shared" si="6"/>
        <v>2738.6623975694984</v>
      </c>
    </row>
    <row r="59" spans="1:29" ht="18.75">
      <c r="A59" s="345">
        <v>165</v>
      </c>
      <c r="B59" s="346" t="s">
        <v>85</v>
      </c>
      <c r="C59" s="342">
        <v>16340</v>
      </c>
      <c r="D59" s="336">
        <v>423.781517747858</v>
      </c>
      <c r="E59" s="349">
        <v>291.78990208078335</v>
      </c>
      <c r="F59" s="352">
        <v>94.955691554467563</v>
      </c>
      <c r="G59" s="351">
        <v>37.035924112607098</v>
      </c>
      <c r="H59" s="337">
        <v>304.31891064871479</v>
      </c>
      <c r="I59" s="338">
        <v>728.10042839657285</v>
      </c>
      <c r="J59" s="341">
        <v>-132.12399020807834</v>
      </c>
      <c r="K59" s="342">
        <v>157.79751985857962</v>
      </c>
      <c r="L59" s="339">
        <f t="shared" si="0"/>
        <v>753.77395804707407</v>
      </c>
      <c r="M59" s="364">
        <v>5</v>
      </c>
      <c r="N59" s="134">
        <f t="shared" si="7"/>
        <v>-1172.6188568842726</v>
      </c>
      <c r="O59" s="135">
        <f t="shared" si="8"/>
        <v>-0.60871222514711398</v>
      </c>
      <c r="P59" s="31"/>
      <c r="Q59" s="39">
        <f t="shared" si="9"/>
        <v>-0.52976098710425357</v>
      </c>
      <c r="R59" s="39">
        <f t="shared" si="10"/>
        <v>-0.69034502994013747</v>
      </c>
      <c r="S59" s="23"/>
      <c r="T59" s="33"/>
      <c r="U59" s="357">
        <v>165</v>
      </c>
      <c r="V59" s="346" t="s">
        <v>85</v>
      </c>
      <c r="W59" s="342">
        <v>16237</v>
      </c>
      <c r="X59" s="361">
        <v>1222.1688190357963</v>
      </c>
      <c r="Y59" s="337">
        <v>326.19362735696006</v>
      </c>
      <c r="Z59" s="358">
        <v>1548.3624463927563</v>
      </c>
      <c r="AA59" s="363">
        <v>-131.5610642360042</v>
      </c>
      <c r="AB59" s="360">
        <v>509.59143277459475</v>
      </c>
      <c r="AC59" s="366">
        <f t="shared" si="6"/>
        <v>1926.3928149313467</v>
      </c>
    </row>
    <row r="60" spans="1:29" ht="18.75">
      <c r="A60" s="345">
        <v>167</v>
      </c>
      <c r="B60" s="346" t="s">
        <v>86</v>
      </c>
      <c r="C60" s="342">
        <v>77261</v>
      </c>
      <c r="D60" s="336">
        <v>249.27763036978553</v>
      </c>
      <c r="E60" s="349">
        <v>63.999637592058086</v>
      </c>
      <c r="F60" s="352">
        <v>93.35292061971758</v>
      </c>
      <c r="G60" s="351">
        <v>91.925072158009868</v>
      </c>
      <c r="H60" s="337">
        <v>321.98529659207105</v>
      </c>
      <c r="I60" s="338">
        <v>571.26292696185658</v>
      </c>
      <c r="J60" s="341">
        <v>-9.8577678259406429</v>
      </c>
      <c r="K60" s="342">
        <v>163.07951008095401</v>
      </c>
      <c r="L60" s="339">
        <f t="shared" si="0"/>
        <v>724.48466921686997</v>
      </c>
      <c r="M60" s="364">
        <v>12</v>
      </c>
      <c r="N60" s="134">
        <f t="shared" si="7"/>
        <v>-1553.6427613788469</v>
      </c>
      <c r="O60" s="135">
        <f t="shared" si="8"/>
        <v>-0.68198237750580026</v>
      </c>
      <c r="P60" s="31"/>
      <c r="Q60" s="39">
        <f t="shared" si="9"/>
        <v>-0.6757164687464694</v>
      </c>
      <c r="R60" s="39">
        <f t="shared" si="10"/>
        <v>-0.69299384472848313</v>
      </c>
      <c r="S60" s="23"/>
      <c r="T60" s="33"/>
      <c r="U60" s="357">
        <v>167</v>
      </c>
      <c r="V60" s="346" t="s">
        <v>86</v>
      </c>
      <c r="W60" s="342">
        <v>76935</v>
      </c>
      <c r="X60" s="361">
        <v>1159.0486774212932</v>
      </c>
      <c r="Y60" s="337">
        <v>602.56692098303336</v>
      </c>
      <c r="Z60" s="358">
        <v>1761.6155984043266</v>
      </c>
      <c r="AA60" s="362">
        <v>-14.681133424319231</v>
      </c>
      <c r="AB60" s="360">
        <v>531.19296561570934</v>
      </c>
      <c r="AC60" s="366">
        <f t="shared" si="6"/>
        <v>2278.1274305957168</v>
      </c>
    </row>
    <row r="61" spans="1:29" ht="18.75">
      <c r="A61" s="345">
        <v>169</v>
      </c>
      <c r="B61" s="346" t="s">
        <v>87</v>
      </c>
      <c r="C61" s="342">
        <v>5046</v>
      </c>
      <c r="D61" s="336">
        <v>267.39437177962742</v>
      </c>
      <c r="E61" s="349">
        <v>160.82342449464923</v>
      </c>
      <c r="F61" s="352">
        <v>58.395362663495838</v>
      </c>
      <c r="G61" s="351">
        <v>48.175584621482365</v>
      </c>
      <c r="H61" s="337">
        <v>275.08779231074118</v>
      </c>
      <c r="I61" s="338">
        <v>542.48196591359488</v>
      </c>
      <c r="J61" s="341">
        <v>-237.25564803804994</v>
      </c>
      <c r="K61" s="342">
        <v>181.40222217497657</v>
      </c>
      <c r="L61" s="339">
        <f t="shared" si="0"/>
        <v>486.62854005052156</v>
      </c>
      <c r="M61" s="364">
        <v>5</v>
      </c>
      <c r="N61" s="134">
        <f t="shared" si="7"/>
        <v>-1552.820676126436</v>
      </c>
      <c r="O61" s="135">
        <f t="shared" si="8"/>
        <v>-0.76139217579404628</v>
      </c>
      <c r="P61" s="31"/>
      <c r="Q61" s="39">
        <f t="shared" si="9"/>
        <v>-0.68153578441748364</v>
      </c>
      <c r="R61" s="39">
        <f t="shared" si="10"/>
        <v>-0.69300668843816238</v>
      </c>
      <c r="S61" s="23"/>
      <c r="T61" s="33"/>
      <c r="U61" s="357">
        <v>169</v>
      </c>
      <c r="V61" s="346" t="s">
        <v>87</v>
      </c>
      <c r="W61" s="342">
        <v>5061</v>
      </c>
      <c r="X61" s="361">
        <v>1303.0854568544898</v>
      </c>
      <c r="Y61" s="337">
        <v>400.34601007286324</v>
      </c>
      <c r="Z61" s="358">
        <v>1703.4314669273533</v>
      </c>
      <c r="AA61" s="363">
        <v>-254.88184153329382</v>
      </c>
      <c r="AB61" s="360">
        <v>590.89959078289803</v>
      </c>
      <c r="AC61" s="366">
        <f t="shared" si="6"/>
        <v>2039.4492161769576</v>
      </c>
    </row>
    <row r="62" spans="1:29" ht="18.75">
      <c r="A62" s="345">
        <v>171</v>
      </c>
      <c r="B62" s="346" t="s">
        <v>88</v>
      </c>
      <c r="C62" s="342">
        <v>4624</v>
      </c>
      <c r="D62" s="336">
        <v>161.64878892733563</v>
      </c>
      <c r="E62" s="349">
        <v>115.06120242214533</v>
      </c>
      <c r="F62" s="352">
        <v>51.214532871972317</v>
      </c>
      <c r="G62" s="351">
        <v>-4.6269463667820068</v>
      </c>
      <c r="H62" s="337">
        <v>272.2195069204152</v>
      </c>
      <c r="I62" s="338">
        <v>433.86829584775086</v>
      </c>
      <c r="J62" s="341">
        <v>-71.192041522491351</v>
      </c>
      <c r="K62" s="342">
        <v>204.60913972007179</v>
      </c>
      <c r="L62" s="339">
        <f t="shared" si="0"/>
        <v>567.28539404533126</v>
      </c>
      <c r="M62" s="364">
        <v>11</v>
      </c>
      <c r="N62" s="134">
        <f t="shared" si="7"/>
        <v>-2335.5436037745385</v>
      </c>
      <c r="O62" s="135">
        <f t="shared" si="8"/>
        <v>-0.80457498720338572</v>
      </c>
      <c r="P62" s="31"/>
      <c r="Q62" s="39">
        <f t="shared" si="9"/>
        <v>-0.81189626400317094</v>
      </c>
      <c r="R62" s="39">
        <f t="shared" si="10"/>
        <v>-0.68983235393560716</v>
      </c>
      <c r="S62" s="23"/>
      <c r="T62" s="33"/>
      <c r="U62" s="357">
        <v>171</v>
      </c>
      <c r="V62" s="346" t="s">
        <v>88</v>
      </c>
      <c r="W62" s="342">
        <v>4689</v>
      </c>
      <c r="X62" s="361">
        <v>1755.9644630542209</v>
      </c>
      <c r="Y62" s="337">
        <v>550.5729034075739</v>
      </c>
      <c r="Z62" s="358">
        <v>2306.537366461795</v>
      </c>
      <c r="AA62" s="362">
        <v>-63.381104713158457</v>
      </c>
      <c r="AB62" s="360">
        <v>659.67273607123286</v>
      </c>
      <c r="AC62" s="366">
        <f t="shared" si="6"/>
        <v>2902.8289978198695</v>
      </c>
    </row>
    <row r="63" spans="1:29" ht="18.75">
      <c r="A63" s="345">
        <v>172</v>
      </c>
      <c r="B63" s="346" t="s">
        <v>89</v>
      </c>
      <c r="C63" s="342">
        <v>4263</v>
      </c>
      <c r="D63" s="336">
        <v>-21.320431620924232</v>
      </c>
      <c r="E63" s="349">
        <v>93.108139807647191</v>
      </c>
      <c r="F63" s="352">
        <v>-45.34459300961764</v>
      </c>
      <c r="G63" s="351">
        <v>-69.083978418953791</v>
      </c>
      <c r="H63" s="337">
        <v>338.06380483227775</v>
      </c>
      <c r="I63" s="338">
        <v>316.74337321135351</v>
      </c>
      <c r="J63" s="341">
        <v>21.603330987567439</v>
      </c>
      <c r="K63" s="342">
        <v>221.38950716891756</v>
      </c>
      <c r="L63" s="339">
        <f t="shared" si="0"/>
        <v>559.73621136783856</v>
      </c>
      <c r="M63" s="364">
        <v>13</v>
      </c>
      <c r="N63" s="134">
        <f t="shared" si="7"/>
        <v>-3459.8549529033421</v>
      </c>
      <c r="O63" s="135">
        <f t="shared" si="8"/>
        <v>-0.86074797448478113</v>
      </c>
      <c r="P63" s="31"/>
      <c r="Q63" s="39">
        <f t="shared" si="9"/>
        <v>-0.90333431762847483</v>
      </c>
      <c r="R63" s="39">
        <f t="shared" si="10"/>
        <v>-0.69225802398875347</v>
      </c>
      <c r="S63" s="23"/>
      <c r="T63" s="33"/>
      <c r="U63" s="357">
        <v>172</v>
      </c>
      <c r="V63" s="346" t="s">
        <v>89</v>
      </c>
      <c r="W63" s="342">
        <v>4297</v>
      </c>
      <c r="X63" s="361">
        <v>2448.8046925542117</v>
      </c>
      <c r="Y63" s="337">
        <v>827.88425682889056</v>
      </c>
      <c r="Z63" s="358">
        <v>3276.6889493831022</v>
      </c>
      <c r="AA63" s="363">
        <v>23.502443565278099</v>
      </c>
      <c r="AB63" s="360">
        <v>719.39977132280069</v>
      </c>
      <c r="AC63" s="366">
        <f t="shared" si="6"/>
        <v>4019.5911642711808</v>
      </c>
    </row>
    <row r="64" spans="1:29" ht="18.75">
      <c r="A64" s="345">
        <v>176</v>
      </c>
      <c r="B64" s="346" t="s">
        <v>90</v>
      </c>
      <c r="C64" s="342">
        <v>4444</v>
      </c>
      <c r="D64" s="336">
        <v>118.42709270927092</v>
      </c>
      <c r="E64" s="349">
        <v>285.12961296129612</v>
      </c>
      <c r="F64" s="352">
        <v>-85.771827182718269</v>
      </c>
      <c r="G64" s="351">
        <v>-80.930693069306926</v>
      </c>
      <c r="H64" s="337">
        <v>410.3037803780378</v>
      </c>
      <c r="I64" s="338">
        <v>528.73064806480647</v>
      </c>
      <c r="J64" s="341">
        <v>-19.83865886588659</v>
      </c>
      <c r="K64" s="342">
        <v>224.4937781319876</v>
      </c>
      <c r="L64" s="339">
        <f t="shared" si="0"/>
        <v>733.38576733090747</v>
      </c>
      <c r="M64" s="364">
        <v>12</v>
      </c>
      <c r="N64" s="134">
        <f t="shared" si="7"/>
        <v>-4155.7727243851095</v>
      </c>
      <c r="O64" s="135">
        <f t="shared" si="8"/>
        <v>-0.84999754690433427</v>
      </c>
      <c r="P64" s="31"/>
      <c r="Q64" s="39">
        <f t="shared" si="9"/>
        <v>-0.87377873894655445</v>
      </c>
      <c r="R64" s="39">
        <f t="shared" si="10"/>
        <v>-0.68861644130062083</v>
      </c>
      <c r="S64" s="23"/>
      <c r="T64" s="33"/>
      <c r="U64" s="357">
        <v>176</v>
      </c>
      <c r="V64" s="346" t="s">
        <v>90</v>
      </c>
      <c r="W64" s="342">
        <v>4527</v>
      </c>
      <c r="X64" s="361">
        <v>3182.9787344912697</v>
      </c>
      <c r="Y64" s="337">
        <v>1005.9403402510379</v>
      </c>
      <c r="Z64" s="358">
        <v>4188.9190747423072</v>
      </c>
      <c r="AA64" s="362">
        <v>-20.716368455931079</v>
      </c>
      <c r="AB64" s="360">
        <v>720.95578542964097</v>
      </c>
      <c r="AC64" s="366">
        <f t="shared" si="6"/>
        <v>4889.1584917160171</v>
      </c>
    </row>
    <row r="65" spans="1:29" ht="18.75">
      <c r="A65" s="345">
        <v>177</v>
      </c>
      <c r="B65" s="346" t="s">
        <v>91</v>
      </c>
      <c r="C65" s="342">
        <v>1786</v>
      </c>
      <c r="D65" s="336">
        <v>528.4087346024636</v>
      </c>
      <c r="E65" s="349">
        <v>124.52183650615902</v>
      </c>
      <c r="F65" s="352">
        <v>200.3768197088466</v>
      </c>
      <c r="G65" s="351">
        <v>203.51007838745801</v>
      </c>
      <c r="H65" s="337">
        <v>-3.4462486002239641</v>
      </c>
      <c r="I65" s="338">
        <v>524.96248600223964</v>
      </c>
      <c r="J65" s="341">
        <v>-252.99608062709967</v>
      </c>
      <c r="K65" s="342">
        <v>212.11547793783794</v>
      </c>
      <c r="L65" s="339">
        <f t="shared" si="0"/>
        <v>484.08188331297788</v>
      </c>
      <c r="M65" s="364">
        <v>6</v>
      </c>
      <c r="N65" s="134">
        <f t="shared" si="7"/>
        <v>-2160.1662478446056</v>
      </c>
      <c r="O65" s="135">
        <f t="shared" si="8"/>
        <v>-0.81693023524949626</v>
      </c>
      <c r="P65" s="31"/>
      <c r="Q65" s="39">
        <f t="shared" si="9"/>
        <v>-0.7646165504187874</v>
      </c>
      <c r="R65" s="39">
        <f t="shared" si="10"/>
        <v>-0.68822613469973271</v>
      </c>
      <c r="S65" s="23"/>
      <c r="T65" s="33"/>
      <c r="U65" s="357">
        <v>177</v>
      </c>
      <c r="V65" s="346" t="s">
        <v>91</v>
      </c>
      <c r="W65" s="342">
        <v>1800</v>
      </c>
      <c r="X65" s="361">
        <v>1914.1996062920541</v>
      </c>
      <c r="Y65" s="337">
        <v>316.04422323902685</v>
      </c>
      <c r="Z65" s="358">
        <v>2230.2438295310808</v>
      </c>
      <c r="AA65" s="363">
        <v>-266.3461111111111</v>
      </c>
      <c r="AB65" s="360">
        <v>680.35041273761351</v>
      </c>
      <c r="AC65" s="366">
        <f t="shared" si="6"/>
        <v>2644.2481311575834</v>
      </c>
    </row>
    <row r="66" spans="1:29" ht="18.75">
      <c r="A66" s="345">
        <v>178</v>
      </c>
      <c r="B66" s="346" t="s">
        <v>92</v>
      </c>
      <c r="C66" s="342">
        <v>5887</v>
      </c>
      <c r="D66" s="336">
        <v>268.01511805673516</v>
      </c>
      <c r="E66" s="349">
        <v>64.781722439272968</v>
      </c>
      <c r="F66" s="352">
        <v>141.41820961440462</v>
      </c>
      <c r="G66" s="351">
        <v>61.815186003057583</v>
      </c>
      <c r="H66" s="337">
        <v>270.55019534567691</v>
      </c>
      <c r="I66" s="338">
        <v>538.56531340241213</v>
      </c>
      <c r="J66" s="341">
        <v>-120.9512485136742</v>
      </c>
      <c r="K66" s="342">
        <v>229.69644361715581</v>
      </c>
      <c r="L66" s="339">
        <f t="shared" si="0"/>
        <v>647.31050850589372</v>
      </c>
      <c r="M66" s="364">
        <v>10</v>
      </c>
      <c r="N66" s="134">
        <f t="shared" si="7"/>
        <v>-3407.6290252760532</v>
      </c>
      <c r="O66" s="135">
        <f t="shared" si="8"/>
        <v>-0.8403649417918293</v>
      </c>
      <c r="P66" s="31"/>
      <c r="Q66" s="39">
        <f t="shared" si="9"/>
        <v>-0.84100024226212922</v>
      </c>
      <c r="R66" s="39">
        <f t="shared" si="10"/>
        <v>-0.69524644058847307</v>
      </c>
      <c r="S66" s="23"/>
      <c r="T66" s="33"/>
      <c r="U66" s="357">
        <v>178</v>
      </c>
      <c r="V66" s="346" t="s">
        <v>92</v>
      </c>
      <c r="W66" s="342">
        <v>5932</v>
      </c>
      <c r="X66" s="361">
        <v>2613.6249171846202</v>
      </c>
      <c r="Y66" s="337">
        <v>773.58347271933496</v>
      </c>
      <c r="Z66" s="358">
        <v>3387.2083899039549</v>
      </c>
      <c r="AA66" s="362">
        <v>-85.980950775455156</v>
      </c>
      <c r="AB66" s="360">
        <v>753.71209465344725</v>
      </c>
      <c r="AC66" s="366">
        <f t="shared" si="6"/>
        <v>4054.9395337819469</v>
      </c>
    </row>
    <row r="67" spans="1:29" ht="18.75">
      <c r="A67" s="345">
        <v>179</v>
      </c>
      <c r="B67" s="346" t="s">
        <v>93</v>
      </c>
      <c r="C67" s="342">
        <v>144473</v>
      </c>
      <c r="D67" s="336">
        <v>133.4710084237193</v>
      </c>
      <c r="E67" s="349">
        <v>174.73214372235643</v>
      </c>
      <c r="F67" s="352">
        <v>-49.086085289292811</v>
      </c>
      <c r="G67" s="351">
        <v>7.8249499906556936</v>
      </c>
      <c r="H67" s="337">
        <v>277.12015393879824</v>
      </c>
      <c r="I67" s="338">
        <v>410.59116236251754</v>
      </c>
      <c r="J67" s="341">
        <v>-160.83240467076894</v>
      </c>
      <c r="K67" s="342">
        <v>146.20471344526203</v>
      </c>
      <c r="L67" s="339">
        <f t="shared" si="0"/>
        <v>395.96347113701063</v>
      </c>
      <c r="M67" s="364">
        <v>13</v>
      </c>
      <c r="N67" s="134">
        <f t="shared" si="7"/>
        <v>-1142.9996613559488</v>
      </c>
      <c r="O67" s="135">
        <f t="shared" si="8"/>
        <v>-0.74270763036695286</v>
      </c>
      <c r="P67" s="31"/>
      <c r="Q67" s="39">
        <f t="shared" si="9"/>
        <v>-0.6640009636440507</v>
      </c>
      <c r="R67" s="39">
        <f t="shared" si="10"/>
        <v>-0.69222404800718529</v>
      </c>
      <c r="S67" s="23"/>
      <c r="T67" s="33"/>
      <c r="U67" s="357">
        <v>179</v>
      </c>
      <c r="V67" s="346" t="s">
        <v>93</v>
      </c>
      <c r="W67" s="342">
        <v>143420</v>
      </c>
      <c r="X67" s="361">
        <v>816.0282165057522</v>
      </c>
      <c r="Y67" s="337">
        <v>405.97279521008846</v>
      </c>
      <c r="Z67" s="358">
        <v>1222.0010117158406</v>
      </c>
      <c r="AA67" s="363">
        <v>-158.07406219495189</v>
      </c>
      <c r="AB67" s="360">
        <v>475.03618297207078</v>
      </c>
      <c r="AC67" s="366">
        <f t="shared" si="6"/>
        <v>1538.9631324929594</v>
      </c>
    </row>
    <row r="68" spans="1:29" ht="18.75">
      <c r="A68" s="345">
        <v>181</v>
      </c>
      <c r="B68" s="346" t="s">
        <v>94</v>
      </c>
      <c r="C68" s="342">
        <v>1685</v>
      </c>
      <c r="D68" s="336">
        <v>509.62789317507418</v>
      </c>
      <c r="E68" s="349">
        <v>205.99050445103859</v>
      </c>
      <c r="F68" s="352">
        <v>176.95133531157271</v>
      </c>
      <c r="G68" s="351">
        <v>126.68605341246291</v>
      </c>
      <c r="H68" s="337">
        <v>566.39525222551924</v>
      </c>
      <c r="I68" s="338">
        <v>1076.0231454005934</v>
      </c>
      <c r="J68" s="341">
        <v>-226.16201780415429</v>
      </c>
      <c r="K68" s="342">
        <v>256.25955565904275</v>
      </c>
      <c r="L68" s="339">
        <f t="shared" si="0"/>
        <v>1106.1206832554819</v>
      </c>
      <c r="M68" s="364">
        <v>4</v>
      </c>
      <c r="N68" s="134">
        <f t="shared" si="7"/>
        <v>-2236.5972835774</v>
      </c>
      <c r="O68" s="135">
        <f t="shared" si="8"/>
        <v>-0.66909542048397941</v>
      </c>
      <c r="P68" s="31"/>
      <c r="Q68" s="39">
        <f t="shared" si="9"/>
        <v>-0.60799107755472226</v>
      </c>
      <c r="R68" s="39">
        <f t="shared" si="10"/>
        <v>-0.68507322266432391</v>
      </c>
      <c r="S68" s="23"/>
      <c r="T68" s="33"/>
      <c r="U68" s="357">
        <v>181</v>
      </c>
      <c r="V68" s="346" t="s">
        <v>94</v>
      </c>
      <c r="W68" s="342">
        <v>1707</v>
      </c>
      <c r="X68" s="361">
        <v>1716.0087306559108</v>
      </c>
      <c r="Y68" s="337">
        <v>1028.8857954394746</v>
      </c>
      <c r="Z68" s="358">
        <v>2744.8945260953856</v>
      </c>
      <c r="AA68" s="362">
        <v>-215.88810779144697</v>
      </c>
      <c r="AB68" s="360">
        <v>813.71154852894358</v>
      </c>
      <c r="AC68" s="366">
        <f t="shared" si="6"/>
        <v>3342.7179668328822</v>
      </c>
    </row>
    <row r="69" spans="1:29" ht="18.75">
      <c r="A69" s="345">
        <v>182</v>
      </c>
      <c r="B69" s="346" t="s">
        <v>95</v>
      </c>
      <c r="C69" s="342">
        <v>19767</v>
      </c>
      <c r="D69" s="336">
        <v>198.92477361258665</v>
      </c>
      <c r="E69" s="349">
        <v>12.104618809126322</v>
      </c>
      <c r="F69" s="352">
        <v>84.32119188546568</v>
      </c>
      <c r="G69" s="351">
        <v>102.49896291799463</v>
      </c>
      <c r="H69" s="337">
        <v>-3.509283148682147</v>
      </c>
      <c r="I69" s="338">
        <v>195.41549046390449</v>
      </c>
      <c r="J69" s="341">
        <v>-73.588253149188034</v>
      </c>
      <c r="K69" s="342">
        <v>168.65334318281933</v>
      </c>
      <c r="L69" s="339">
        <f t="shared" si="0"/>
        <v>290.48058049753581</v>
      </c>
      <c r="M69" s="364">
        <v>13</v>
      </c>
      <c r="N69" s="134">
        <f t="shared" si="7"/>
        <v>-2086.5515972056965</v>
      </c>
      <c r="O69" s="135">
        <f t="shared" si="8"/>
        <v>-0.87779695065877994</v>
      </c>
      <c r="P69" s="31"/>
      <c r="Q69" s="39">
        <f t="shared" si="9"/>
        <v>-0.89921826488290535</v>
      </c>
      <c r="R69" s="39">
        <f t="shared" si="10"/>
        <v>-0.6927801270637215</v>
      </c>
      <c r="S69" s="23"/>
      <c r="T69" s="33"/>
      <c r="U69" s="357">
        <v>182</v>
      </c>
      <c r="V69" s="346" t="s">
        <v>95</v>
      </c>
      <c r="W69" s="342">
        <v>19887</v>
      </c>
      <c r="X69" s="361">
        <v>1872.7708397831616</v>
      </c>
      <c r="Y69" s="337">
        <v>66.226243734585012</v>
      </c>
      <c r="Z69" s="358">
        <v>1938.9970835177464</v>
      </c>
      <c r="AA69" s="363">
        <v>-110.93116105998894</v>
      </c>
      <c r="AB69" s="360">
        <v>548.96625524547449</v>
      </c>
      <c r="AC69" s="366">
        <f t="shared" si="6"/>
        <v>2377.0321777032323</v>
      </c>
    </row>
    <row r="70" spans="1:29" ht="18.75">
      <c r="A70" s="345">
        <v>186</v>
      </c>
      <c r="B70" s="346" t="s">
        <v>96</v>
      </c>
      <c r="C70" s="342">
        <v>45226</v>
      </c>
      <c r="D70" s="336">
        <v>225.37518241719366</v>
      </c>
      <c r="E70" s="349">
        <v>320.89636492283199</v>
      </c>
      <c r="F70" s="352">
        <v>-75.391036129659923</v>
      </c>
      <c r="G70" s="351">
        <v>-20.13014637597842</v>
      </c>
      <c r="H70" s="337">
        <v>75.676999955777646</v>
      </c>
      <c r="I70" s="338">
        <v>301.05218237297129</v>
      </c>
      <c r="J70" s="341">
        <v>-10.60425419006766</v>
      </c>
      <c r="K70" s="342">
        <v>121.10145513939139</v>
      </c>
      <c r="L70" s="339">
        <f t="shared" si="0"/>
        <v>411.54938332229506</v>
      </c>
      <c r="M70" s="364">
        <v>1</v>
      </c>
      <c r="N70" s="134">
        <f t="shared" si="7"/>
        <v>-599.02233640421912</v>
      </c>
      <c r="O70" s="135">
        <f t="shared" si="8"/>
        <v>-0.59275588729746909</v>
      </c>
      <c r="P70" s="31"/>
      <c r="Q70" s="39">
        <f t="shared" si="9"/>
        <v>-0.52062134248489067</v>
      </c>
      <c r="R70" s="39">
        <f t="shared" si="10"/>
        <v>-0.68906867933263238</v>
      </c>
      <c r="S70" s="23"/>
      <c r="T70" s="33"/>
      <c r="U70" s="357">
        <v>186</v>
      </c>
      <c r="V70" s="346" t="s">
        <v>96</v>
      </c>
      <c r="W70" s="342">
        <v>44455</v>
      </c>
      <c r="X70" s="361">
        <v>729.25007020640464</v>
      </c>
      <c r="Y70" s="337">
        <v>-101.24509407022242</v>
      </c>
      <c r="Z70" s="358">
        <v>628.00497613618222</v>
      </c>
      <c r="AA70" s="362">
        <v>-6.9130131593746489</v>
      </c>
      <c r="AB70" s="360">
        <v>389.47975674970661</v>
      </c>
      <c r="AC70" s="366">
        <f t="shared" si="6"/>
        <v>1010.5717197265142</v>
      </c>
    </row>
    <row r="71" spans="1:29" ht="18.75">
      <c r="A71" s="345">
        <v>202</v>
      </c>
      <c r="B71" s="346" t="s">
        <v>97</v>
      </c>
      <c r="C71" s="342">
        <v>35497</v>
      </c>
      <c r="D71" s="336">
        <v>636.46265881623799</v>
      </c>
      <c r="E71" s="349">
        <v>509.81657604868019</v>
      </c>
      <c r="F71" s="352">
        <v>85.637603177733325</v>
      </c>
      <c r="G71" s="351">
        <v>41.008479589824489</v>
      </c>
      <c r="H71" s="337">
        <v>42.130771614502635</v>
      </c>
      <c r="I71" s="338">
        <v>678.59343043074068</v>
      </c>
      <c r="J71" s="341">
        <v>-110.76820576386737</v>
      </c>
      <c r="K71" s="342">
        <v>107.71653451634398</v>
      </c>
      <c r="L71" s="339">
        <f t="shared" si="0"/>
        <v>675.54175918321721</v>
      </c>
      <c r="M71" s="364">
        <v>2</v>
      </c>
      <c r="N71" s="134">
        <f t="shared" si="7"/>
        <v>-515.09826759343809</v>
      </c>
      <c r="O71" s="135">
        <f t="shared" si="8"/>
        <v>-0.43262300612212001</v>
      </c>
      <c r="P71" s="31"/>
      <c r="Q71" s="39">
        <f t="shared" si="9"/>
        <v>-0.26461059174354062</v>
      </c>
      <c r="R71" s="39">
        <f t="shared" si="10"/>
        <v>-0.69958120560211035</v>
      </c>
      <c r="S71" s="23"/>
      <c r="T71" s="33"/>
      <c r="U71" s="357">
        <v>202</v>
      </c>
      <c r="V71" s="346" t="s">
        <v>97</v>
      </c>
      <c r="W71" s="342">
        <v>34667</v>
      </c>
      <c r="X71" s="361">
        <v>1007.7833560735205</v>
      </c>
      <c r="Y71" s="337">
        <v>-85.015876950285261</v>
      </c>
      <c r="Z71" s="358">
        <v>922.76747912323526</v>
      </c>
      <c r="AA71" s="363">
        <v>-90.682031903539382</v>
      </c>
      <c r="AB71" s="360">
        <v>358.55457955695948</v>
      </c>
      <c r="AC71" s="366">
        <f t="shared" si="6"/>
        <v>1190.6400267766553</v>
      </c>
    </row>
    <row r="72" spans="1:29" ht="18.75">
      <c r="A72" s="345">
        <v>204</v>
      </c>
      <c r="B72" s="346" t="s">
        <v>98</v>
      </c>
      <c r="C72" s="342">
        <v>2778</v>
      </c>
      <c r="D72" s="336">
        <v>-359.08063354931608</v>
      </c>
      <c r="E72" s="349">
        <v>72.30489560835133</v>
      </c>
      <c r="F72" s="352">
        <v>-170.10943124550036</v>
      </c>
      <c r="G72" s="351">
        <v>-261.27609791216702</v>
      </c>
      <c r="H72" s="337">
        <v>367.35349172066236</v>
      </c>
      <c r="I72" s="338">
        <v>8.272858171346293</v>
      </c>
      <c r="J72" s="341">
        <v>-217.24046076313894</v>
      </c>
      <c r="K72" s="342">
        <v>225.31367214383366</v>
      </c>
      <c r="L72" s="339">
        <f t="shared" si="0"/>
        <v>16.346069552041001</v>
      </c>
      <c r="M72" s="364">
        <v>11</v>
      </c>
      <c r="N72" s="134">
        <f t="shared" si="7"/>
        <v>-4420.2396713596454</v>
      </c>
      <c r="O72" s="135">
        <f t="shared" si="8"/>
        <v>-0.99631561959880399</v>
      </c>
      <c r="P72" s="31"/>
      <c r="Q72" s="39">
        <f t="shared" si="9"/>
        <v>-0.9978766481400736</v>
      </c>
      <c r="R72" s="39">
        <f t="shared" si="10"/>
        <v>-0.69802818683049672</v>
      </c>
      <c r="S72" s="23"/>
      <c r="T72" s="33"/>
      <c r="U72" s="357">
        <v>204</v>
      </c>
      <c r="V72" s="346" t="s">
        <v>98</v>
      </c>
      <c r="W72" s="342">
        <v>2807</v>
      </c>
      <c r="X72" s="361">
        <v>2933.3450737910225</v>
      </c>
      <c r="Y72" s="337">
        <v>962.78647533106812</v>
      </c>
      <c r="Z72" s="358">
        <v>3896.1315491220907</v>
      </c>
      <c r="AA72" s="362">
        <v>-205.68721054506591</v>
      </c>
      <c r="AB72" s="360">
        <v>746.14140233466173</v>
      </c>
      <c r="AC72" s="366">
        <f t="shared" si="6"/>
        <v>4436.5857409116861</v>
      </c>
    </row>
    <row r="73" spans="1:29" ht="18.75">
      <c r="A73" s="345">
        <v>205</v>
      </c>
      <c r="B73" s="346" t="s">
        <v>99</v>
      </c>
      <c r="C73" s="342">
        <v>36493</v>
      </c>
      <c r="D73" s="336">
        <v>-83.390239223960762</v>
      </c>
      <c r="E73" s="349">
        <v>263.29929027484724</v>
      </c>
      <c r="F73" s="352">
        <v>-212.44808593428877</v>
      </c>
      <c r="G73" s="351">
        <v>-134.24144356451922</v>
      </c>
      <c r="H73" s="337">
        <v>358.55079056257364</v>
      </c>
      <c r="I73" s="338">
        <v>275.16055133861289</v>
      </c>
      <c r="J73" s="341">
        <v>850.95590935247856</v>
      </c>
      <c r="K73" s="342">
        <v>156.88027251267539</v>
      </c>
      <c r="L73" s="339">
        <f t="shared" si="0"/>
        <v>1282.996733203767</v>
      </c>
      <c r="M73" s="364">
        <v>18</v>
      </c>
      <c r="N73" s="134">
        <f t="shared" si="7"/>
        <v>-2126.4187525618636</v>
      </c>
      <c r="O73" s="135">
        <f t="shared" si="8"/>
        <v>-0.62369011974037758</v>
      </c>
      <c r="P73" s="31"/>
      <c r="Q73" s="39">
        <f t="shared" si="9"/>
        <v>-0.86863948478354225</v>
      </c>
      <c r="R73" s="39">
        <f t="shared" si="10"/>
        <v>-0.69470597235674436</v>
      </c>
      <c r="S73" s="23"/>
      <c r="T73" s="33"/>
      <c r="U73" s="357">
        <v>205</v>
      </c>
      <c r="V73" s="346" t="s">
        <v>99</v>
      </c>
      <c r="W73" s="342">
        <v>36567</v>
      </c>
      <c r="X73" s="361">
        <v>1614.0053086100231</v>
      </c>
      <c r="Y73" s="337">
        <v>480.69225621909948</v>
      </c>
      <c r="Z73" s="358">
        <v>2094.6975648291227</v>
      </c>
      <c r="AA73" s="363">
        <v>800.8517515792928</v>
      </c>
      <c r="AB73" s="360">
        <v>513.86616935721474</v>
      </c>
      <c r="AC73" s="366">
        <f t="shared" si="6"/>
        <v>3409.4154857656304</v>
      </c>
    </row>
    <row r="74" spans="1:29" ht="18.75">
      <c r="A74" s="345">
        <v>208</v>
      </c>
      <c r="B74" s="346" t="s">
        <v>100</v>
      </c>
      <c r="C74" s="342">
        <v>12412</v>
      </c>
      <c r="D74" s="336">
        <v>702.6925555913632</v>
      </c>
      <c r="E74" s="349">
        <v>516.91596841766034</v>
      </c>
      <c r="F74" s="352">
        <v>128.19158878504672</v>
      </c>
      <c r="G74" s="351">
        <v>57.584998388656139</v>
      </c>
      <c r="H74" s="337">
        <v>505.10949081534</v>
      </c>
      <c r="I74" s="338">
        <v>1207.8020464067031</v>
      </c>
      <c r="J74" s="341">
        <v>-4.723735095069288</v>
      </c>
      <c r="K74" s="342">
        <v>195.82010937208889</v>
      </c>
      <c r="L74" s="339">
        <f t="shared" ref="L74:L137" si="11">SUM(I74:K74)</f>
        <v>1398.8984206837226</v>
      </c>
      <c r="M74" s="364">
        <v>17</v>
      </c>
      <c r="N74" s="134">
        <f t="shared" si="7"/>
        <v>-1818.8599963305251</v>
      </c>
      <c r="O74" s="135">
        <f t="shared" si="8"/>
        <v>-0.56525685294244121</v>
      </c>
      <c r="P74" s="31"/>
      <c r="Q74" s="39">
        <f t="shared" si="9"/>
        <v>-0.53834714525768534</v>
      </c>
      <c r="R74" s="39">
        <f t="shared" si="10"/>
        <v>-0.68121936315988685</v>
      </c>
      <c r="S74" s="23"/>
      <c r="T74" s="33"/>
      <c r="U74" s="357">
        <v>208</v>
      </c>
      <c r="V74" s="346" t="s">
        <v>100</v>
      </c>
      <c r="W74" s="342">
        <v>12400</v>
      </c>
      <c r="X74" s="361">
        <v>1745.3941156829385</v>
      </c>
      <c r="Y74" s="337">
        <v>870.86187407125408</v>
      </c>
      <c r="Z74" s="358">
        <v>2616.2559897541928</v>
      </c>
      <c r="AA74" s="362">
        <v>-12.776129032258064</v>
      </c>
      <c r="AB74" s="360">
        <v>614.27855629231317</v>
      </c>
      <c r="AC74" s="366">
        <f t="shared" ref="AC74:AC137" si="12">SUM(Z74:AB74)</f>
        <v>3217.7584170142477</v>
      </c>
    </row>
    <row r="75" spans="1:29" ht="18.75">
      <c r="A75" s="345">
        <v>211</v>
      </c>
      <c r="B75" s="346" t="s">
        <v>101</v>
      </c>
      <c r="C75" s="342">
        <v>32622</v>
      </c>
      <c r="D75" s="336">
        <v>519.82928698424371</v>
      </c>
      <c r="E75" s="349">
        <v>490.23560787198824</v>
      </c>
      <c r="F75" s="352">
        <v>20.996014959229967</v>
      </c>
      <c r="G75" s="351">
        <v>8.5976641530255655</v>
      </c>
      <c r="H75" s="337">
        <v>196.50588559867575</v>
      </c>
      <c r="I75" s="338">
        <v>716.33514192875975</v>
      </c>
      <c r="J75" s="341">
        <v>-131.97786769664643</v>
      </c>
      <c r="K75" s="342">
        <v>132.08897158978792</v>
      </c>
      <c r="L75" s="339">
        <f t="shared" si="11"/>
        <v>716.44624582190124</v>
      </c>
      <c r="M75" s="364">
        <v>6</v>
      </c>
      <c r="N75" s="134">
        <f t="shared" ref="N75:N138" si="13">L75-AC75</f>
        <v>-830.17284348127953</v>
      </c>
      <c r="O75" s="135">
        <f t="shared" ref="O75:O138" si="14">N75/AC75</f>
        <v>-0.53676619487174992</v>
      </c>
      <c r="P75" s="31"/>
      <c r="Q75" s="39">
        <f t="shared" ref="Q75:Q138" si="15">I75/Z75-1</f>
        <v>-0.42057607016003318</v>
      </c>
      <c r="R75" s="39">
        <f t="shared" ref="R75:R138" si="16">K75/AB75-1</f>
        <v>-0.69769695564306455</v>
      </c>
      <c r="S75" s="23"/>
      <c r="T75" s="33"/>
      <c r="U75" s="357">
        <v>211</v>
      </c>
      <c r="V75" s="346" t="s">
        <v>101</v>
      </c>
      <c r="W75" s="342">
        <v>32214</v>
      </c>
      <c r="X75" s="361">
        <v>1106.6484859041034</v>
      </c>
      <c r="Y75" s="337">
        <v>129.6400155504484</v>
      </c>
      <c r="Z75" s="358">
        <v>1236.2885014545516</v>
      </c>
      <c r="AA75" s="363">
        <v>-126.61165952691377</v>
      </c>
      <c r="AB75" s="360">
        <v>436.94224737554316</v>
      </c>
      <c r="AC75" s="366">
        <f t="shared" si="12"/>
        <v>1546.6190893031808</v>
      </c>
    </row>
    <row r="76" spans="1:29" ht="18.75">
      <c r="A76" s="345">
        <v>213</v>
      </c>
      <c r="B76" s="346" t="s">
        <v>102</v>
      </c>
      <c r="C76" s="342">
        <v>5230</v>
      </c>
      <c r="D76" s="336">
        <v>51.067877629063098</v>
      </c>
      <c r="E76" s="349">
        <v>64.206883365200767</v>
      </c>
      <c r="F76" s="352">
        <v>-25.934990439770555</v>
      </c>
      <c r="G76" s="351">
        <v>12.795984703632888</v>
      </c>
      <c r="H76" s="337">
        <v>137.08546845124283</v>
      </c>
      <c r="I76" s="338">
        <v>188.15334608030594</v>
      </c>
      <c r="J76" s="341">
        <v>-65.947992351816438</v>
      </c>
      <c r="K76" s="342">
        <v>215.42342806954719</v>
      </c>
      <c r="L76" s="339">
        <f t="shared" si="11"/>
        <v>337.6287817980367</v>
      </c>
      <c r="M76" s="364">
        <v>10</v>
      </c>
      <c r="N76" s="134">
        <f t="shared" si="13"/>
        <v>-3399.6861897039516</v>
      </c>
      <c r="O76" s="135">
        <f t="shared" si="14"/>
        <v>-0.9096600676227331</v>
      </c>
      <c r="P76" s="31"/>
      <c r="Q76" s="39">
        <f t="shared" si="15"/>
        <v>-0.93961549559899071</v>
      </c>
      <c r="R76" s="39">
        <f t="shared" si="16"/>
        <v>-0.69048531424823034</v>
      </c>
      <c r="S76" s="23"/>
      <c r="T76" s="33"/>
      <c r="U76" s="357">
        <v>213</v>
      </c>
      <c r="V76" s="346" t="s">
        <v>102</v>
      </c>
      <c r="W76" s="342">
        <v>5312</v>
      </c>
      <c r="X76" s="361">
        <v>2458.9637694441253</v>
      </c>
      <c r="Y76" s="337">
        <v>656.95724285387428</v>
      </c>
      <c r="Z76" s="358">
        <v>3115.9210122979994</v>
      </c>
      <c r="AA76" s="362">
        <v>-74.609939759036138</v>
      </c>
      <c r="AB76" s="360">
        <v>696.00389896302511</v>
      </c>
      <c r="AC76" s="366">
        <f t="shared" si="12"/>
        <v>3737.3149715019886</v>
      </c>
    </row>
    <row r="77" spans="1:29" ht="18.75">
      <c r="A77" s="345">
        <v>214</v>
      </c>
      <c r="B77" s="346" t="s">
        <v>103</v>
      </c>
      <c r="C77" s="342">
        <v>12662</v>
      </c>
      <c r="D77" s="336">
        <v>274.75714737008371</v>
      </c>
      <c r="E77" s="349">
        <v>192.46754067287949</v>
      </c>
      <c r="F77" s="352">
        <v>17.243958300426474</v>
      </c>
      <c r="G77" s="351">
        <v>65.045648396777764</v>
      </c>
      <c r="H77" s="337">
        <v>408.97441162533568</v>
      </c>
      <c r="I77" s="338">
        <v>683.73148001895436</v>
      </c>
      <c r="J77" s="341">
        <v>-51.157479071236772</v>
      </c>
      <c r="K77" s="342">
        <v>208.6820619034921</v>
      </c>
      <c r="L77" s="339">
        <f t="shared" si="11"/>
        <v>841.25606285120966</v>
      </c>
      <c r="M77" s="364">
        <v>4</v>
      </c>
      <c r="N77" s="134">
        <f t="shared" si="13"/>
        <v>-2114.923741414048</v>
      </c>
      <c r="O77" s="135">
        <f t="shared" si="14"/>
        <v>-0.71542459574433792</v>
      </c>
      <c r="P77" s="31"/>
      <c r="Q77" s="39">
        <f t="shared" si="15"/>
        <v>-0.70726876868571487</v>
      </c>
      <c r="R77" s="39">
        <f t="shared" si="16"/>
        <v>-0.68915214861050034</v>
      </c>
      <c r="S77" s="23"/>
      <c r="T77" s="33"/>
      <c r="U77" s="357">
        <v>214</v>
      </c>
      <c r="V77" s="346" t="s">
        <v>103</v>
      </c>
      <c r="W77" s="342">
        <v>12758</v>
      </c>
      <c r="X77" s="361">
        <v>1572.0696084329634</v>
      </c>
      <c r="Y77" s="337">
        <v>763.62746409729789</v>
      </c>
      <c r="Z77" s="358">
        <v>2335.6970725302613</v>
      </c>
      <c r="AA77" s="363">
        <v>-50.849114281235302</v>
      </c>
      <c r="AB77" s="360">
        <v>671.33184601623168</v>
      </c>
      <c r="AC77" s="366">
        <f t="shared" si="12"/>
        <v>2956.1798042652576</v>
      </c>
    </row>
    <row r="78" spans="1:29" ht="18.75">
      <c r="A78" s="345">
        <v>216</v>
      </c>
      <c r="B78" s="346" t="s">
        <v>104</v>
      </c>
      <c r="C78" s="342">
        <v>1311</v>
      </c>
      <c r="D78" s="336">
        <v>550.02059496567506</v>
      </c>
      <c r="E78" s="349">
        <v>466.24256292906176</v>
      </c>
      <c r="F78" s="352">
        <v>87.22883295194508</v>
      </c>
      <c r="G78" s="351">
        <v>-3.4508009153318078</v>
      </c>
      <c r="H78" s="337">
        <v>283.88100686498854</v>
      </c>
      <c r="I78" s="338">
        <v>833.90160183066359</v>
      </c>
      <c r="J78" s="341">
        <v>-266.35316552250191</v>
      </c>
      <c r="K78" s="342">
        <v>229.96112229984442</v>
      </c>
      <c r="L78" s="339">
        <f t="shared" si="11"/>
        <v>797.50955860800605</v>
      </c>
      <c r="M78" s="364">
        <v>13</v>
      </c>
      <c r="N78" s="134">
        <f t="shared" si="13"/>
        <v>-4076.9941938380116</v>
      </c>
      <c r="O78" s="135">
        <f t="shared" si="14"/>
        <v>-0.83639164126034016</v>
      </c>
      <c r="P78" s="31"/>
      <c r="Q78" s="39">
        <f t="shared" si="15"/>
        <v>-0.8082567088599748</v>
      </c>
      <c r="R78" s="39">
        <f t="shared" si="16"/>
        <v>-0.69649569351910268</v>
      </c>
      <c r="S78" s="23"/>
      <c r="T78" s="33"/>
      <c r="U78" s="357">
        <v>216</v>
      </c>
      <c r="V78" s="346" t="s">
        <v>104</v>
      </c>
      <c r="W78" s="342">
        <v>1323</v>
      </c>
      <c r="X78" s="361">
        <v>3446.5644772316209</v>
      </c>
      <c r="Y78" s="337">
        <v>902.48782531640677</v>
      </c>
      <c r="Z78" s="358">
        <v>4349.0523025480279</v>
      </c>
      <c r="AA78" s="362">
        <v>-232.23507180650037</v>
      </c>
      <c r="AB78" s="360">
        <v>757.68652170448934</v>
      </c>
      <c r="AC78" s="366">
        <f t="shared" si="12"/>
        <v>4874.5037524460176</v>
      </c>
    </row>
    <row r="79" spans="1:29" ht="18.75">
      <c r="A79" s="345">
        <v>217</v>
      </c>
      <c r="B79" s="346" t="s">
        <v>105</v>
      </c>
      <c r="C79" s="342">
        <v>5390</v>
      </c>
      <c r="D79" s="336">
        <v>210.53079777365491</v>
      </c>
      <c r="E79" s="349">
        <v>457.94972170686458</v>
      </c>
      <c r="F79" s="352">
        <v>-104.10148423005566</v>
      </c>
      <c r="G79" s="351">
        <v>-143.31743970315398</v>
      </c>
      <c r="H79" s="337">
        <v>505.80816326530612</v>
      </c>
      <c r="I79" s="338">
        <v>716.33896103896109</v>
      </c>
      <c r="J79" s="341">
        <v>17.67717996289425</v>
      </c>
      <c r="K79" s="342">
        <v>197.43194826662412</v>
      </c>
      <c r="L79" s="339">
        <f t="shared" si="11"/>
        <v>931.44808926847941</v>
      </c>
      <c r="M79" s="364">
        <v>16</v>
      </c>
      <c r="N79" s="134">
        <f t="shared" si="13"/>
        <v>-2249.5368471872043</v>
      </c>
      <c r="O79" s="135">
        <f t="shared" si="14"/>
        <v>-0.70718248973969755</v>
      </c>
      <c r="P79" s="31"/>
      <c r="Q79" s="39">
        <f t="shared" si="15"/>
        <v>-0.71815545152717519</v>
      </c>
      <c r="R79" s="39">
        <f t="shared" si="16"/>
        <v>-0.68734269462208752</v>
      </c>
      <c r="S79" s="23"/>
      <c r="T79" s="33"/>
      <c r="U79" s="357">
        <v>217</v>
      </c>
      <c r="V79" s="346" t="s">
        <v>105</v>
      </c>
      <c r="W79" s="342">
        <v>5426</v>
      </c>
      <c r="X79" s="361">
        <v>1693.5594217506555</v>
      </c>
      <c r="Y79" s="337">
        <v>848.05071376711533</v>
      </c>
      <c r="Z79" s="358">
        <v>2541.6101355177707</v>
      </c>
      <c r="AA79" s="363">
        <v>7.9104312569111688</v>
      </c>
      <c r="AB79" s="360">
        <v>631.46436968100204</v>
      </c>
      <c r="AC79" s="366">
        <f t="shared" si="12"/>
        <v>3180.984936455684</v>
      </c>
    </row>
    <row r="80" spans="1:29" ht="18.75">
      <c r="A80" s="345">
        <v>218</v>
      </c>
      <c r="B80" s="346" t="s">
        <v>106</v>
      </c>
      <c r="C80" s="342">
        <v>1192</v>
      </c>
      <c r="D80" s="336">
        <v>440.26426174496646</v>
      </c>
      <c r="E80" s="349">
        <v>-117.12835570469798</v>
      </c>
      <c r="F80" s="352">
        <v>354.84144295302013</v>
      </c>
      <c r="G80" s="351">
        <v>202.55117449664431</v>
      </c>
      <c r="H80" s="337">
        <v>520.75</v>
      </c>
      <c r="I80" s="338">
        <v>961.01510067114089</v>
      </c>
      <c r="J80" s="341">
        <v>-256.37416107382552</v>
      </c>
      <c r="K80" s="342">
        <v>286.01336469098078</v>
      </c>
      <c r="L80" s="339">
        <f t="shared" si="11"/>
        <v>990.65430428829609</v>
      </c>
      <c r="M80" s="364">
        <v>14</v>
      </c>
      <c r="N80" s="134">
        <f t="shared" si="13"/>
        <v>-3689.1534125921298</v>
      </c>
      <c r="O80" s="135">
        <f t="shared" si="14"/>
        <v>-0.78831303245325024</v>
      </c>
      <c r="P80" s="31"/>
      <c r="Q80" s="39">
        <f t="shared" si="15"/>
        <v>-0.76102478694451126</v>
      </c>
      <c r="R80" s="39">
        <f t="shared" si="16"/>
        <v>-0.68077779625597945</v>
      </c>
      <c r="S80" s="23"/>
      <c r="T80" s="33"/>
      <c r="U80" s="357">
        <v>218</v>
      </c>
      <c r="V80" s="346" t="s">
        <v>106</v>
      </c>
      <c r="W80" s="342">
        <v>1207</v>
      </c>
      <c r="X80" s="361">
        <v>2970.8139709661586</v>
      </c>
      <c r="Y80" s="337">
        <v>1050.5867776043574</v>
      </c>
      <c r="Z80" s="358">
        <v>4021.400748570516</v>
      </c>
      <c r="AA80" s="362">
        <v>-237.56255178127589</v>
      </c>
      <c r="AB80" s="360">
        <v>895.9695200911857</v>
      </c>
      <c r="AC80" s="366">
        <f t="shared" si="12"/>
        <v>4679.8077168804257</v>
      </c>
    </row>
    <row r="81" spans="1:29" ht="18.75">
      <c r="A81" s="345">
        <v>224</v>
      </c>
      <c r="B81" s="346" t="s">
        <v>107</v>
      </c>
      <c r="C81" s="342">
        <v>8717</v>
      </c>
      <c r="D81" s="336">
        <v>82.898244808993923</v>
      </c>
      <c r="E81" s="349">
        <v>239.68647470460022</v>
      </c>
      <c r="F81" s="352">
        <v>-84.85694619708616</v>
      </c>
      <c r="G81" s="351">
        <v>-71.931283698520133</v>
      </c>
      <c r="H81" s="337">
        <v>425.18194332912697</v>
      </c>
      <c r="I81" s="338">
        <v>508.08030285648732</v>
      </c>
      <c r="J81" s="341">
        <v>48.687277733165082</v>
      </c>
      <c r="K81" s="342">
        <v>170.25248073533243</v>
      </c>
      <c r="L81" s="339">
        <f t="shared" si="11"/>
        <v>727.02006132498491</v>
      </c>
      <c r="M81" s="364">
        <v>1</v>
      </c>
      <c r="N81" s="134">
        <f t="shared" si="13"/>
        <v>-1825.6658006489356</v>
      </c>
      <c r="O81" s="135">
        <f t="shared" si="14"/>
        <v>-0.71519407375774757</v>
      </c>
      <c r="P81" s="31"/>
      <c r="Q81" s="39">
        <f t="shared" si="15"/>
        <v>-0.75078641888920483</v>
      </c>
      <c r="R81" s="39">
        <f t="shared" si="16"/>
        <v>-0.69394513449945872</v>
      </c>
      <c r="S81" s="23"/>
      <c r="T81" s="33"/>
      <c r="U81" s="357">
        <v>224</v>
      </c>
      <c r="V81" s="346" t="s">
        <v>107</v>
      </c>
      <c r="W81" s="342">
        <v>8696</v>
      </c>
      <c r="X81" s="361">
        <v>1456.6719985588736</v>
      </c>
      <c r="Y81" s="337">
        <v>582.06240986249304</v>
      </c>
      <c r="Z81" s="358">
        <v>2038.7344084213664</v>
      </c>
      <c r="AA81" s="363">
        <v>-42.32946182152714</v>
      </c>
      <c r="AB81" s="360">
        <v>556.28091537408125</v>
      </c>
      <c r="AC81" s="366">
        <f t="shared" si="12"/>
        <v>2552.6858619739205</v>
      </c>
    </row>
    <row r="82" spans="1:29" ht="18.75">
      <c r="A82" s="345">
        <v>226</v>
      </c>
      <c r="B82" s="346" t="s">
        <v>108</v>
      </c>
      <c r="C82" s="342">
        <v>3774</v>
      </c>
      <c r="D82" s="336">
        <v>577.52411234764179</v>
      </c>
      <c r="E82" s="349">
        <v>227.76497085320614</v>
      </c>
      <c r="F82" s="352">
        <v>207.90540540540542</v>
      </c>
      <c r="G82" s="351">
        <v>141.85373608903021</v>
      </c>
      <c r="H82" s="337">
        <v>392.76603073661897</v>
      </c>
      <c r="I82" s="338">
        <v>970.28987811340755</v>
      </c>
      <c r="J82" s="341">
        <v>22.467408585055644</v>
      </c>
      <c r="K82" s="342">
        <v>213.66194706452094</v>
      </c>
      <c r="L82" s="339">
        <f t="shared" si="11"/>
        <v>1206.419233762984</v>
      </c>
      <c r="M82" s="364">
        <v>13</v>
      </c>
      <c r="N82" s="134">
        <f t="shared" si="13"/>
        <v>-3176.9724078254303</v>
      </c>
      <c r="O82" s="135">
        <f t="shared" si="14"/>
        <v>-0.72477493858481412</v>
      </c>
      <c r="P82" s="31"/>
      <c r="Q82" s="39">
        <f t="shared" si="15"/>
        <v>-0.73667374035209643</v>
      </c>
      <c r="R82" s="39">
        <f t="shared" si="16"/>
        <v>-0.69354027380089556</v>
      </c>
      <c r="S82" s="23"/>
      <c r="T82" s="33"/>
      <c r="U82" s="357">
        <v>226</v>
      </c>
      <c r="V82" s="346" t="s">
        <v>108</v>
      </c>
      <c r="W82" s="342">
        <v>3858</v>
      </c>
      <c r="X82" s="361">
        <v>2733.2345470477439</v>
      </c>
      <c r="Y82" s="337">
        <v>951.50953966352006</v>
      </c>
      <c r="Z82" s="358">
        <v>3684.7440867112641</v>
      </c>
      <c r="AA82" s="362">
        <v>1.453343701399689</v>
      </c>
      <c r="AB82" s="360">
        <v>697.19421117575007</v>
      </c>
      <c r="AC82" s="366">
        <f t="shared" si="12"/>
        <v>4383.3916415884141</v>
      </c>
    </row>
    <row r="83" spans="1:29" ht="18.75">
      <c r="A83" s="345">
        <v>230</v>
      </c>
      <c r="B83" s="346" t="s">
        <v>109</v>
      </c>
      <c r="C83" s="342">
        <v>2290</v>
      </c>
      <c r="D83" s="336">
        <v>127.11135371179039</v>
      </c>
      <c r="E83" s="349">
        <v>225.42052401746724</v>
      </c>
      <c r="F83" s="352">
        <v>-47.972925764192141</v>
      </c>
      <c r="G83" s="351">
        <v>-50.336244541484717</v>
      </c>
      <c r="H83" s="337">
        <v>565.61528384279472</v>
      </c>
      <c r="I83" s="338">
        <v>692.72663755458518</v>
      </c>
      <c r="J83" s="341">
        <v>-208.80829694323145</v>
      </c>
      <c r="K83" s="342">
        <v>258.37491143669871</v>
      </c>
      <c r="L83" s="339">
        <f t="shared" si="11"/>
        <v>742.29325204805241</v>
      </c>
      <c r="M83" s="364">
        <v>4</v>
      </c>
      <c r="N83" s="134">
        <f t="shared" si="13"/>
        <v>-3064.7489398722428</v>
      </c>
      <c r="O83" s="135">
        <f t="shared" si="14"/>
        <v>-0.80502100722092729</v>
      </c>
      <c r="P83" s="31"/>
      <c r="Q83" s="39">
        <f t="shared" si="15"/>
        <v>-0.7809805700866651</v>
      </c>
      <c r="R83" s="39">
        <f t="shared" si="16"/>
        <v>-0.68380219323783342</v>
      </c>
      <c r="S83" s="23"/>
      <c r="T83" s="33"/>
      <c r="U83" s="357">
        <v>230</v>
      </c>
      <c r="V83" s="346" t="s">
        <v>109</v>
      </c>
      <c r="W83" s="342">
        <v>2322</v>
      </c>
      <c r="X83" s="361">
        <v>2055.7454617367166</v>
      </c>
      <c r="Y83" s="337">
        <v>1107.1092577221657</v>
      </c>
      <c r="Z83" s="358">
        <v>3162.8547194588828</v>
      </c>
      <c r="AA83" s="363">
        <v>-172.94315245478037</v>
      </c>
      <c r="AB83" s="360">
        <v>817.13062491619269</v>
      </c>
      <c r="AC83" s="366">
        <f t="shared" si="12"/>
        <v>3807.042191920295</v>
      </c>
    </row>
    <row r="84" spans="1:29" ht="18.75">
      <c r="A84" s="345">
        <v>231</v>
      </c>
      <c r="B84" s="346" t="s">
        <v>110</v>
      </c>
      <c r="C84" s="342">
        <v>1289</v>
      </c>
      <c r="D84" s="336">
        <v>-865.25678820791313</v>
      </c>
      <c r="E84" s="349">
        <v>219.5810705973623</v>
      </c>
      <c r="F84" s="352">
        <v>-670.03025601241268</v>
      </c>
      <c r="G84" s="351">
        <v>-414.80760279286267</v>
      </c>
      <c r="H84" s="337">
        <v>-29.543832428238947</v>
      </c>
      <c r="I84" s="338">
        <v>-894.80139643134214</v>
      </c>
      <c r="J84" s="341">
        <v>-94.581070597362299</v>
      </c>
      <c r="K84" s="342">
        <v>173.98835970939692</v>
      </c>
      <c r="L84" s="339">
        <f t="shared" si="11"/>
        <v>-815.39410731930752</v>
      </c>
      <c r="M84" s="364">
        <v>15</v>
      </c>
      <c r="N84" s="134">
        <f t="shared" si="13"/>
        <v>-3016.2082581369878</v>
      </c>
      <c r="O84" s="135">
        <f t="shared" si="14"/>
        <v>-1.3704965760131811</v>
      </c>
      <c r="P84" s="31"/>
      <c r="Q84" s="39">
        <f t="shared" si="15"/>
        <v>-1.50044743902644</v>
      </c>
      <c r="R84" s="39">
        <f t="shared" si="16"/>
        <v>-0.69483265785263293</v>
      </c>
      <c r="S84" s="23"/>
      <c r="T84" s="33"/>
      <c r="U84" s="357">
        <v>231</v>
      </c>
      <c r="V84" s="346" t="s">
        <v>110</v>
      </c>
      <c r="W84" s="342">
        <v>1278</v>
      </c>
      <c r="X84" s="361">
        <v>1894.6401530116777</v>
      </c>
      <c r="Y84" s="337">
        <v>-106.63740456706577</v>
      </c>
      <c r="Z84" s="358">
        <v>1788.0027484446118</v>
      </c>
      <c r="AA84" s="362">
        <v>-157.32942097026603</v>
      </c>
      <c r="AB84" s="360">
        <v>570.14082334333443</v>
      </c>
      <c r="AC84" s="366">
        <f t="shared" si="12"/>
        <v>2200.8141508176805</v>
      </c>
    </row>
    <row r="85" spans="1:29" ht="18.75">
      <c r="A85" s="345">
        <v>232</v>
      </c>
      <c r="B85" s="346" t="s">
        <v>111</v>
      </c>
      <c r="C85" s="342">
        <v>12890</v>
      </c>
      <c r="D85" s="336">
        <v>195.92994569433671</v>
      </c>
      <c r="E85" s="349">
        <v>216.28269976726145</v>
      </c>
      <c r="F85" s="352">
        <v>1.3851823118696664</v>
      </c>
      <c r="G85" s="351">
        <v>-21.737936384794413</v>
      </c>
      <c r="H85" s="337">
        <v>402.58432893716059</v>
      </c>
      <c r="I85" s="338">
        <v>598.51435221101633</v>
      </c>
      <c r="J85" s="341">
        <v>-43.094026377036464</v>
      </c>
      <c r="K85" s="342">
        <v>219.69568983301474</v>
      </c>
      <c r="L85" s="339">
        <f t="shared" si="11"/>
        <v>775.1160156669946</v>
      </c>
      <c r="M85" s="364">
        <v>14</v>
      </c>
      <c r="N85" s="134">
        <f t="shared" si="13"/>
        <v>-2690.4645757332719</v>
      </c>
      <c r="O85" s="135">
        <f t="shared" si="14"/>
        <v>-0.77633877059722067</v>
      </c>
      <c r="P85" s="31"/>
      <c r="Q85" s="39">
        <f t="shared" si="15"/>
        <v>-0.78729783535500375</v>
      </c>
      <c r="R85" s="39">
        <f t="shared" si="16"/>
        <v>-0.68833643770060016</v>
      </c>
      <c r="S85" s="23"/>
      <c r="T85" s="33"/>
      <c r="U85" s="357">
        <v>232</v>
      </c>
      <c r="V85" s="346" t="s">
        <v>111</v>
      </c>
      <c r="W85" s="342">
        <v>13007</v>
      </c>
      <c r="X85" s="361">
        <v>1978.176840697276</v>
      </c>
      <c r="Y85" s="337">
        <v>835.6842838942282</v>
      </c>
      <c r="Z85" s="358">
        <v>2813.8611245915044</v>
      </c>
      <c r="AA85" s="363">
        <v>-53.193511186284312</v>
      </c>
      <c r="AB85" s="360">
        <v>704.91297799504684</v>
      </c>
      <c r="AC85" s="366">
        <f t="shared" si="12"/>
        <v>3465.5805914002667</v>
      </c>
    </row>
    <row r="86" spans="1:29" ht="18.75">
      <c r="A86" s="345">
        <v>233</v>
      </c>
      <c r="B86" s="346" t="s">
        <v>112</v>
      </c>
      <c r="C86" s="342">
        <v>15312</v>
      </c>
      <c r="D86" s="336">
        <v>449.70970480668757</v>
      </c>
      <c r="E86" s="349">
        <v>235.4791013584117</v>
      </c>
      <c r="F86" s="352">
        <v>162.88989028213166</v>
      </c>
      <c r="G86" s="351">
        <v>51.340713166144198</v>
      </c>
      <c r="H86" s="337">
        <v>476.19455329153607</v>
      </c>
      <c r="I86" s="338">
        <v>925.90425809822364</v>
      </c>
      <c r="J86" s="341">
        <v>-22.781021421107628</v>
      </c>
      <c r="K86" s="342">
        <v>222.24894275325505</v>
      </c>
      <c r="L86" s="339">
        <f t="shared" si="11"/>
        <v>1125.372179430371</v>
      </c>
      <c r="M86" s="364">
        <v>14</v>
      </c>
      <c r="N86" s="134">
        <f t="shared" si="13"/>
        <v>-2531.8593581657974</v>
      </c>
      <c r="O86" s="135">
        <f t="shared" si="14"/>
        <v>-0.6922885062480737</v>
      </c>
      <c r="P86" s="31"/>
      <c r="Q86" s="39">
        <f t="shared" si="15"/>
        <v>-0.69147257115421001</v>
      </c>
      <c r="R86" s="39">
        <f t="shared" si="16"/>
        <v>-0.68434215644958829</v>
      </c>
      <c r="S86" s="23"/>
      <c r="T86" s="33"/>
      <c r="U86" s="357">
        <v>233</v>
      </c>
      <c r="V86" s="346" t="s">
        <v>112</v>
      </c>
      <c r="W86" s="342">
        <v>15514</v>
      </c>
      <c r="X86" s="361">
        <v>2145.9667138182031</v>
      </c>
      <c r="Y86" s="337">
        <v>855.07686134157586</v>
      </c>
      <c r="Z86" s="358">
        <v>3001.0435751597788</v>
      </c>
      <c r="AA86" s="362">
        <v>-47.893837823900995</v>
      </c>
      <c r="AB86" s="360">
        <v>704.08180026029061</v>
      </c>
      <c r="AC86" s="366">
        <f t="shared" si="12"/>
        <v>3657.2315375961684</v>
      </c>
    </row>
    <row r="87" spans="1:29" ht="18.75">
      <c r="A87" s="345">
        <v>235</v>
      </c>
      <c r="B87" s="346" t="s">
        <v>113</v>
      </c>
      <c r="C87" s="342">
        <v>10396</v>
      </c>
      <c r="D87" s="336">
        <v>1541.0000961908427</v>
      </c>
      <c r="E87" s="349">
        <v>689.58955367449016</v>
      </c>
      <c r="F87" s="352">
        <v>708.27173913043475</v>
      </c>
      <c r="G87" s="351">
        <v>143.13880338591767</v>
      </c>
      <c r="H87" s="337">
        <v>-155.18055021161985</v>
      </c>
      <c r="I87" s="338">
        <v>1385.8195459792228</v>
      </c>
      <c r="J87" s="341">
        <v>287.27981916121587</v>
      </c>
      <c r="K87" s="342">
        <v>63.698137836558523</v>
      </c>
      <c r="L87" s="339">
        <f t="shared" si="11"/>
        <v>1736.7975029769973</v>
      </c>
      <c r="M87" s="364">
        <v>1</v>
      </c>
      <c r="N87" s="134">
        <f t="shared" si="13"/>
        <v>1351.0226733694417</v>
      </c>
      <c r="O87" s="135">
        <f t="shared" si="14"/>
        <v>3.5021016657406658</v>
      </c>
      <c r="P87" s="31"/>
      <c r="Q87" s="39">
        <f t="shared" si="15"/>
        <v>-17.746929501319372</v>
      </c>
      <c r="R87" s="39">
        <f t="shared" si="16"/>
        <v>-0.67779282931511597</v>
      </c>
      <c r="S87" s="23"/>
      <c r="T87" s="33"/>
      <c r="U87" s="357">
        <v>235</v>
      </c>
      <c r="V87" s="346" t="s">
        <v>113</v>
      </c>
      <c r="W87" s="342">
        <v>10178</v>
      </c>
      <c r="X87" s="361">
        <v>1292.6894051603881</v>
      </c>
      <c r="Y87" s="337">
        <v>-1375.440069744606</v>
      </c>
      <c r="Z87" s="358">
        <v>-82.750664584217887</v>
      </c>
      <c r="AA87" s="363">
        <v>270.83238357241106</v>
      </c>
      <c r="AB87" s="360">
        <v>197.6931106193623</v>
      </c>
      <c r="AC87" s="366">
        <f t="shared" si="12"/>
        <v>385.77482960755549</v>
      </c>
    </row>
    <row r="88" spans="1:29" ht="18.75">
      <c r="A88" s="345">
        <v>236</v>
      </c>
      <c r="B88" s="346" t="s">
        <v>114</v>
      </c>
      <c r="C88" s="342">
        <v>4196</v>
      </c>
      <c r="D88" s="336">
        <v>367.07816968541471</v>
      </c>
      <c r="E88" s="349">
        <v>493.10081029551952</v>
      </c>
      <c r="F88" s="352">
        <v>-25.006911344137272</v>
      </c>
      <c r="G88" s="351">
        <v>-101.01572926596759</v>
      </c>
      <c r="H88" s="337">
        <v>544.16587225929459</v>
      </c>
      <c r="I88" s="338">
        <v>911.24404194470924</v>
      </c>
      <c r="J88" s="341">
        <v>182.02573879885605</v>
      </c>
      <c r="K88" s="342">
        <v>213.65340342772814</v>
      </c>
      <c r="L88" s="339">
        <f t="shared" si="11"/>
        <v>1306.9231841712933</v>
      </c>
      <c r="M88" s="364">
        <v>16</v>
      </c>
      <c r="N88" s="134">
        <f t="shared" si="13"/>
        <v>-2055.2906550708594</v>
      </c>
      <c r="O88" s="135">
        <f t="shared" si="14"/>
        <v>-0.6112908795634856</v>
      </c>
      <c r="P88" s="31"/>
      <c r="Q88" s="39">
        <f t="shared" si="15"/>
        <v>-0.63614557454474085</v>
      </c>
      <c r="R88" s="39">
        <f t="shared" si="16"/>
        <v>-0.67897705096275296</v>
      </c>
      <c r="S88" s="23"/>
      <c r="T88" s="33"/>
      <c r="U88" s="357">
        <v>236</v>
      </c>
      <c r="V88" s="346" t="s">
        <v>114</v>
      </c>
      <c r="W88" s="342">
        <v>4228</v>
      </c>
      <c r="X88" s="361">
        <v>1595.8815785962406</v>
      </c>
      <c r="Y88" s="337">
        <v>908.53771163102385</v>
      </c>
      <c r="Z88" s="358">
        <v>2504.4192902272644</v>
      </c>
      <c r="AA88" s="362">
        <v>192.25520340586567</v>
      </c>
      <c r="AB88" s="360">
        <v>665.53934560902303</v>
      </c>
      <c r="AC88" s="366">
        <f t="shared" si="12"/>
        <v>3362.213839242153</v>
      </c>
    </row>
    <row r="89" spans="1:29" ht="18.75">
      <c r="A89" s="345">
        <v>239</v>
      </c>
      <c r="B89" s="346" t="s">
        <v>115</v>
      </c>
      <c r="C89" s="342">
        <v>2095</v>
      </c>
      <c r="D89" s="336">
        <v>137.54463007159904</v>
      </c>
      <c r="E89" s="349">
        <v>181.45346062052505</v>
      </c>
      <c r="F89" s="352">
        <v>93.316945107398567</v>
      </c>
      <c r="G89" s="351">
        <v>-137.22577565632457</v>
      </c>
      <c r="H89" s="337">
        <v>189.81050119331744</v>
      </c>
      <c r="I89" s="338">
        <v>327.35560859188541</v>
      </c>
      <c r="J89" s="341">
        <v>-252.95608591885443</v>
      </c>
      <c r="K89" s="342">
        <v>221.73922313546271</v>
      </c>
      <c r="L89" s="339">
        <f t="shared" si="11"/>
        <v>296.1387458084937</v>
      </c>
      <c r="M89" s="364">
        <v>11</v>
      </c>
      <c r="N89" s="134">
        <f t="shared" si="13"/>
        <v>-3681.1147698830687</v>
      </c>
      <c r="O89" s="135">
        <f t="shared" si="14"/>
        <v>-0.92554189853874547</v>
      </c>
      <c r="P89" s="31"/>
      <c r="Q89" s="39">
        <f t="shared" si="15"/>
        <v>-0.90622998391804477</v>
      </c>
      <c r="R89" s="39">
        <f t="shared" si="16"/>
        <v>-0.68472450959987008</v>
      </c>
      <c r="S89" s="23"/>
      <c r="T89" s="33"/>
      <c r="U89" s="357">
        <v>239</v>
      </c>
      <c r="V89" s="346" t="s">
        <v>115</v>
      </c>
      <c r="W89" s="342">
        <v>2155</v>
      </c>
      <c r="X89" s="361">
        <v>2801.9054742565613</v>
      </c>
      <c r="Y89" s="337">
        <v>689.14232833500398</v>
      </c>
      <c r="Z89" s="358">
        <v>3491.047802591565</v>
      </c>
      <c r="AA89" s="363">
        <v>-217.11322505800464</v>
      </c>
      <c r="AB89" s="360">
        <v>703.31893815800197</v>
      </c>
      <c r="AC89" s="366">
        <f t="shared" si="12"/>
        <v>3977.2535156915624</v>
      </c>
    </row>
    <row r="90" spans="1:29" ht="18.75">
      <c r="A90" s="345">
        <v>240</v>
      </c>
      <c r="B90" s="346" t="s">
        <v>116</v>
      </c>
      <c r="C90" s="342">
        <v>19982</v>
      </c>
      <c r="D90" s="336">
        <v>-374.55554999499549</v>
      </c>
      <c r="E90" s="349">
        <v>118.12501251126014</v>
      </c>
      <c r="F90" s="352">
        <v>-305.69302372134922</v>
      </c>
      <c r="G90" s="351">
        <v>-186.98753878490641</v>
      </c>
      <c r="H90" s="337">
        <v>209.18411570413372</v>
      </c>
      <c r="I90" s="338">
        <v>-165.37143429086177</v>
      </c>
      <c r="J90" s="341">
        <v>28.750375337804023</v>
      </c>
      <c r="K90" s="342">
        <v>159.90319853825699</v>
      </c>
      <c r="L90" s="339">
        <f t="shared" si="11"/>
        <v>23.282139585199246</v>
      </c>
      <c r="M90" s="364">
        <v>19</v>
      </c>
      <c r="N90" s="134">
        <f t="shared" si="13"/>
        <v>-2698.8023279023096</v>
      </c>
      <c r="O90" s="135">
        <f t="shared" si="14"/>
        <v>-0.99144694447829218</v>
      </c>
      <c r="P90" s="31"/>
      <c r="Q90" s="39">
        <f t="shared" si="15"/>
        <v>-1.0768961263090182</v>
      </c>
      <c r="R90" s="39">
        <f t="shared" si="16"/>
        <v>-0.68882446417872412</v>
      </c>
      <c r="S90" s="23"/>
      <c r="T90" s="33"/>
      <c r="U90" s="357">
        <v>240</v>
      </c>
      <c r="V90" s="346" t="s">
        <v>116</v>
      </c>
      <c r="W90" s="342">
        <v>20437</v>
      </c>
      <c r="X90" s="361">
        <v>1875.4677803492311</v>
      </c>
      <c r="Y90" s="337">
        <v>275.11433904509164</v>
      </c>
      <c r="Z90" s="358">
        <v>2150.5821193943229</v>
      </c>
      <c r="AA90" s="362">
        <v>57.634192885452855</v>
      </c>
      <c r="AB90" s="360">
        <v>513.86815520773337</v>
      </c>
      <c r="AC90" s="366">
        <f t="shared" si="12"/>
        <v>2722.0844674875088</v>
      </c>
    </row>
    <row r="91" spans="1:29" ht="18.75">
      <c r="A91" s="345">
        <v>241</v>
      </c>
      <c r="B91" s="346" t="s">
        <v>117</v>
      </c>
      <c r="C91" s="342">
        <v>7904</v>
      </c>
      <c r="D91" s="336">
        <v>75.063006072874501</v>
      </c>
      <c r="E91" s="349">
        <v>334.01872469635629</v>
      </c>
      <c r="F91" s="352">
        <v>-152.02378542510121</v>
      </c>
      <c r="G91" s="351">
        <v>-106.93193319838056</v>
      </c>
      <c r="H91" s="337">
        <v>212.24886133603238</v>
      </c>
      <c r="I91" s="338">
        <v>287.31186740890689</v>
      </c>
      <c r="J91" s="341">
        <v>-50.800733805668017</v>
      </c>
      <c r="K91" s="342">
        <v>145.45398142879353</v>
      </c>
      <c r="L91" s="339">
        <f t="shared" si="11"/>
        <v>381.96511503203237</v>
      </c>
      <c r="M91" s="364">
        <v>19</v>
      </c>
      <c r="N91" s="134">
        <f t="shared" si="13"/>
        <v>-1640.5730833266521</v>
      </c>
      <c r="O91" s="135">
        <f t="shared" si="14"/>
        <v>-0.81114566076329142</v>
      </c>
      <c r="P91" s="31"/>
      <c r="Q91" s="39">
        <f t="shared" si="15"/>
        <v>-0.8190671021271918</v>
      </c>
      <c r="R91" s="39">
        <f t="shared" si="16"/>
        <v>-0.69929529046240591</v>
      </c>
      <c r="S91" s="23"/>
      <c r="T91" s="33"/>
      <c r="U91" s="357">
        <v>241</v>
      </c>
      <c r="V91" s="346" t="s">
        <v>117</v>
      </c>
      <c r="W91" s="342">
        <v>7984</v>
      </c>
      <c r="X91" s="361">
        <v>1455.1375837420842</v>
      </c>
      <c r="Y91" s="337">
        <v>132.80949933001008</v>
      </c>
      <c r="Z91" s="358">
        <v>1587.9470830720941</v>
      </c>
      <c r="AA91" s="363">
        <v>-49.11923847695391</v>
      </c>
      <c r="AB91" s="360">
        <v>483.71035376354445</v>
      </c>
      <c r="AC91" s="366">
        <f t="shared" si="12"/>
        <v>2022.5381983586844</v>
      </c>
    </row>
    <row r="92" spans="1:29" ht="18.75">
      <c r="A92" s="345">
        <v>244</v>
      </c>
      <c r="B92" s="346" t="s">
        <v>118</v>
      </c>
      <c r="C92" s="342">
        <v>19116</v>
      </c>
      <c r="D92" s="336">
        <v>780.12314291692826</v>
      </c>
      <c r="E92" s="349">
        <v>906.55853735091023</v>
      </c>
      <c r="F92" s="352">
        <v>-44.150345260514754</v>
      </c>
      <c r="G92" s="351">
        <v>-82.285049173467257</v>
      </c>
      <c r="H92" s="337">
        <v>222.07088302992258</v>
      </c>
      <c r="I92" s="338">
        <v>1002.1940259468508</v>
      </c>
      <c r="J92" s="341">
        <v>7.9486817325800381</v>
      </c>
      <c r="K92" s="342">
        <v>109.75024384750418</v>
      </c>
      <c r="L92" s="339">
        <f t="shared" si="11"/>
        <v>1119.8929515269351</v>
      </c>
      <c r="M92" s="364">
        <v>17</v>
      </c>
      <c r="N92" s="134">
        <f t="shared" si="13"/>
        <v>-675.27176313216933</v>
      </c>
      <c r="O92" s="135">
        <f t="shared" si="14"/>
        <v>-0.37616145060003647</v>
      </c>
      <c r="P92" s="31"/>
      <c r="Q92" s="39">
        <f t="shared" si="15"/>
        <v>-0.29605621493435419</v>
      </c>
      <c r="R92" s="39">
        <f t="shared" si="16"/>
        <v>-0.70265170193369475</v>
      </c>
      <c r="S92" s="23"/>
      <c r="T92" s="33"/>
      <c r="U92" s="357">
        <v>244</v>
      </c>
      <c r="V92" s="346" t="s">
        <v>118</v>
      </c>
      <c r="W92" s="342">
        <v>18796</v>
      </c>
      <c r="X92" s="361">
        <v>1257.000671430824</v>
      </c>
      <c r="Y92" s="337">
        <v>166.68407046002449</v>
      </c>
      <c r="Z92" s="358">
        <v>1423.6847418908485</v>
      </c>
      <c r="AA92" s="362">
        <v>2.3833794424345607</v>
      </c>
      <c r="AB92" s="360">
        <v>369.09659332582135</v>
      </c>
      <c r="AC92" s="366">
        <f t="shared" si="12"/>
        <v>1795.1647146591044</v>
      </c>
    </row>
    <row r="93" spans="1:29" ht="18.75">
      <c r="A93" s="345">
        <v>245</v>
      </c>
      <c r="B93" s="346" t="s">
        <v>119</v>
      </c>
      <c r="C93" s="342">
        <v>37232</v>
      </c>
      <c r="D93" s="336">
        <v>401.11909110442627</v>
      </c>
      <c r="E93" s="349">
        <v>419.97263107004727</v>
      </c>
      <c r="F93" s="352">
        <v>-30.205548990116029</v>
      </c>
      <c r="G93" s="351">
        <v>11.352009024495057</v>
      </c>
      <c r="H93" s="337">
        <v>49.699237215298666</v>
      </c>
      <c r="I93" s="338">
        <v>450.81835517834122</v>
      </c>
      <c r="J93" s="341">
        <v>-99.743634507950148</v>
      </c>
      <c r="K93" s="342">
        <v>129.85887189979977</v>
      </c>
      <c r="L93" s="339">
        <f t="shared" si="11"/>
        <v>480.93359257019085</v>
      </c>
      <c r="M93" s="364">
        <v>1</v>
      </c>
      <c r="N93" s="134">
        <f t="shared" si="13"/>
        <v>-624.45997543505212</v>
      </c>
      <c r="O93" s="135">
        <f t="shared" si="14"/>
        <v>-0.56492094174379193</v>
      </c>
      <c r="P93" s="31"/>
      <c r="Q93" s="39">
        <f t="shared" si="15"/>
        <v>-0.4357769027438434</v>
      </c>
      <c r="R93" s="39">
        <f t="shared" si="16"/>
        <v>-0.68389723602506347</v>
      </c>
      <c r="S93" s="23"/>
      <c r="T93" s="33"/>
      <c r="U93" s="357">
        <v>245</v>
      </c>
      <c r="V93" s="346" t="s">
        <v>119</v>
      </c>
      <c r="W93" s="342">
        <v>37105</v>
      </c>
      <c r="X93" s="361">
        <v>880.12303828380846</v>
      </c>
      <c r="Y93" s="337">
        <v>-81.115770820473543</v>
      </c>
      <c r="Z93" s="358">
        <v>799.00726746333498</v>
      </c>
      <c r="AA93" s="363">
        <v>-104.42589947446436</v>
      </c>
      <c r="AB93" s="360">
        <v>410.81220001637229</v>
      </c>
      <c r="AC93" s="366">
        <f t="shared" si="12"/>
        <v>1105.393568005243</v>
      </c>
    </row>
    <row r="94" spans="1:29" ht="18.75">
      <c r="A94" s="345">
        <v>249</v>
      </c>
      <c r="B94" s="346" t="s">
        <v>120</v>
      </c>
      <c r="C94" s="342">
        <v>9443</v>
      </c>
      <c r="D94" s="336">
        <v>234.27946627131209</v>
      </c>
      <c r="E94" s="349">
        <v>103.88891242189982</v>
      </c>
      <c r="F94" s="352">
        <v>37.800169437678704</v>
      </c>
      <c r="G94" s="351">
        <v>92.590384411733552</v>
      </c>
      <c r="H94" s="337">
        <v>304.04998411521763</v>
      </c>
      <c r="I94" s="338">
        <v>538.32934448798051</v>
      </c>
      <c r="J94" s="341">
        <v>-3.9088213491475168</v>
      </c>
      <c r="K94" s="342">
        <v>178.94795250040619</v>
      </c>
      <c r="L94" s="339">
        <f t="shared" si="11"/>
        <v>713.36847563923925</v>
      </c>
      <c r="M94" s="364">
        <v>13</v>
      </c>
      <c r="N94" s="134">
        <f t="shared" si="13"/>
        <v>-2549.7481343965001</v>
      </c>
      <c r="O94" s="135">
        <f t="shared" si="14"/>
        <v>-0.78138431417214171</v>
      </c>
      <c r="P94" s="31"/>
      <c r="Q94" s="39">
        <f t="shared" si="15"/>
        <v>-0.79963850930649705</v>
      </c>
      <c r="R94" s="39">
        <f t="shared" si="16"/>
        <v>-0.69536683839726865</v>
      </c>
      <c r="S94" s="23"/>
      <c r="T94" s="33"/>
      <c r="U94" s="357">
        <v>249</v>
      </c>
      <c r="V94" s="346" t="s">
        <v>120</v>
      </c>
      <c r="W94" s="342">
        <v>9486</v>
      </c>
      <c r="X94" s="361">
        <v>2065.0661169972163</v>
      </c>
      <c r="Y94" s="337">
        <v>621.72435668454375</v>
      </c>
      <c r="Z94" s="358">
        <v>2686.79047368176</v>
      </c>
      <c r="AA94" s="362">
        <v>-11.094982078853047</v>
      </c>
      <c r="AB94" s="360">
        <v>587.42111843283237</v>
      </c>
      <c r="AC94" s="366">
        <f t="shared" si="12"/>
        <v>3263.1166100357391</v>
      </c>
    </row>
    <row r="95" spans="1:29" ht="18.75">
      <c r="A95" s="345">
        <v>250</v>
      </c>
      <c r="B95" s="346" t="s">
        <v>121</v>
      </c>
      <c r="C95" s="342">
        <v>1808</v>
      </c>
      <c r="D95" s="336">
        <v>263.25829646017701</v>
      </c>
      <c r="E95" s="349">
        <v>113.97621681415929</v>
      </c>
      <c r="F95" s="352">
        <v>109.46957964601769</v>
      </c>
      <c r="G95" s="351">
        <v>39.8125</v>
      </c>
      <c r="H95" s="337">
        <v>384.7228982300885</v>
      </c>
      <c r="I95" s="338">
        <v>647.98119469026551</v>
      </c>
      <c r="J95" s="341">
        <v>-205.37776548672565</v>
      </c>
      <c r="K95" s="342">
        <v>245.32952774938946</v>
      </c>
      <c r="L95" s="339">
        <f t="shared" si="11"/>
        <v>687.93295695292932</v>
      </c>
      <c r="M95" s="364">
        <v>6</v>
      </c>
      <c r="N95" s="134">
        <f t="shared" si="13"/>
        <v>-3296.2234533504352</v>
      </c>
      <c r="O95" s="135">
        <f t="shared" si="14"/>
        <v>-0.82733284386780692</v>
      </c>
      <c r="P95" s="31"/>
      <c r="Q95" s="39">
        <f t="shared" si="15"/>
        <v>-0.80868469098568363</v>
      </c>
      <c r="R95" s="39">
        <f t="shared" si="16"/>
        <v>-0.69441521775345627</v>
      </c>
      <c r="S95" s="23"/>
      <c r="T95" s="33"/>
      <c r="U95" s="357">
        <v>250</v>
      </c>
      <c r="V95" s="346" t="s">
        <v>121</v>
      </c>
      <c r="W95" s="342">
        <v>1822</v>
      </c>
      <c r="X95" s="361">
        <v>2389.396900360669</v>
      </c>
      <c r="Y95" s="337">
        <v>997.58346220810131</v>
      </c>
      <c r="Z95" s="358">
        <v>3386.9803625687705</v>
      </c>
      <c r="AA95" s="363">
        <v>-205.64379802414928</v>
      </c>
      <c r="AB95" s="360">
        <v>802.81984575874344</v>
      </c>
      <c r="AC95" s="366">
        <f t="shared" si="12"/>
        <v>3984.1564103033643</v>
      </c>
    </row>
    <row r="96" spans="1:29" ht="18.75">
      <c r="A96" s="345">
        <v>256</v>
      </c>
      <c r="B96" s="346" t="s">
        <v>122</v>
      </c>
      <c r="C96" s="342">
        <v>1581</v>
      </c>
      <c r="D96" s="336">
        <v>499.81151170145478</v>
      </c>
      <c r="E96" s="349">
        <v>914.77735610373179</v>
      </c>
      <c r="F96" s="352">
        <v>-169.31752055660974</v>
      </c>
      <c r="G96" s="351">
        <v>-245.64832384566731</v>
      </c>
      <c r="H96" s="337">
        <v>447.18975332068311</v>
      </c>
      <c r="I96" s="338">
        <v>947.00126502213789</v>
      </c>
      <c r="J96" s="341">
        <v>116.68374446552815</v>
      </c>
      <c r="K96" s="342">
        <v>216.36870040123119</v>
      </c>
      <c r="L96" s="339">
        <f t="shared" si="11"/>
        <v>1280.0537098888972</v>
      </c>
      <c r="M96" s="364">
        <v>13</v>
      </c>
      <c r="N96" s="134">
        <f t="shared" si="13"/>
        <v>-3611.920920187541</v>
      </c>
      <c r="O96" s="135">
        <f t="shared" si="14"/>
        <v>-0.73833598767684205</v>
      </c>
      <c r="P96" s="31"/>
      <c r="Q96" s="39">
        <f t="shared" si="15"/>
        <v>-0.76613529216750353</v>
      </c>
      <c r="R96" s="39">
        <f t="shared" si="16"/>
        <v>-0.68275615297712056</v>
      </c>
      <c r="S96" s="23"/>
      <c r="T96" s="33"/>
      <c r="U96" s="357">
        <v>256</v>
      </c>
      <c r="V96" s="346" t="s">
        <v>122</v>
      </c>
      <c r="W96" s="342">
        <v>1597</v>
      </c>
      <c r="X96" s="361">
        <v>3007.1534563049886</v>
      </c>
      <c r="Y96" s="337">
        <v>1042.2017191685984</v>
      </c>
      <c r="Z96" s="358">
        <v>4049.3551754735868</v>
      </c>
      <c r="AA96" s="362">
        <v>160.5929868503444</v>
      </c>
      <c r="AB96" s="360">
        <v>682.02646775250719</v>
      </c>
      <c r="AC96" s="366">
        <f t="shared" si="12"/>
        <v>4891.9746300764382</v>
      </c>
    </row>
    <row r="97" spans="1:29" ht="18.75">
      <c r="A97" s="345">
        <v>257</v>
      </c>
      <c r="B97" s="346" t="s">
        <v>123</v>
      </c>
      <c r="C97" s="342">
        <v>40433</v>
      </c>
      <c r="D97" s="336">
        <v>874.5058986471447</v>
      </c>
      <c r="E97" s="349">
        <v>671.5869957707813</v>
      </c>
      <c r="F97" s="352">
        <v>116.68439146241931</v>
      </c>
      <c r="G97" s="351">
        <v>86.234511413944062</v>
      </c>
      <c r="H97" s="337">
        <v>-16.362772982464818</v>
      </c>
      <c r="I97" s="338">
        <v>858.14312566467981</v>
      </c>
      <c r="J97" s="341">
        <v>-42.448742363910668</v>
      </c>
      <c r="K97" s="342">
        <v>112.67518388997108</v>
      </c>
      <c r="L97" s="339">
        <f t="shared" si="11"/>
        <v>928.36956719074021</v>
      </c>
      <c r="M97" s="364">
        <v>1</v>
      </c>
      <c r="N97" s="134">
        <f t="shared" si="13"/>
        <v>38.428078739395573</v>
      </c>
      <c r="O97" s="135">
        <f t="shared" si="14"/>
        <v>4.3180455387316775E-2</v>
      </c>
      <c r="P97" s="31"/>
      <c r="Q97" s="39">
        <f t="shared" si="15"/>
        <v>0.44614029747072093</v>
      </c>
      <c r="R97" s="39">
        <f t="shared" si="16"/>
        <v>-0.68579024219743823</v>
      </c>
      <c r="S97" s="23"/>
      <c r="T97" s="33"/>
      <c r="U97" s="357">
        <v>257</v>
      </c>
      <c r="V97" s="346" t="s">
        <v>123</v>
      </c>
      <c r="W97" s="342">
        <v>40082</v>
      </c>
      <c r="X97" s="361">
        <v>871.91804851565769</v>
      </c>
      <c r="Y97" s="337">
        <v>-278.51564684995481</v>
      </c>
      <c r="Z97" s="358">
        <v>593.40240166570288</v>
      </c>
      <c r="AA97" s="363">
        <v>-62.059527967666284</v>
      </c>
      <c r="AB97" s="360">
        <v>358.59861475330814</v>
      </c>
      <c r="AC97" s="366">
        <f t="shared" si="12"/>
        <v>889.94148845134464</v>
      </c>
    </row>
    <row r="98" spans="1:29" ht="18.75">
      <c r="A98" s="345">
        <v>260</v>
      </c>
      <c r="B98" s="346" t="s">
        <v>124</v>
      </c>
      <c r="C98" s="342">
        <v>9877</v>
      </c>
      <c r="D98" s="336">
        <v>855.04333299584891</v>
      </c>
      <c r="E98" s="349">
        <v>132.08939961526778</v>
      </c>
      <c r="F98" s="352">
        <v>436.34514528703045</v>
      </c>
      <c r="G98" s="351">
        <v>286.60878809355069</v>
      </c>
      <c r="H98" s="337">
        <v>510.49346967702746</v>
      </c>
      <c r="I98" s="338">
        <v>1365.5367014275589</v>
      </c>
      <c r="J98" s="341">
        <v>-93.573655968411458</v>
      </c>
      <c r="K98" s="342">
        <v>214.05905165833695</v>
      </c>
      <c r="L98" s="339">
        <f t="shared" si="11"/>
        <v>1486.0220971174845</v>
      </c>
      <c r="M98" s="364">
        <v>12</v>
      </c>
      <c r="N98" s="134">
        <f t="shared" si="13"/>
        <v>-2938.3200205679291</v>
      </c>
      <c r="O98" s="135">
        <f t="shared" si="14"/>
        <v>-0.66412586152019948</v>
      </c>
      <c r="P98" s="31"/>
      <c r="Q98" s="39">
        <f t="shared" si="15"/>
        <v>-0.64327895536239021</v>
      </c>
      <c r="R98" s="39">
        <f t="shared" si="16"/>
        <v>-0.69435996991284465</v>
      </c>
      <c r="S98" s="23"/>
      <c r="T98" s="33"/>
      <c r="U98" s="357">
        <v>260</v>
      </c>
      <c r="V98" s="346" t="s">
        <v>124</v>
      </c>
      <c r="W98" s="342">
        <v>9933</v>
      </c>
      <c r="X98" s="361">
        <v>2836.6093868840885</v>
      </c>
      <c r="Y98" s="337">
        <v>991.41456055303922</v>
      </c>
      <c r="Z98" s="358">
        <v>3828.0239474371278</v>
      </c>
      <c r="AA98" s="362">
        <v>-104.04510218463707</v>
      </c>
      <c r="AB98" s="360">
        <v>700.36327243292249</v>
      </c>
      <c r="AC98" s="366">
        <f t="shared" si="12"/>
        <v>4424.3421176854135</v>
      </c>
    </row>
    <row r="99" spans="1:29" ht="18.75">
      <c r="A99" s="345">
        <v>261</v>
      </c>
      <c r="B99" s="346" t="s">
        <v>125</v>
      </c>
      <c r="C99" s="342">
        <v>6523</v>
      </c>
      <c r="D99" s="336">
        <v>1421.208033113598</v>
      </c>
      <c r="E99" s="349">
        <v>1303.2379273340487</v>
      </c>
      <c r="F99" s="352">
        <v>-73.058715315039095</v>
      </c>
      <c r="G99" s="351">
        <v>191.02882109458838</v>
      </c>
      <c r="H99" s="337">
        <v>-21.302774796872605</v>
      </c>
      <c r="I99" s="338">
        <v>1399.9052583167254</v>
      </c>
      <c r="J99" s="341">
        <v>45.919515560325003</v>
      </c>
      <c r="K99" s="342">
        <v>188.17194999718257</v>
      </c>
      <c r="L99" s="339">
        <f t="shared" si="11"/>
        <v>1633.9967238742329</v>
      </c>
      <c r="M99" s="364">
        <v>19</v>
      </c>
      <c r="N99" s="134">
        <f t="shared" si="13"/>
        <v>-2364.3243318968621</v>
      </c>
      <c r="O99" s="135">
        <f t="shared" si="14"/>
        <v>-0.59132928519690653</v>
      </c>
      <c r="P99" s="31"/>
      <c r="Q99" s="39">
        <f t="shared" si="15"/>
        <v>-0.5783243495994902</v>
      </c>
      <c r="R99" s="39">
        <f t="shared" si="16"/>
        <v>-0.70477435169779079</v>
      </c>
      <c r="S99" s="23"/>
      <c r="T99" s="33"/>
      <c r="U99" s="357">
        <v>261</v>
      </c>
      <c r="V99" s="346" t="s">
        <v>125</v>
      </c>
      <c r="W99" s="342">
        <v>6436</v>
      </c>
      <c r="X99" s="361">
        <v>3037.591331445502</v>
      </c>
      <c r="Y99" s="337">
        <v>282.2713568247072</v>
      </c>
      <c r="Z99" s="358">
        <v>3319.8626882702092</v>
      </c>
      <c r="AA99" s="363">
        <v>41.074891236793036</v>
      </c>
      <c r="AB99" s="360">
        <v>637.38347626409279</v>
      </c>
      <c r="AC99" s="366">
        <f t="shared" si="12"/>
        <v>3998.321055771095</v>
      </c>
    </row>
    <row r="100" spans="1:29" ht="18.75">
      <c r="A100" s="345">
        <v>263</v>
      </c>
      <c r="B100" s="346" t="s">
        <v>126</v>
      </c>
      <c r="C100" s="342">
        <v>7759</v>
      </c>
      <c r="D100" s="336">
        <v>521.48189199639125</v>
      </c>
      <c r="E100" s="349">
        <v>271.21407397860548</v>
      </c>
      <c r="F100" s="352">
        <v>157.79301456373244</v>
      </c>
      <c r="G100" s="351">
        <v>92.474803454053358</v>
      </c>
      <c r="H100" s="337">
        <v>551.10246165743013</v>
      </c>
      <c r="I100" s="338">
        <v>1072.5844825364093</v>
      </c>
      <c r="J100" s="341">
        <v>-49.42544142286377</v>
      </c>
      <c r="K100" s="342">
        <v>233.64182002351271</v>
      </c>
      <c r="L100" s="339">
        <f t="shared" si="11"/>
        <v>1256.8008611370583</v>
      </c>
      <c r="M100" s="364">
        <v>11</v>
      </c>
      <c r="N100" s="134">
        <f t="shared" si="13"/>
        <v>-3113.8875898266192</v>
      </c>
      <c r="O100" s="135">
        <f t="shared" si="14"/>
        <v>-0.71244784998117383</v>
      </c>
      <c r="P100" s="31"/>
      <c r="Q100" s="39">
        <f t="shared" si="15"/>
        <v>-0.70930771773461354</v>
      </c>
      <c r="R100" s="39">
        <f t="shared" si="16"/>
        <v>-0.67756721112558349</v>
      </c>
      <c r="S100" s="23"/>
      <c r="T100" s="33"/>
      <c r="U100" s="357">
        <v>263</v>
      </c>
      <c r="V100" s="346" t="s">
        <v>126</v>
      </c>
      <c r="W100" s="342">
        <v>7854</v>
      </c>
      <c r="X100" s="361">
        <v>2629.0803230668685</v>
      </c>
      <c r="Y100" s="337">
        <v>1060.678738225296</v>
      </c>
      <c r="Z100" s="358">
        <v>3689.7590612921645</v>
      </c>
      <c r="AA100" s="362">
        <v>-43.692386045327218</v>
      </c>
      <c r="AB100" s="360">
        <v>724.62177571684003</v>
      </c>
      <c r="AC100" s="366">
        <f t="shared" si="12"/>
        <v>4370.6884509636775</v>
      </c>
    </row>
    <row r="101" spans="1:29" ht="18.75">
      <c r="A101" s="345">
        <v>265</v>
      </c>
      <c r="B101" s="346" t="s">
        <v>127</v>
      </c>
      <c r="C101" s="342">
        <v>1088</v>
      </c>
      <c r="D101" s="336">
        <v>1340.9650735294117</v>
      </c>
      <c r="E101" s="349">
        <v>766.49264705882354</v>
      </c>
      <c r="F101" s="352">
        <v>388.78125</v>
      </c>
      <c r="G101" s="351">
        <v>185.69117647058823</v>
      </c>
      <c r="H101" s="337">
        <v>135.7922794117647</v>
      </c>
      <c r="I101" s="338">
        <v>1476.7573529411766</v>
      </c>
      <c r="J101" s="341">
        <v>-272.6516544117647</v>
      </c>
      <c r="K101" s="342">
        <v>226.50057285846762</v>
      </c>
      <c r="L101" s="339">
        <f t="shared" si="11"/>
        <v>1430.6062713878796</v>
      </c>
      <c r="M101" s="364">
        <v>13</v>
      </c>
      <c r="N101" s="134">
        <f t="shared" si="13"/>
        <v>-3472.7916822907023</v>
      </c>
      <c r="O101" s="135">
        <f t="shared" si="14"/>
        <v>-0.70824185903275028</v>
      </c>
      <c r="P101" s="31"/>
      <c r="Q101" s="39">
        <f t="shared" si="15"/>
        <v>-0.66637233980743282</v>
      </c>
      <c r="R101" s="39">
        <f t="shared" si="16"/>
        <v>-0.69416192400029808</v>
      </c>
      <c r="S101" s="23"/>
      <c r="T101" s="33"/>
      <c r="U101" s="357">
        <v>265</v>
      </c>
      <c r="V101" s="346" t="s">
        <v>127</v>
      </c>
      <c r="W101" s="342">
        <v>1107</v>
      </c>
      <c r="X101" s="361">
        <v>3653.5637977023871</v>
      </c>
      <c r="Y101" s="337">
        <v>772.79986797450624</v>
      </c>
      <c r="Z101" s="358">
        <v>4426.363665676894</v>
      </c>
      <c r="AA101" s="363">
        <v>-263.55555555555554</v>
      </c>
      <c r="AB101" s="360">
        <v>740.58984355724374</v>
      </c>
      <c r="AC101" s="366">
        <f t="shared" si="12"/>
        <v>4903.3979536785819</v>
      </c>
    </row>
    <row r="102" spans="1:29" ht="18.75">
      <c r="A102" s="345">
        <v>271</v>
      </c>
      <c r="B102" s="346" t="s">
        <v>128</v>
      </c>
      <c r="C102" s="342">
        <v>6951</v>
      </c>
      <c r="D102" s="336">
        <v>-28.675730110775429</v>
      </c>
      <c r="E102" s="349">
        <v>45.468853402388149</v>
      </c>
      <c r="F102" s="352">
        <v>-45.668249172780897</v>
      </c>
      <c r="G102" s="351">
        <v>-28.476334340382678</v>
      </c>
      <c r="H102" s="337">
        <v>456.37821896130055</v>
      </c>
      <c r="I102" s="338">
        <v>427.70263271471731</v>
      </c>
      <c r="J102" s="341">
        <v>-41.418500935117251</v>
      </c>
      <c r="K102" s="342">
        <v>205.52281643318571</v>
      </c>
      <c r="L102" s="339">
        <f t="shared" si="11"/>
        <v>591.80694821278576</v>
      </c>
      <c r="M102" s="364">
        <v>4</v>
      </c>
      <c r="N102" s="134">
        <f t="shared" si="13"/>
        <v>-2407.8739016292157</v>
      </c>
      <c r="O102" s="135">
        <f t="shared" si="14"/>
        <v>-0.80271002888725407</v>
      </c>
      <c r="P102" s="31"/>
      <c r="Q102" s="39">
        <f t="shared" si="15"/>
        <v>-0.82170892967924036</v>
      </c>
      <c r="R102" s="39">
        <f t="shared" si="16"/>
        <v>-0.68720159826952742</v>
      </c>
      <c r="S102" s="23"/>
      <c r="T102" s="33"/>
      <c r="U102" s="357">
        <v>271</v>
      </c>
      <c r="V102" s="346" t="s">
        <v>128</v>
      </c>
      <c r="W102" s="342">
        <v>7013</v>
      </c>
      <c r="X102" s="361">
        <v>1655.4836978675216</v>
      </c>
      <c r="Y102" s="337">
        <v>743.41733483841665</v>
      </c>
      <c r="Z102" s="358">
        <v>2398.9010327059382</v>
      </c>
      <c r="AA102" s="362">
        <v>-56.265792100384999</v>
      </c>
      <c r="AB102" s="360">
        <v>657.04560923644863</v>
      </c>
      <c r="AC102" s="366">
        <f t="shared" si="12"/>
        <v>2999.6808498420014</v>
      </c>
    </row>
    <row r="103" spans="1:29" ht="18.75">
      <c r="A103" s="345">
        <v>272</v>
      </c>
      <c r="B103" s="346" t="s">
        <v>129</v>
      </c>
      <c r="C103" s="342">
        <v>47909</v>
      </c>
      <c r="D103" s="336">
        <v>365.50979982884218</v>
      </c>
      <c r="E103" s="349">
        <v>544.93011751445454</v>
      </c>
      <c r="F103" s="352">
        <v>-126.07046692688222</v>
      </c>
      <c r="G103" s="351">
        <v>-53.349850758730092</v>
      </c>
      <c r="H103" s="337">
        <v>180.76956313010081</v>
      </c>
      <c r="I103" s="338">
        <v>546.27936295894301</v>
      </c>
      <c r="J103" s="341">
        <v>-20.226700619925275</v>
      </c>
      <c r="K103" s="342">
        <v>157.68694500822781</v>
      </c>
      <c r="L103" s="339">
        <f t="shared" si="11"/>
        <v>683.73960734724551</v>
      </c>
      <c r="M103" s="364">
        <v>16</v>
      </c>
      <c r="N103" s="134">
        <f t="shared" si="13"/>
        <v>-1602.3783642074391</v>
      </c>
      <c r="O103" s="135">
        <f t="shared" si="14"/>
        <v>-0.70091674364369505</v>
      </c>
      <c r="P103" s="31"/>
      <c r="Q103" s="39">
        <f t="shared" si="15"/>
        <v>-0.69586445292828603</v>
      </c>
      <c r="R103" s="39">
        <f t="shared" si="16"/>
        <v>-0.69057374167766228</v>
      </c>
      <c r="S103" s="23"/>
      <c r="T103" s="33"/>
      <c r="U103" s="357">
        <v>272</v>
      </c>
      <c r="V103" s="346" t="s">
        <v>129</v>
      </c>
      <c r="W103" s="342">
        <v>47772</v>
      </c>
      <c r="X103" s="361">
        <v>1526.845024683689</v>
      </c>
      <c r="Y103" s="337">
        <v>269.32569004743914</v>
      </c>
      <c r="Z103" s="358">
        <v>1796.1707147311281</v>
      </c>
      <c r="AA103" s="363">
        <v>-19.663484886544421</v>
      </c>
      <c r="AB103" s="360">
        <v>509.61074171010097</v>
      </c>
      <c r="AC103" s="366">
        <f t="shared" si="12"/>
        <v>2286.1179715546846</v>
      </c>
    </row>
    <row r="104" spans="1:29" ht="18.75">
      <c r="A104" s="345">
        <v>273</v>
      </c>
      <c r="B104" s="346" t="s">
        <v>130</v>
      </c>
      <c r="C104" s="342">
        <v>3989</v>
      </c>
      <c r="D104" s="336">
        <v>1094.5251942842817</v>
      </c>
      <c r="E104" s="349">
        <v>1058.0183003258962</v>
      </c>
      <c r="F104" s="352">
        <v>-204.09350714464779</v>
      </c>
      <c r="G104" s="351">
        <v>240.60040110303333</v>
      </c>
      <c r="H104" s="337">
        <v>83.451992980696915</v>
      </c>
      <c r="I104" s="338">
        <v>1177.9771872649787</v>
      </c>
      <c r="J104" s="341">
        <v>-68.627726247179751</v>
      </c>
      <c r="K104" s="342">
        <v>189.4191627465506</v>
      </c>
      <c r="L104" s="339">
        <f t="shared" si="11"/>
        <v>1298.7686237643497</v>
      </c>
      <c r="M104" s="364">
        <v>19</v>
      </c>
      <c r="N104" s="134">
        <f t="shared" si="13"/>
        <v>-3159.8379098532082</v>
      </c>
      <c r="O104" s="135">
        <f t="shared" si="14"/>
        <v>-0.70870526161666614</v>
      </c>
      <c r="P104" s="31"/>
      <c r="Q104" s="39">
        <f t="shared" si="15"/>
        <v>-0.69458942205705954</v>
      </c>
      <c r="R104" s="39">
        <f t="shared" si="16"/>
        <v>-0.70706260299902546</v>
      </c>
      <c r="S104" s="23"/>
      <c r="T104" s="33"/>
      <c r="U104" s="357">
        <v>273</v>
      </c>
      <c r="V104" s="346" t="s">
        <v>130</v>
      </c>
      <c r="W104" s="342">
        <v>3925</v>
      </c>
      <c r="X104" s="361">
        <v>3107.9253732657639</v>
      </c>
      <c r="Y104" s="337">
        <v>749.10274671329853</v>
      </c>
      <c r="Z104" s="358">
        <v>3857.0281199790629</v>
      </c>
      <c r="AA104" s="362">
        <v>-45.041528662420383</v>
      </c>
      <c r="AB104" s="360">
        <v>646.61994230091568</v>
      </c>
      <c r="AC104" s="366">
        <f t="shared" si="12"/>
        <v>4458.6065336175579</v>
      </c>
    </row>
    <row r="105" spans="1:29" ht="18.75">
      <c r="A105" s="345">
        <v>275</v>
      </c>
      <c r="B105" s="346" t="s">
        <v>131</v>
      </c>
      <c r="C105" s="342">
        <v>2586</v>
      </c>
      <c r="D105" s="336">
        <v>516.3955916473318</v>
      </c>
      <c r="E105" s="349">
        <v>164.85924207269915</v>
      </c>
      <c r="F105" s="352">
        <v>173.31554524361948</v>
      </c>
      <c r="G105" s="351">
        <v>178.22080433101314</v>
      </c>
      <c r="H105" s="337">
        <v>413.15274555297759</v>
      </c>
      <c r="I105" s="338">
        <v>929.54833720030933</v>
      </c>
      <c r="J105" s="341">
        <v>-38.550270688321731</v>
      </c>
      <c r="K105" s="342">
        <v>206.33348897311882</v>
      </c>
      <c r="L105" s="339">
        <f t="shared" si="11"/>
        <v>1097.3315554851065</v>
      </c>
      <c r="M105" s="364">
        <v>13</v>
      </c>
      <c r="N105" s="134">
        <f t="shared" si="13"/>
        <v>-2899.4209764313314</v>
      </c>
      <c r="O105" s="135">
        <f t="shared" si="14"/>
        <v>-0.72544420833607692</v>
      </c>
      <c r="P105" s="31"/>
      <c r="Q105" s="39">
        <f t="shared" si="15"/>
        <v>-0.71971513312449964</v>
      </c>
      <c r="R105" s="39">
        <f t="shared" si="16"/>
        <v>-0.70649764121433156</v>
      </c>
      <c r="S105" s="23"/>
      <c r="T105" s="33"/>
      <c r="U105" s="357">
        <v>275</v>
      </c>
      <c r="V105" s="346" t="s">
        <v>131</v>
      </c>
      <c r="W105" s="342">
        <v>2593</v>
      </c>
      <c r="X105" s="361">
        <v>2385.1260983345664</v>
      </c>
      <c r="Y105" s="337">
        <v>931.31530487970429</v>
      </c>
      <c r="Z105" s="358">
        <v>3316.4414032142704</v>
      </c>
      <c r="AA105" s="363">
        <v>-22.693405322020826</v>
      </c>
      <c r="AB105" s="360">
        <v>703.00453402418793</v>
      </c>
      <c r="AC105" s="366">
        <f t="shared" si="12"/>
        <v>3996.7525319164379</v>
      </c>
    </row>
    <row r="106" spans="1:29" ht="18.75">
      <c r="A106" s="345">
        <v>276</v>
      </c>
      <c r="B106" s="346" t="s">
        <v>132</v>
      </c>
      <c r="C106" s="342">
        <v>15035</v>
      </c>
      <c r="D106" s="336">
        <v>846.77924842035247</v>
      </c>
      <c r="E106" s="349">
        <v>694.22121715996013</v>
      </c>
      <c r="F106" s="352">
        <v>120.87994679082142</v>
      </c>
      <c r="G106" s="351">
        <v>31.678084469571001</v>
      </c>
      <c r="H106" s="337">
        <v>394.35497173262388</v>
      </c>
      <c r="I106" s="338">
        <v>1241.1342201529765</v>
      </c>
      <c r="J106" s="341">
        <v>-109.6258064516129</v>
      </c>
      <c r="K106" s="342">
        <v>134.87202607673251</v>
      </c>
      <c r="L106" s="339">
        <f t="shared" si="11"/>
        <v>1266.3804397780962</v>
      </c>
      <c r="M106" s="364">
        <v>12</v>
      </c>
      <c r="N106" s="134">
        <f t="shared" si="13"/>
        <v>-622.23388841064298</v>
      </c>
      <c r="O106" s="135">
        <f t="shared" si="14"/>
        <v>-0.32946583064811941</v>
      </c>
      <c r="P106" s="31"/>
      <c r="Q106" s="39">
        <f t="shared" si="15"/>
        <v>-0.19250593037053954</v>
      </c>
      <c r="R106" s="39">
        <f t="shared" si="16"/>
        <v>-0.70642952225663214</v>
      </c>
      <c r="S106" s="23"/>
      <c r="T106" s="33"/>
      <c r="U106" s="357">
        <v>276</v>
      </c>
      <c r="V106" s="346" t="s">
        <v>132</v>
      </c>
      <c r="W106" s="342">
        <v>14857</v>
      </c>
      <c r="X106" s="361">
        <v>1023.077107383236</v>
      </c>
      <c r="Y106" s="337">
        <v>513.94250283198562</v>
      </c>
      <c r="Z106" s="358">
        <v>1537.0196102152217</v>
      </c>
      <c r="AA106" s="362">
        <v>-107.82486370061251</v>
      </c>
      <c r="AB106" s="360">
        <v>459.4195816741298</v>
      </c>
      <c r="AC106" s="366">
        <f t="shared" si="12"/>
        <v>1888.6143281887391</v>
      </c>
    </row>
    <row r="107" spans="1:29" ht="18.75">
      <c r="A107" s="345">
        <v>280</v>
      </c>
      <c r="B107" s="346" t="s">
        <v>133</v>
      </c>
      <c r="C107" s="342">
        <v>2050</v>
      </c>
      <c r="D107" s="336">
        <v>804.48682926829269</v>
      </c>
      <c r="E107" s="349">
        <v>682.93317073170726</v>
      </c>
      <c r="F107" s="352">
        <v>-3.8302439024390242</v>
      </c>
      <c r="G107" s="351">
        <v>125.3839024390244</v>
      </c>
      <c r="H107" s="337">
        <v>432.47658536585368</v>
      </c>
      <c r="I107" s="338">
        <v>1236.9629268292683</v>
      </c>
      <c r="J107" s="341">
        <v>-133.48146341463413</v>
      </c>
      <c r="K107" s="342">
        <v>246.42342761516105</v>
      </c>
      <c r="L107" s="339">
        <f t="shared" si="11"/>
        <v>1349.9048910297952</v>
      </c>
      <c r="M107" s="364">
        <v>15</v>
      </c>
      <c r="N107" s="134">
        <f t="shared" si="13"/>
        <v>-2286.3035954465449</v>
      </c>
      <c r="O107" s="135">
        <f t="shared" si="14"/>
        <v>-0.62876031557312673</v>
      </c>
      <c r="P107" s="31"/>
      <c r="Q107" s="39">
        <f t="shared" si="15"/>
        <v>-0.57833579344445152</v>
      </c>
      <c r="R107" s="39">
        <f t="shared" si="16"/>
        <v>-0.7022898549825296</v>
      </c>
      <c r="S107" s="23"/>
      <c r="T107" s="33"/>
      <c r="U107" s="357">
        <v>280</v>
      </c>
      <c r="V107" s="346" t="s">
        <v>133</v>
      </c>
      <c r="W107" s="342">
        <v>2068</v>
      </c>
      <c r="X107" s="361">
        <v>2021.4503668680579</v>
      </c>
      <c r="Y107" s="337">
        <v>912.07566545433554</v>
      </c>
      <c r="Z107" s="358">
        <v>2933.5260323223933</v>
      </c>
      <c r="AA107" s="363">
        <v>-125.04690522243713</v>
      </c>
      <c r="AB107" s="360">
        <v>827.72935937638385</v>
      </c>
      <c r="AC107" s="366">
        <f t="shared" si="12"/>
        <v>3636.2084864763401</v>
      </c>
    </row>
    <row r="108" spans="1:29" ht="18.75">
      <c r="A108" s="345">
        <v>284</v>
      </c>
      <c r="B108" s="346" t="s">
        <v>134</v>
      </c>
      <c r="C108" s="342">
        <v>2271</v>
      </c>
      <c r="D108" s="336">
        <v>960.54205195948919</v>
      </c>
      <c r="E108" s="349">
        <v>139.74944958168209</v>
      </c>
      <c r="F108" s="352">
        <v>453.02421840598856</v>
      </c>
      <c r="G108" s="351">
        <v>367.76838397181859</v>
      </c>
      <c r="H108" s="337">
        <v>425.28841919859093</v>
      </c>
      <c r="I108" s="338">
        <v>1385.8309114927345</v>
      </c>
      <c r="J108" s="341">
        <v>285.49097313958606</v>
      </c>
      <c r="K108" s="342">
        <v>224.9745039657534</v>
      </c>
      <c r="L108" s="339">
        <f t="shared" si="11"/>
        <v>1896.2963885980739</v>
      </c>
      <c r="M108" s="364">
        <v>2</v>
      </c>
      <c r="N108" s="134">
        <f t="shared" si="13"/>
        <v>-2149.5077597070626</v>
      </c>
      <c r="O108" s="135">
        <f t="shared" si="14"/>
        <v>-0.53129308313343138</v>
      </c>
      <c r="P108" s="31"/>
      <c r="Q108" s="39">
        <f t="shared" si="15"/>
        <v>-0.54265325902405837</v>
      </c>
      <c r="R108" s="39">
        <f t="shared" si="16"/>
        <v>-0.6753266895035428</v>
      </c>
      <c r="S108" s="23"/>
      <c r="T108" s="33"/>
      <c r="U108" s="357">
        <v>284</v>
      </c>
      <c r="V108" s="346" t="s">
        <v>134</v>
      </c>
      <c r="W108" s="342">
        <v>2292</v>
      </c>
      <c r="X108" s="361">
        <v>2262.1491823258793</v>
      </c>
      <c r="Y108" s="337">
        <v>768.00450049141023</v>
      </c>
      <c r="Z108" s="358">
        <v>3030.1536828172893</v>
      </c>
      <c r="AA108" s="362">
        <v>322.72469458987786</v>
      </c>
      <c r="AB108" s="360">
        <v>692.92577089796953</v>
      </c>
      <c r="AC108" s="366">
        <f t="shared" si="12"/>
        <v>4045.8041483051366</v>
      </c>
    </row>
    <row r="109" spans="1:29" ht="18.75">
      <c r="A109" s="345">
        <v>285</v>
      </c>
      <c r="B109" s="346" t="s">
        <v>135</v>
      </c>
      <c r="C109" s="342">
        <v>51241</v>
      </c>
      <c r="D109" s="336">
        <v>111.22519076520754</v>
      </c>
      <c r="E109" s="349">
        <v>72.764953845553364</v>
      </c>
      <c r="F109" s="352">
        <v>-15.822954274897056</v>
      </c>
      <c r="G109" s="351">
        <v>54.283191194551236</v>
      </c>
      <c r="H109" s="337">
        <v>214.97443453484513</v>
      </c>
      <c r="I109" s="338">
        <v>326.19960578443045</v>
      </c>
      <c r="J109" s="341">
        <v>-37.064479615932555</v>
      </c>
      <c r="K109" s="342">
        <v>152.12690849137451</v>
      </c>
      <c r="L109" s="339">
        <f t="shared" si="11"/>
        <v>441.26203465987237</v>
      </c>
      <c r="M109" s="364">
        <v>8</v>
      </c>
      <c r="N109" s="134">
        <f t="shared" si="13"/>
        <v>-2111.5370273328131</v>
      </c>
      <c r="O109" s="135">
        <f t="shared" si="14"/>
        <v>-0.82714580194360132</v>
      </c>
      <c r="P109" s="31"/>
      <c r="Q109" s="39">
        <f t="shared" si="15"/>
        <v>-0.84444292089462358</v>
      </c>
      <c r="R109" s="39">
        <f t="shared" si="16"/>
        <v>-0.68870367356521889</v>
      </c>
      <c r="S109" s="23"/>
      <c r="T109" s="33"/>
      <c r="U109" s="357">
        <v>285</v>
      </c>
      <c r="V109" s="346" t="s">
        <v>135</v>
      </c>
      <c r="W109" s="342">
        <v>51668</v>
      </c>
      <c r="X109" s="361">
        <v>1884.031653231857</v>
      </c>
      <c r="Y109" s="337">
        <v>212.94527421133901</v>
      </c>
      <c r="Z109" s="358">
        <v>2096.976927443196</v>
      </c>
      <c r="AA109" s="363">
        <v>-32.866280870171096</v>
      </c>
      <c r="AB109" s="360">
        <v>488.68841541966032</v>
      </c>
      <c r="AC109" s="366">
        <f t="shared" si="12"/>
        <v>2552.7990619926854</v>
      </c>
    </row>
    <row r="110" spans="1:29" ht="18.75">
      <c r="A110" s="345">
        <v>286</v>
      </c>
      <c r="B110" s="346" t="s">
        <v>136</v>
      </c>
      <c r="C110" s="342">
        <v>80454</v>
      </c>
      <c r="D110" s="336">
        <v>-27.521067939443657</v>
      </c>
      <c r="E110" s="349">
        <v>30.996954781614338</v>
      </c>
      <c r="F110" s="352">
        <v>-53.459305938797328</v>
      </c>
      <c r="G110" s="351">
        <v>-5.0587167822606709</v>
      </c>
      <c r="H110" s="337">
        <v>166.49460561314541</v>
      </c>
      <c r="I110" s="338">
        <v>138.97353767370174</v>
      </c>
      <c r="J110" s="341">
        <v>-92.178524374176547</v>
      </c>
      <c r="K110" s="342">
        <v>162.51833088922567</v>
      </c>
      <c r="L110" s="339">
        <f t="shared" si="11"/>
        <v>209.31334418875088</v>
      </c>
      <c r="M110" s="364">
        <v>8</v>
      </c>
      <c r="N110" s="134">
        <f t="shared" si="13"/>
        <v>-1981.05372448254</v>
      </c>
      <c r="O110" s="135">
        <f t="shared" si="14"/>
        <v>-0.90443914758281896</v>
      </c>
      <c r="P110" s="31"/>
      <c r="Q110" s="39">
        <f t="shared" si="15"/>
        <v>-0.9206700388797634</v>
      </c>
      <c r="R110" s="39">
        <f t="shared" si="16"/>
        <v>-0.69204817124368367</v>
      </c>
      <c r="S110" s="23"/>
      <c r="T110" s="33"/>
      <c r="U110" s="357">
        <v>286</v>
      </c>
      <c r="V110" s="346" t="s">
        <v>136</v>
      </c>
      <c r="W110" s="342">
        <v>81187</v>
      </c>
      <c r="X110" s="361">
        <v>1564.8314248981328</v>
      </c>
      <c r="Y110" s="337">
        <v>187.01032204368423</v>
      </c>
      <c r="Z110" s="358">
        <v>1751.8417469418168</v>
      </c>
      <c r="AA110" s="362">
        <v>-89.214135267961623</v>
      </c>
      <c r="AB110" s="360">
        <v>527.7394569974357</v>
      </c>
      <c r="AC110" s="366">
        <f t="shared" si="12"/>
        <v>2190.3670686712908</v>
      </c>
    </row>
    <row r="111" spans="1:29" ht="18.75">
      <c r="A111" s="345">
        <v>287</v>
      </c>
      <c r="B111" s="346" t="s">
        <v>137</v>
      </c>
      <c r="C111" s="342">
        <v>6380</v>
      </c>
      <c r="D111" s="336">
        <v>631.31363636363642</v>
      </c>
      <c r="E111" s="349">
        <v>211.32539184952978</v>
      </c>
      <c r="F111" s="352">
        <v>251.86990595611286</v>
      </c>
      <c r="G111" s="351">
        <v>168.11833855799372</v>
      </c>
      <c r="H111" s="337">
        <v>343.63479623824452</v>
      </c>
      <c r="I111" s="338">
        <v>974.94843260188088</v>
      </c>
      <c r="J111" s="341">
        <v>176.27758620689656</v>
      </c>
      <c r="K111" s="342">
        <v>226.1120106567258</v>
      </c>
      <c r="L111" s="339">
        <f t="shared" si="11"/>
        <v>1377.3380294655033</v>
      </c>
      <c r="M111" s="364">
        <v>15</v>
      </c>
      <c r="N111" s="134">
        <f t="shared" si="13"/>
        <v>-2301.7060295961855</v>
      </c>
      <c r="O111" s="135">
        <f t="shared" si="14"/>
        <v>-0.62562611174143357</v>
      </c>
      <c r="P111" s="31"/>
      <c r="Q111" s="39">
        <f t="shared" si="15"/>
        <v>-0.66872113386173782</v>
      </c>
      <c r="R111" s="39">
        <f t="shared" si="16"/>
        <v>-0.68673217696459521</v>
      </c>
      <c r="S111" s="23"/>
      <c r="T111" s="33"/>
      <c r="U111" s="357">
        <v>287</v>
      </c>
      <c r="V111" s="346" t="s">
        <v>137</v>
      </c>
      <c r="W111" s="342">
        <v>6404</v>
      </c>
      <c r="X111" s="361">
        <v>2325.591312217502</v>
      </c>
      <c r="Y111" s="337">
        <v>617.39277839749548</v>
      </c>
      <c r="Z111" s="358">
        <v>2942.9840906149975</v>
      </c>
      <c r="AA111" s="363">
        <v>14.274984384759525</v>
      </c>
      <c r="AB111" s="360">
        <v>721.78498406193205</v>
      </c>
      <c r="AC111" s="366">
        <f t="shared" si="12"/>
        <v>3679.044059061689</v>
      </c>
    </row>
    <row r="112" spans="1:29" ht="18.75">
      <c r="A112" s="345">
        <v>288</v>
      </c>
      <c r="B112" s="346" t="s">
        <v>138</v>
      </c>
      <c r="C112" s="342">
        <v>6442</v>
      </c>
      <c r="D112" s="336">
        <v>485.91307047500777</v>
      </c>
      <c r="E112" s="349">
        <v>657.46972989754738</v>
      </c>
      <c r="F112" s="352">
        <v>-75.060850667494563</v>
      </c>
      <c r="G112" s="351">
        <v>-96.495808755045019</v>
      </c>
      <c r="H112" s="337">
        <v>295.87022663769017</v>
      </c>
      <c r="I112" s="338">
        <v>781.78329711269794</v>
      </c>
      <c r="J112" s="341">
        <v>58.199472213598263</v>
      </c>
      <c r="K112" s="342">
        <v>207.36787412539582</v>
      </c>
      <c r="L112" s="339">
        <f t="shared" si="11"/>
        <v>1047.3506434516921</v>
      </c>
      <c r="M112" s="364">
        <v>15</v>
      </c>
      <c r="N112" s="134">
        <f t="shared" si="13"/>
        <v>-1998.0527464489364</v>
      </c>
      <c r="O112" s="135">
        <f t="shared" si="14"/>
        <v>-0.65608804175992363</v>
      </c>
      <c r="P112" s="31"/>
      <c r="Q112" s="39">
        <f t="shared" si="15"/>
        <v>-0.66894244960680038</v>
      </c>
      <c r="R112" s="39">
        <f t="shared" si="16"/>
        <v>-0.68977126695185786</v>
      </c>
      <c r="S112" s="23"/>
      <c r="T112" s="33"/>
      <c r="U112" s="357">
        <v>288</v>
      </c>
      <c r="V112" s="346" t="s">
        <v>138</v>
      </c>
      <c r="W112" s="342">
        <v>6416</v>
      </c>
      <c r="X112" s="361">
        <v>1782.5148304762088</v>
      </c>
      <c r="Y112" s="337">
        <v>578.95765726547779</v>
      </c>
      <c r="Z112" s="358">
        <v>2361.4724877416866</v>
      </c>
      <c r="AA112" s="362">
        <v>15.495480049875312</v>
      </c>
      <c r="AB112" s="360">
        <v>668.43542210906674</v>
      </c>
      <c r="AC112" s="366">
        <f t="shared" si="12"/>
        <v>3045.4033899006286</v>
      </c>
    </row>
    <row r="113" spans="1:29" ht="18.75">
      <c r="A113" s="345">
        <v>290</v>
      </c>
      <c r="B113" s="346" t="s">
        <v>139</v>
      </c>
      <c r="C113" s="342">
        <v>7928</v>
      </c>
      <c r="D113" s="336">
        <v>461.14581231079717</v>
      </c>
      <c r="E113" s="349">
        <v>399.62083753784054</v>
      </c>
      <c r="F113" s="352">
        <v>-8.2092583249243187</v>
      </c>
      <c r="G113" s="351">
        <v>69.734233097880931</v>
      </c>
      <c r="H113" s="337">
        <v>302.1989152371342</v>
      </c>
      <c r="I113" s="338">
        <v>763.34472754793137</v>
      </c>
      <c r="J113" s="341">
        <v>-69.194248234106965</v>
      </c>
      <c r="K113" s="342">
        <v>213.96392633208012</v>
      </c>
      <c r="L113" s="339">
        <f t="shared" si="11"/>
        <v>908.11440564590453</v>
      </c>
      <c r="M113" s="364">
        <v>18</v>
      </c>
      <c r="N113" s="134">
        <f t="shared" si="13"/>
        <v>-3590.4409679904884</v>
      </c>
      <c r="O113" s="135">
        <f t="shared" si="14"/>
        <v>-0.79813199344663555</v>
      </c>
      <c r="P113" s="31"/>
      <c r="Q113" s="39">
        <f t="shared" si="15"/>
        <v>-0.80372088353928339</v>
      </c>
      <c r="R113" s="39">
        <f t="shared" si="16"/>
        <v>-0.68609526930135822</v>
      </c>
      <c r="S113" s="23"/>
      <c r="T113" s="33"/>
      <c r="U113" s="357">
        <v>290</v>
      </c>
      <c r="V113" s="346" t="s">
        <v>139</v>
      </c>
      <c r="W113" s="342">
        <v>8042</v>
      </c>
      <c r="X113" s="361">
        <v>3146.388655857761</v>
      </c>
      <c r="Y113" s="337">
        <v>742.6890071788348</v>
      </c>
      <c r="Z113" s="358">
        <v>3889.0776630365954</v>
      </c>
      <c r="AA113" s="363">
        <v>-72.142874906739621</v>
      </c>
      <c r="AB113" s="360">
        <v>681.62058550653728</v>
      </c>
      <c r="AC113" s="366">
        <f t="shared" si="12"/>
        <v>4498.5553736363927</v>
      </c>
    </row>
    <row r="114" spans="1:29" ht="18.75">
      <c r="A114" s="345">
        <v>291</v>
      </c>
      <c r="B114" s="346" t="s">
        <v>140</v>
      </c>
      <c r="C114" s="342">
        <v>2158</v>
      </c>
      <c r="D114" s="336">
        <v>823.92029657089893</v>
      </c>
      <c r="E114" s="349">
        <v>-40.751158480074146</v>
      </c>
      <c r="F114" s="352">
        <v>445.88322520852643</v>
      </c>
      <c r="G114" s="351">
        <v>418.7882298424467</v>
      </c>
      <c r="H114" s="337">
        <v>8.8721037998146439</v>
      </c>
      <c r="I114" s="338">
        <v>832.79240037071361</v>
      </c>
      <c r="J114" s="341">
        <v>-42.68952734012975</v>
      </c>
      <c r="K114" s="342">
        <v>208.09268296525406</v>
      </c>
      <c r="L114" s="339">
        <f t="shared" si="11"/>
        <v>998.19555599583794</v>
      </c>
      <c r="M114" s="364">
        <v>6</v>
      </c>
      <c r="N114" s="134">
        <f t="shared" si="13"/>
        <v>-3311.3047367658919</v>
      </c>
      <c r="O114" s="135">
        <f t="shared" si="14"/>
        <v>-0.7683732478978097</v>
      </c>
      <c r="P114" s="31"/>
      <c r="Q114" s="39">
        <f t="shared" si="15"/>
        <v>-0.77308883768664927</v>
      </c>
      <c r="R114" s="39">
        <f t="shared" si="16"/>
        <v>-0.69570800572359803</v>
      </c>
      <c r="S114" s="23"/>
      <c r="T114" s="33"/>
      <c r="U114" s="357">
        <v>291</v>
      </c>
      <c r="V114" s="346" t="s">
        <v>140</v>
      </c>
      <c r="W114" s="342">
        <v>2161</v>
      </c>
      <c r="X114" s="361">
        <v>3010.7476253876625</v>
      </c>
      <c r="Y114" s="337">
        <v>659.37768656449805</v>
      </c>
      <c r="Z114" s="358">
        <v>3670.1253119521607</v>
      </c>
      <c r="AA114" s="362">
        <v>-44.483572420175847</v>
      </c>
      <c r="AB114" s="360">
        <v>683.85855322974487</v>
      </c>
      <c r="AC114" s="366">
        <f t="shared" si="12"/>
        <v>4309.5002927617297</v>
      </c>
    </row>
    <row r="115" spans="1:29" ht="18.75">
      <c r="A115" s="345">
        <v>297</v>
      </c>
      <c r="B115" s="346" t="s">
        <v>141</v>
      </c>
      <c r="C115" s="342">
        <v>121543</v>
      </c>
      <c r="D115" s="336">
        <v>-33.327958006631398</v>
      </c>
      <c r="E115" s="349">
        <v>104.40630887833936</v>
      </c>
      <c r="F115" s="352">
        <v>-97.128283817249866</v>
      </c>
      <c r="G115" s="351">
        <v>-40.605983067720892</v>
      </c>
      <c r="H115" s="337">
        <v>211.88189365080672</v>
      </c>
      <c r="I115" s="338">
        <v>178.55393564417531</v>
      </c>
      <c r="J115" s="341">
        <v>-14.553195165496984</v>
      </c>
      <c r="K115" s="342">
        <v>157.95313065902127</v>
      </c>
      <c r="L115" s="339">
        <f t="shared" si="11"/>
        <v>321.95387113769959</v>
      </c>
      <c r="M115" s="364">
        <v>11</v>
      </c>
      <c r="N115" s="134">
        <f t="shared" si="13"/>
        <v>-1714.2211153876842</v>
      </c>
      <c r="O115" s="135">
        <f t="shared" si="14"/>
        <v>-0.84188300452158316</v>
      </c>
      <c r="P115" s="31"/>
      <c r="Q115" s="39">
        <f t="shared" si="15"/>
        <v>-0.88345925299728822</v>
      </c>
      <c r="R115" s="39">
        <f t="shared" si="16"/>
        <v>-0.69463259255173693</v>
      </c>
      <c r="S115" s="23"/>
      <c r="T115" s="33"/>
      <c r="U115" s="357">
        <v>297</v>
      </c>
      <c r="V115" s="346" t="s">
        <v>141</v>
      </c>
      <c r="W115" s="342">
        <v>120210</v>
      </c>
      <c r="X115" s="361">
        <v>1227.381503749906</v>
      </c>
      <c r="Y115" s="337">
        <v>304.73443197530844</v>
      </c>
      <c r="Z115" s="358">
        <v>1532.1159357252145</v>
      </c>
      <c r="AA115" s="363">
        <v>-13.196971965726645</v>
      </c>
      <c r="AB115" s="360">
        <v>517.25602276589564</v>
      </c>
      <c r="AC115" s="366">
        <f t="shared" si="12"/>
        <v>2036.1749865253837</v>
      </c>
    </row>
    <row r="116" spans="1:29" ht="18.75">
      <c r="A116" s="345">
        <v>300</v>
      </c>
      <c r="B116" s="346" t="s">
        <v>142</v>
      </c>
      <c r="C116" s="342">
        <v>3528</v>
      </c>
      <c r="D116" s="336">
        <v>776.37981859410434</v>
      </c>
      <c r="E116" s="349">
        <v>193.99914965986395</v>
      </c>
      <c r="F116" s="352">
        <v>375.72562358276645</v>
      </c>
      <c r="G116" s="350">
        <v>206.65504535147392</v>
      </c>
      <c r="H116" s="337">
        <v>515.64427437641723</v>
      </c>
      <c r="I116" s="338">
        <v>1292.0240929705215</v>
      </c>
      <c r="J116" s="341">
        <v>334.21258503401361</v>
      </c>
      <c r="K116" s="342">
        <v>220.50757950906166</v>
      </c>
      <c r="L116" s="339">
        <f t="shared" si="11"/>
        <v>1846.7442575135965</v>
      </c>
      <c r="M116" s="364">
        <v>14</v>
      </c>
      <c r="N116" s="134">
        <f t="shared" si="13"/>
        <v>-2668.020610134382</v>
      </c>
      <c r="O116" s="135">
        <f t="shared" si="14"/>
        <v>-0.59095449892705476</v>
      </c>
      <c r="P116" s="31"/>
      <c r="Q116" s="39">
        <f t="shared" si="15"/>
        <v>-0.63467394467309779</v>
      </c>
      <c r="R116" s="39">
        <f t="shared" si="16"/>
        <v>-0.68779819224004723</v>
      </c>
      <c r="S116" s="23"/>
      <c r="T116" s="33"/>
      <c r="U116" s="357">
        <v>300</v>
      </c>
      <c r="V116" s="346" t="s">
        <v>142</v>
      </c>
      <c r="W116" s="342">
        <v>3534</v>
      </c>
      <c r="X116" s="361">
        <v>2584.0923372494931</v>
      </c>
      <c r="Y116" s="337">
        <v>952.54041623530361</v>
      </c>
      <c r="Z116" s="358">
        <v>3536.6327534847965</v>
      </c>
      <c r="AA116" s="362">
        <v>271.83389926428976</v>
      </c>
      <c r="AB116" s="360">
        <v>706.29821489889184</v>
      </c>
      <c r="AC116" s="366">
        <f t="shared" si="12"/>
        <v>4514.7648676479785</v>
      </c>
    </row>
    <row r="117" spans="1:29" ht="18.75">
      <c r="A117" s="345">
        <v>301</v>
      </c>
      <c r="B117" s="346" t="s">
        <v>143</v>
      </c>
      <c r="C117" s="342">
        <v>20197</v>
      </c>
      <c r="D117" s="336">
        <v>139.33004901718076</v>
      </c>
      <c r="E117" s="349">
        <v>156.1749764816557</v>
      </c>
      <c r="F117" s="352">
        <v>22.95152745457246</v>
      </c>
      <c r="G117" s="351">
        <v>-39.796454919047385</v>
      </c>
      <c r="H117" s="337">
        <v>544.31271971084811</v>
      </c>
      <c r="I117" s="338">
        <v>683.64276872802895</v>
      </c>
      <c r="J117" s="341">
        <v>-126.85879090954101</v>
      </c>
      <c r="K117" s="342">
        <v>221.13629742602137</v>
      </c>
      <c r="L117" s="339">
        <f t="shared" si="11"/>
        <v>777.92027524450941</v>
      </c>
      <c r="M117" s="364">
        <v>14</v>
      </c>
      <c r="N117" s="134">
        <f t="shared" si="13"/>
        <v>-2765.4728329232307</v>
      </c>
      <c r="O117" s="135">
        <f t="shared" si="14"/>
        <v>-0.7804589410496523</v>
      </c>
      <c r="P117" s="31"/>
      <c r="Q117" s="39">
        <f t="shared" si="15"/>
        <v>-0.77045994720283417</v>
      </c>
      <c r="R117" s="39">
        <f t="shared" si="16"/>
        <v>-0.67982914326491695</v>
      </c>
      <c r="S117" s="23"/>
      <c r="T117" s="33"/>
      <c r="U117" s="357">
        <v>301</v>
      </c>
      <c r="V117" s="346" t="s">
        <v>143</v>
      </c>
      <c r="W117" s="342">
        <v>20456</v>
      </c>
      <c r="X117" s="361">
        <v>2062.3569816168747</v>
      </c>
      <c r="Y117" s="337">
        <v>915.95883036097257</v>
      </c>
      <c r="Z117" s="358">
        <v>2978.3158119778473</v>
      </c>
      <c r="AA117" s="363">
        <v>-125.60485921001174</v>
      </c>
      <c r="AB117" s="360">
        <v>690.68215539990501</v>
      </c>
      <c r="AC117" s="366">
        <f t="shared" si="12"/>
        <v>3543.3931081677401</v>
      </c>
    </row>
    <row r="118" spans="1:29" ht="18.75">
      <c r="A118" s="345">
        <v>304</v>
      </c>
      <c r="B118" s="346" t="s">
        <v>144</v>
      </c>
      <c r="C118" s="342">
        <v>971</v>
      </c>
      <c r="D118" s="336">
        <v>-254.65808444902163</v>
      </c>
      <c r="E118" s="349">
        <v>221.0195674562307</v>
      </c>
      <c r="F118" s="352">
        <v>-380.61688980432541</v>
      </c>
      <c r="G118" s="350">
        <v>-95.06076210092688</v>
      </c>
      <c r="H118" s="337">
        <v>-70.205973223480953</v>
      </c>
      <c r="I118" s="338">
        <v>-324.86405767250255</v>
      </c>
      <c r="J118" s="341">
        <v>-229.46652935118433</v>
      </c>
      <c r="K118" s="342">
        <v>185.81965591302097</v>
      </c>
      <c r="L118" s="339">
        <f t="shared" si="11"/>
        <v>-368.51093111066598</v>
      </c>
      <c r="M118" s="364">
        <v>2</v>
      </c>
      <c r="N118" s="134">
        <f t="shared" si="13"/>
        <v>-2835.3031074636301</v>
      </c>
      <c r="O118" s="135">
        <f t="shared" si="14"/>
        <v>-1.1493887221806791</v>
      </c>
      <c r="P118" s="31"/>
      <c r="Q118" s="39">
        <f t="shared" si="15"/>
        <v>-1.1589728686737184</v>
      </c>
      <c r="R118" s="39">
        <f t="shared" si="16"/>
        <v>-0.69977741073515431</v>
      </c>
      <c r="S118" s="23"/>
      <c r="T118" s="33"/>
      <c r="U118" s="357">
        <v>304</v>
      </c>
      <c r="V118" s="346" t="s">
        <v>144</v>
      </c>
      <c r="W118" s="342">
        <v>962</v>
      </c>
      <c r="X118" s="361">
        <v>1871.3601098704166</v>
      </c>
      <c r="Y118" s="337">
        <v>172.15876465694183</v>
      </c>
      <c r="Z118" s="358">
        <v>2043.5188745273583</v>
      </c>
      <c r="AA118" s="362">
        <v>-195.66632016632016</v>
      </c>
      <c r="AB118" s="360">
        <v>618.9396219919264</v>
      </c>
      <c r="AC118" s="366">
        <f t="shared" si="12"/>
        <v>2466.7921763529644</v>
      </c>
    </row>
    <row r="119" spans="1:29" ht="18.75">
      <c r="A119" s="345">
        <v>305</v>
      </c>
      <c r="B119" s="346" t="s">
        <v>145</v>
      </c>
      <c r="C119" s="342">
        <v>15165</v>
      </c>
      <c r="D119" s="336">
        <v>714.06455654467527</v>
      </c>
      <c r="E119" s="349">
        <v>429.10121991427627</v>
      </c>
      <c r="F119" s="352">
        <v>127.69851632047478</v>
      </c>
      <c r="G119" s="351">
        <v>157.26482030992418</v>
      </c>
      <c r="H119" s="337">
        <v>282.05657764589517</v>
      </c>
      <c r="I119" s="338">
        <v>996.12113419057039</v>
      </c>
      <c r="J119" s="341">
        <v>-47.307352456313879</v>
      </c>
      <c r="K119" s="342">
        <v>182.06949598575849</v>
      </c>
      <c r="L119" s="339">
        <f t="shared" si="11"/>
        <v>1130.883277720015</v>
      </c>
      <c r="M119" s="364">
        <v>17</v>
      </c>
      <c r="N119" s="134">
        <f t="shared" si="13"/>
        <v>-2441.3918903865138</v>
      </c>
      <c r="O119" s="135">
        <f t="shared" si="14"/>
        <v>-0.68342772476862823</v>
      </c>
      <c r="P119" s="31"/>
      <c r="Q119" s="39">
        <f t="shared" si="15"/>
        <v>-0.67054859841970105</v>
      </c>
      <c r="R119" s="39">
        <f t="shared" si="16"/>
        <v>-0.69537447700312849</v>
      </c>
      <c r="S119" s="23"/>
      <c r="T119" s="33"/>
      <c r="U119" s="357">
        <v>305</v>
      </c>
      <c r="V119" s="346" t="s">
        <v>145</v>
      </c>
      <c r="W119" s="342">
        <v>15213</v>
      </c>
      <c r="X119" s="361">
        <v>2306.4723727488799</v>
      </c>
      <c r="Y119" s="337">
        <v>717.10296920570647</v>
      </c>
      <c r="Z119" s="358">
        <v>3023.5753419545863</v>
      </c>
      <c r="AA119" s="363">
        <v>-48.983172286859926</v>
      </c>
      <c r="AB119" s="360">
        <v>597.6829984388022</v>
      </c>
      <c r="AC119" s="366">
        <f t="shared" si="12"/>
        <v>3572.2751681065288</v>
      </c>
    </row>
    <row r="120" spans="1:29" ht="18.75">
      <c r="A120" s="345">
        <v>309</v>
      </c>
      <c r="B120" s="346" t="s">
        <v>146</v>
      </c>
      <c r="C120" s="342">
        <v>6506</v>
      </c>
      <c r="D120" s="336">
        <v>-34.978327697509989</v>
      </c>
      <c r="E120" s="349">
        <v>127.05979096218874</v>
      </c>
      <c r="F120" s="352">
        <v>-81.913157085766983</v>
      </c>
      <c r="G120" s="351">
        <v>-80.124961573931756</v>
      </c>
      <c r="H120" s="337">
        <v>582.09483553642792</v>
      </c>
      <c r="I120" s="338">
        <v>547.11650783891787</v>
      </c>
      <c r="J120" s="341">
        <v>-60.879495849984629</v>
      </c>
      <c r="K120" s="342">
        <v>192.24507651890352</v>
      </c>
      <c r="L120" s="339">
        <f t="shared" si="11"/>
        <v>678.48208850783681</v>
      </c>
      <c r="M120" s="364">
        <v>12</v>
      </c>
      <c r="N120" s="134">
        <f t="shared" si="13"/>
        <v>-3027.7954175675686</v>
      </c>
      <c r="O120" s="135">
        <f t="shared" si="14"/>
        <v>-0.81693705142271311</v>
      </c>
      <c r="P120" s="31"/>
      <c r="Q120" s="39">
        <f t="shared" si="15"/>
        <v>-0.82699609620372327</v>
      </c>
      <c r="R120" s="39">
        <f t="shared" si="16"/>
        <v>-0.69396547694711597</v>
      </c>
      <c r="S120" s="23"/>
      <c r="T120" s="33"/>
      <c r="U120" s="357">
        <v>309</v>
      </c>
      <c r="V120" s="346" t="s">
        <v>146</v>
      </c>
      <c r="W120" s="342">
        <v>6552</v>
      </c>
      <c r="X120" s="361">
        <v>2167.1116405746925</v>
      </c>
      <c r="Y120" s="337">
        <v>995.34016446193255</v>
      </c>
      <c r="Z120" s="358">
        <v>3162.4518050366255</v>
      </c>
      <c r="AA120" s="362">
        <v>-84.355311355311358</v>
      </c>
      <c r="AB120" s="360">
        <v>628.18101239409111</v>
      </c>
      <c r="AC120" s="366">
        <f t="shared" si="12"/>
        <v>3706.2775060754057</v>
      </c>
    </row>
    <row r="121" spans="1:29" ht="18.75">
      <c r="A121" s="345">
        <v>312</v>
      </c>
      <c r="B121" s="346" t="s">
        <v>147</v>
      </c>
      <c r="C121" s="342">
        <v>1232</v>
      </c>
      <c r="D121" s="336">
        <v>548.93506493506493</v>
      </c>
      <c r="E121" s="349">
        <v>529.59659090909088</v>
      </c>
      <c r="F121" s="352">
        <v>49.745129870129873</v>
      </c>
      <c r="G121" s="351">
        <v>-30.406655844155843</v>
      </c>
      <c r="H121" s="337">
        <v>51.18181818181818</v>
      </c>
      <c r="I121" s="338">
        <v>600.11688311688317</v>
      </c>
      <c r="J121" s="341">
        <v>-257.03003246753246</v>
      </c>
      <c r="K121" s="342">
        <v>237.46261636058128</v>
      </c>
      <c r="L121" s="339">
        <f t="shared" si="11"/>
        <v>580.54946700993196</v>
      </c>
      <c r="M121" s="364">
        <v>13</v>
      </c>
      <c r="N121" s="134">
        <f t="shared" si="13"/>
        <v>-3340.7402281042478</v>
      </c>
      <c r="O121" s="135">
        <f t="shared" si="14"/>
        <v>-0.85194935540384054</v>
      </c>
      <c r="P121" s="31"/>
      <c r="Q121" s="39">
        <f t="shared" si="15"/>
        <v>-0.82405914864461605</v>
      </c>
      <c r="R121" s="39">
        <f t="shared" si="16"/>
        <v>-0.67504371674384622</v>
      </c>
      <c r="S121" s="23"/>
      <c r="T121" s="33"/>
      <c r="U121" s="357">
        <v>312</v>
      </c>
      <c r="V121" s="346" t="s">
        <v>147</v>
      </c>
      <c r="W121" s="342">
        <v>1288</v>
      </c>
      <c r="X121" s="361">
        <v>2606.91508500381</v>
      </c>
      <c r="Y121" s="337">
        <v>803.98624060534871</v>
      </c>
      <c r="Z121" s="358">
        <v>3410.9013256091589</v>
      </c>
      <c r="AA121" s="363">
        <v>-220.3641304347826</v>
      </c>
      <c r="AB121" s="360">
        <v>730.75249993980344</v>
      </c>
      <c r="AC121" s="366">
        <f t="shared" si="12"/>
        <v>3921.2896951141797</v>
      </c>
    </row>
    <row r="122" spans="1:29" ht="18.75">
      <c r="A122" s="345">
        <v>316</v>
      </c>
      <c r="B122" s="346" t="s">
        <v>148</v>
      </c>
      <c r="C122" s="342">
        <v>4245</v>
      </c>
      <c r="D122" s="336">
        <v>-36.278445229681978</v>
      </c>
      <c r="E122" s="349">
        <v>25.846171967020023</v>
      </c>
      <c r="F122" s="352">
        <v>-26.098704358068314</v>
      </c>
      <c r="G122" s="351">
        <v>-36.025912838633687</v>
      </c>
      <c r="H122" s="337">
        <v>432.60306242638399</v>
      </c>
      <c r="I122" s="338">
        <v>396.32461719670198</v>
      </c>
      <c r="J122" s="341">
        <v>-257.82073027090695</v>
      </c>
      <c r="K122" s="342">
        <v>194.75501448889324</v>
      </c>
      <c r="L122" s="339">
        <f t="shared" si="11"/>
        <v>333.25890141468824</v>
      </c>
      <c r="M122" s="364">
        <v>7</v>
      </c>
      <c r="N122" s="134">
        <f t="shared" si="13"/>
        <v>-1822.8885781180397</v>
      </c>
      <c r="O122" s="135">
        <f t="shared" si="14"/>
        <v>-0.84543779839822886</v>
      </c>
      <c r="P122" s="31"/>
      <c r="Q122" s="39">
        <f t="shared" si="15"/>
        <v>-0.77700300742980222</v>
      </c>
      <c r="R122" s="39">
        <f t="shared" si="16"/>
        <v>-0.69257233166306376</v>
      </c>
      <c r="S122" s="23"/>
      <c r="T122" s="33"/>
      <c r="U122" s="357">
        <v>316</v>
      </c>
      <c r="V122" s="346" t="s">
        <v>148</v>
      </c>
      <c r="W122" s="342">
        <v>4326</v>
      </c>
      <c r="X122" s="361">
        <v>1153.3297237297361</v>
      </c>
      <c r="Y122" s="337">
        <v>623.93468073052577</v>
      </c>
      <c r="Z122" s="358">
        <v>1777.2644044602619</v>
      </c>
      <c r="AA122" s="362">
        <v>-254.6155802126676</v>
      </c>
      <c r="AB122" s="360">
        <v>633.49865528513385</v>
      </c>
      <c r="AC122" s="366">
        <f t="shared" si="12"/>
        <v>2156.1474795327281</v>
      </c>
    </row>
    <row r="123" spans="1:29" ht="18.75">
      <c r="A123" s="345">
        <v>317</v>
      </c>
      <c r="B123" s="346" t="s">
        <v>149</v>
      </c>
      <c r="C123" s="342">
        <v>2533</v>
      </c>
      <c r="D123" s="336">
        <v>1229.1271219897355</v>
      </c>
      <c r="E123" s="349">
        <v>721.83339913146472</v>
      </c>
      <c r="F123" s="352">
        <v>334.79194630872485</v>
      </c>
      <c r="G123" s="351">
        <v>172.50177654954598</v>
      </c>
      <c r="H123" s="337">
        <v>569.65021713383339</v>
      </c>
      <c r="I123" s="338">
        <v>1798.7773391235689</v>
      </c>
      <c r="J123" s="341">
        <v>32.08251085669167</v>
      </c>
      <c r="K123" s="342">
        <v>234.78039418642808</v>
      </c>
      <c r="L123" s="339">
        <f t="shared" si="11"/>
        <v>2065.6402441666887</v>
      </c>
      <c r="M123" s="364">
        <v>17</v>
      </c>
      <c r="N123" s="134">
        <f t="shared" si="13"/>
        <v>-2845.7451720065555</v>
      </c>
      <c r="O123" s="135">
        <f t="shared" si="14"/>
        <v>-0.57941801159312123</v>
      </c>
      <c r="P123" s="31"/>
      <c r="Q123" s="39">
        <f t="shared" si="15"/>
        <v>-0.56625219703277385</v>
      </c>
      <c r="R123" s="39">
        <f t="shared" si="16"/>
        <v>-0.68466619862813971</v>
      </c>
      <c r="S123" s="23"/>
      <c r="T123" s="33"/>
      <c r="U123" s="357">
        <v>317</v>
      </c>
      <c r="V123" s="346" t="s">
        <v>149</v>
      </c>
      <c r="W123" s="342">
        <v>2538</v>
      </c>
      <c r="X123" s="361">
        <v>2908.3852680002597</v>
      </c>
      <c r="Y123" s="337">
        <v>1238.6728307804358</v>
      </c>
      <c r="Z123" s="358">
        <v>4147.0580987806961</v>
      </c>
      <c r="AA123" s="363">
        <v>19.781717888100868</v>
      </c>
      <c r="AB123" s="360">
        <v>744.54559950444764</v>
      </c>
      <c r="AC123" s="366">
        <f t="shared" si="12"/>
        <v>4911.3854161732443</v>
      </c>
    </row>
    <row r="124" spans="1:29" ht="18.75">
      <c r="A124" s="345">
        <v>320</v>
      </c>
      <c r="B124" s="346" t="s">
        <v>150</v>
      </c>
      <c r="C124" s="342">
        <v>7105</v>
      </c>
      <c r="D124" s="336">
        <v>566.70274454609432</v>
      </c>
      <c r="E124" s="349">
        <v>200.54637579169599</v>
      </c>
      <c r="F124" s="352">
        <v>171.19901477832514</v>
      </c>
      <c r="G124" s="351">
        <v>194.95735397607319</v>
      </c>
      <c r="H124" s="337">
        <v>367.65193525686135</v>
      </c>
      <c r="I124" s="338">
        <v>934.35467980295562</v>
      </c>
      <c r="J124" s="341">
        <v>-48.235186488388457</v>
      </c>
      <c r="K124" s="342">
        <v>187.64811030375134</v>
      </c>
      <c r="L124" s="339">
        <f t="shared" si="11"/>
        <v>1073.7676036183186</v>
      </c>
      <c r="M124" s="364">
        <v>19</v>
      </c>
      <c r="N124" s="134">
        <f t="shared" si="13"/>
        <v>-3133.4812490653721</v>
      </c>
      <c r="O124" s="135">
        <f t="shared" si="14"/>
        <v>-0.74478153272692893</v>
      </c>
      <c r="P124" s="31"/>
      <c r="Q124" s="39">
        <f t="shared" si="15"/>
        <v>-0.74351309001597654</v>
      </c>
      <c r="R124" s="39">
        <f t="shared" si="16"/>
        <v>-0.69079838487046641</v>
      </c>
      <c r="S124" s="23"/>
      <c r="T124" s="33"/>
      <c r="U124" s="357">
        <v>320</v>
      </c>
      <c r="V124" s="346" t="s">
        <v>150</v>
      </c>
      <c r="W124" s="342">
        <v>7191</v>
      </c>
      <c r="X124" s="361">
        <v>3012.7618445914709</v>
      </c>
      <c r="Y124" s="337">
        <v>630.13236728529318</v>
      </c>
      <c r="Z124" s="358">
        <v>3642.8942118767641</v>
      </c>
      <c r="AA124" s="362">
        <v>-42.524822695035461</v>
      </c>
      <c r="AB124" s="360">
        <v>606.8794635019616</v>
      </c>
      <c r="AC124" s="366">
        <f t="shared" si="12"/>
        <v>4207.2488526836905</v>
      </c>
    </row>
    <row r="125" spans="1:29" ht="18.75">
      <c r="A125" s="345">
        <v>322</v>
      </c>
      <c r="B125" s="346" t="s">
        <v>151</v>
      </c>
      <c r="C125" s="342">
        <v>6614</v>
      </c>
      <c r="D125" s="336">
        <v>1087.6953432113698</v>
      </c>
      <c r="E125" s="349">
        <v>712.65255518596916</v>
      </c>
      <c r="F125" s="352">
        <v>188.63032960387056</v>
      </c>
      <c r="G125" s="351">
        <v>186.41245842153009</v>
      </c>
      <c r="H125" s="337">
        <v>302.14544904747504</v>
      </c>
      <c r="I125" s="338">
        <v>1389.8407922588449</v>
      </c>
      <c r="J125" s="341">
        <v>-78.016480193528878</v>
      </c>
      <c r="K125" s="342">
        <v>192.98510419181133</v>
      </c>
      <c r="L125" s="339">
        <f t="shared" si="11"/>
        <v>1504.8094162571274</v>
      </c>
      <c r="M125" s="364">
        <v>2</v>
      </c>
      <c r="N125" s="134">
        <f t="shared" si="13"/>
        <v>-2296.1964062601742</v>
      </c>
      <c r="O125" s="135">
        <f t="shared" si="14"/>
        <v>-0.60410231225046285</v>
      </c>
      <c r="P125" s="31"/>
      <c r="Q125" s="39">
        <f t="shared" si="15"/>
        <v>-0.57304924746205987</v>
      </c>
      <c r="R125" s="39">
        <f t="shared" si="16"/>
        <v>-0.6890320607939624</v>
      </c>
      <c r="S125" s="23"/>
      <c r="T125" s="33"/>
      <c r="U125" s="357">
        <v>322</v>
      </c>
      <c r="V125" s="346" t="s">
        <v>151</v>
      </c>
      <c r="W125" s="342">
        <v>6609</v>
      </c>
      <c r="X125" s="361">
        <v>2468.2285477650189</v>
      </c>
      <c r="Y125" s="337">
        <v>787.04336356704744</v>
      </c>
      <c r="Z125" s="358">
        <v>3255.2719113320668</v>
      </c>
      <c r="AA125" s="363">
        <v>-74.860947193221364</v>
      </c>
      <c r="AB125" s="360">
        <v>620.59485837845637</v>
      </c>
      <c r="AC125" s="366">
        <f t="shared" si="12"/>
        <v>3801.0058225173016</v>
      </c>
    </row>
    <row r="126" spans="1:29" ht="18.75">
      <c r="A126" s="345">
        <v>398</v>
      </c>
      <c r="B126" s="346" t="s">
        <v>152</v>
      </c>
      <c r="C126" s="342">
        <v>120027</v>
      </c>
      <c r="D126" s="336">
        <v>427.42432119439792</v>
      </c>
      <c r="E126" s="349">
        <v>163.97690519633082</v>
      </c>
      <c r="F126" s="352">
        <v>107.09637831487915</v>
      </c>
      <c r="G126" s="351">
        <v>156.35103768318794</v>
      </c>
      <c r="H126" s="337">
        <v>205.05650395327717</v>
      </c>
      <c r="I126" s="338">
        <v>632.48082514767509</v>
      </c>
      <c r="J126" s="341">
        <v>-33.97107317520225</v>
      </c>
      <c r="K126" s="342">
        <v>151.36855530921949</v>
      </c>
      <c r="L126" s="339">
        <f t="shared" si="11"/>
        <v>749.87830728169229</v>
      </c>
      <c r="M126" s="364">
        <v>7</v>
      </c>
      <c r="N126" s="134">
        <f t="shared" si="13"/>
        <v>-1298.170208345749</v>
      </c>
      <c r="O126" s="135">
        <f t="shared" si="14"/>
        <v>-0.63385715642973472</v>
      </c>
      <c r="P126" s="31"/>
      <c r="Q126" s="39">
        <f t="shared" si="15"/>
        <v>-0.60157164234544014</v>
      </c>
      <c r="R126" s="39">
        <f t="shared" si="16"/>
        <v>-0.69283166431352639</v>
      </c>
      <c r="S126" s="23"/>
      <c r="T126" s="33"/>
      <c r="U126" s="357">
        <v>398</v>
      </c>
      <c r="V126" s="346" t="s">
        <v>152</v>
      </c>
      <c r="W126" s="342">
        <v>119984</v>
      </c>
      <c r="X126" s="361">
        <v>1314.3240190544627</v>
      </c>
      <c r="Y126" s="337">
        <v>273.11526079730015</v>
      </c>
      <c r="Z126" s="358">
        <v>1587.4392798517629</v>
      </c>
      <c r="AA126" s="362">
        <v>-32.17774036538205</v>
      </c>
      <c r="AB126" s="360">
        <v>492.78697614106045</v>
      </c>
      <c r="AC126" s="366">
        <f t="shared" si="12"/>
        <v>2048.0485156274412</v>
      </c>
    </row>
    <row r="127" spans="1:29" ht="18.75">
      <c r="A127" s="345">
        <v>399</v>
      </c>
      <c r="B127" s="346" t="s">
        <v>153</v>
      </c>
      <c r="C127" s="342">
        <v>7916</v>
      </c>
      <c r="D127" s="336">
        <v>190.18961596766044</v>
      </c>
      <c r="E127" s="349">
        <v>532.20123799898943</v>
      </c>
      <c r="F127" s="352">
        <v>-148.32971197574531</v>
      </c>
      <c r="G127" s="350">
        <v>-193.68191005558361</v>
      </c>
      <c r="H127" s="337">
        <v>406.98168266801417</v>
      </c>
      <c r="I127" s="338">
        <v>597.17129863567459</v>
      </c>
      <c r="J127" s="341">
        <v>-48.030697321879735</v>
      </c>
      <c r="K127" s="342">
        <v>164.79457243785541</v>
      </c>
      <c r="L127" s="339">
        <f t="shared" si="11"/>
        <v>713.93517375165027</v>
      </c>
      <c r="M127" s="364">
        <v>15</v>
      </c>
      <c r="N127" s="134">
        <f t="shared" si="13"/>
        <v>-1722.5972345581331</v>
      </c>
      <c r="O127" s="135">
        <f t="shared" si="14"/>
        <v>-0.70698720389813918</v>
      </c>
      <c r="P127" s="31"/>
      <c r="Q127" s="39">
        <f t="shared" si="15"/>
        <v>-0.68951982964761582</v>
      </c>
      <c r="R127" s="39">
        <f t="shared" si="16"/>
        <v>-0.70111158336363033</v>
      </c>
      <c r="S127" s="23"/>
      <c r="T127" s="33"/>
      <c r="U127" s="357">
        <v>399</v>
      </c>
      <c r="V127" s="346" t="s">
        <v>153</v>
      </c>
      <c r="W127" s="342">
        <v>7996</v>
      </c>
      <c r="X127" s="361">
        <v>1457.8932107934997</v>
      </c>
      <c r="Y127" s="337">
        <v>465.48662360270674</v>
      </c>
      <c r="Z127" s="358">
        <v>1923.3798343962064</v>
      </c>
      <c r="AA127" s="363">
        <v>-38.205602801400701</v>
      </c>
      <c r="AB127" s="360">
        <v>551.35817671497773</v>
      </c>
      <c r="AC127" s="366">
        <f t="shared" si="12"/>
        <v>2436.5324083097835</v>
      </c>
    </row>
    <row r="128" spans="1:29" ht="18.75">
      <c r="A128" s="345">
        <v>400</v>
      </c>
      <c r="B128" s="346" t="s">
        <v>154</v>
      </c>
      <c r="C128" s="342">
        <v>8456</v>
      </c>
      <c r="D128" s="336">
        <v>839.43625827814571</v>
      </c>
      <c r="E128" s="349">
        <v>399.42537842951748</v>
      </c>
      <c r="F128" s="352">
        <v>248.06977294228949</v>
      </c>
      <c r="G128" s="351">
        <v>191.94110690633869</v>
      </c>
      <c r="H128" s="337">
        <v>358.13895458845792</v>
      </c>
      <c r="I128" s="338">
        <v>1197.5752128666036</v>
      </c>
      <c r="J128" s="341">
        <v>115.69642857142857</v>
      </c>
      <c r="K128" s="342">
        <v>203.34052953472766</v>
      </c>
      <c r="L128" s="339">
        <f t="shared" si="11"/>
        <v>1516.6121709727599</v>
      </c>
      <c r="M128" s="364">
        <v>2</v>
      </c>
      <c r="N128" s="134">
        <f t="shared" si="13"/>
        <v>-1528.3297203281822</v>
      </c>
      <c r="O128" s="135">
        <f t="shared" si="14"/>
        <v>-0.50192410065178883</v>
      </c>
      <c r="P128" s="31"/>
      <c r="Q128" s="39">
        <f t="shared" si="15"/>
        <v>-0.47762372512815288</v>
      </c>
      <c r="R128" s="39">
        <f t="shared" si="16"/>
        <v>-0.68225125282773846</v>
      </c>
      <c r="S128" s="23"/>
      <c r="T128" s="33"/>
      <c r="U128" s="357">
        <v>400</v>
      </c>
      <c r="V128" s="346" t="s">
        <v>154</v>
      </c>
      <c r="W128" s="342">
        <v>8468</v>
      </c>
      <c r="X128" s="361">
        <v>1652.9279726524169</v>
      </c>
      <c r="Y128" s="337">
        <v>639.62486803775573</v>
      </c>
      <c r="Z128" s="358">
        <v>2292.5528406901726</v>
      </c>
      <c r="AA128" s="362">
        <v>112.44780349551252</v>
      </c>
      <c r="AB128" s="360">
        <v>639.94124711525751</v>
      </c>
      <c r="AC128" s="366">
        <f t="shared" si="12"/>
        <v>3044.9418913009422</v>
      </c>
    </row>
    <row r="129" spans="1:29" ht="18.75">
      <c r="A129" s="345">
        <v>402</v>
      </c>
      <c r="B129" s="346" t="s">
        <v>155</v>
      </c>
      <c r="C129" s="342">
        <v>9247</v>
      </c>
      <c r="D129" s="336">
        <v>68.083378392992316</v>
      </c>
      <c r="E129" s="349">
        <v>256.11495620201146</v>
      </c>
      <c r="F129" s="352">
        <v>-84.723694171082514</v>
      </c>
      <c r="G129" s="351">
        <v>-103.30788363793663</v>
      </c>
      <c r="H129" s="337">
        <v>542.29274359251644</v>
      </c>
      <c r="I129" s="338">
        <v>610.3761219855088</v>
      </c>
      <c r="J129" s="341">
        <v>-10.402725208175625</v>
      </c>
      <c r="K129" s="342">
        <v>207.3000155838713</v>
      </c>
      <c r="L129" s="339">
        <f t="shared" si="11"/>
        <v>807.27341236120446</v>
      </c>
      <c r="M129" s="364">
        <v>11</v>
      </c>
      <c r="N129" s="134">
        <f t="shared" si="13"/>
        <v>-2779.1038537656023</v>
      </c>
      <c r="O129" s="135">
        <f t="shared" si="14"/>
        <v>-0.77490560739778536</v>
      </c>
      <c r="P129" s="31"/>
      <c r="Q129" s="39">
        <f t="shared" si="15"/>
        <v>-0.79423840130536294</v>
      </c>
      <c r="R129" s="39">
        <f t="shared" si="16"/>
        <v>-0.6851284851677345</v>
      </c>
      <c r="S129" s="23"/>
      <c r="T129" s="33"/>
      <c r="U129" s="357">
        <v>402</v>
      </c>
      <c r="V129" s="346" t="s">
        <v>155</v>
      </c>
      <c r="W129" s="342">
        <v>9358</v>
      </c>
      <c r="X129" s="361">
        <v>2036.1849715098083</v>
      </c>
      <c r="Y129" s="337">
        <v>930.23891835967368</v>
      </c>
      <c r="Z129" s="358">
        <v>2966.4238898694821</v>
      </c>
      <c r="AA129" s="363">
        <v>-38.410450951057918</v>
      </c>
      <c r="AB129" s="360">
        <v>658.36382720838253</v>
      </c>
      <c r="AC129" s="366">
        <f t="shared" si="12"/>
        <v>3586.3772661268067</v>
      </c>
    </row>
    <row r="130" spans="1:29" ht="18.75">
      <c r="A130" s="345">
        <v>403</v>
      </c>
      <c r="B130" s="346" t="s">
        <v>156</v>
      </c>
      <c r="C130" s="342">
        <v>2866</v>
      </c>
      <c r="D130" s="336">
        <v>509.19818562456385</v>
      </c>
      <c r="E130" s="349">
        <v>265.03977669225401</v>
      </c>
      <c r="F130" s="352">
        <v>192.38485694347523</v>
      </c>
      <c r="G130" s="351">
        <v>51.773551988834612</v>
      </c>
      <c r="H130" s="337">
        <v>532.70237264480113</v>
      </c>
      <c r="I130" s="338">
        <v>1041.9005582693649</v>
      </c>
      <c r="J130" s="341">
        <v>19.460921144452197</v>
      </c>
      <c r="K130" s="342">
        <v>232.42003849105316</v>
      </c>
      <c r="L130" s="339">
        <f t="shared" si="11"/>
        <v>1293.7815179048703</v>
      </c>
      <c r="M130" s="364">
        <v>14</v>
      </c>
      <c r="N130" s="134">
        <f t="shared" si="13"/>
        <v>-2976.153728996981</v>
      </c>
      <c r="O130" s="135">
        <f t="shared" si="14"/>
        <v>-0.69700207541938652</v>
      </c>
      <c r="P130" s="31"/>
      <c r="Q130" s="39">
        <f t="shared" si="15"/>
        <v>-0.7079441838685816</v>
      </c>
      <c r="R130" s="39">
        <f t="shared" si="16"/>
        <v>-0.68999213468808196</v>
      </c>
      <c r="S130" s="23"/>
      <c r="T130" s="33"/>
      <c r="U130" s="357">
        <v>403</v>
      </c>
      <c r="V130" s="346" t="s">
        <v>156</v>
      </c>
      <c r="W130" s="342">
        <v>2925</v>
      </c>
      <c r="X130" s="361">
        <v>2538.8767719867419</v>
      </c>
      <c r="Y130" s="337">
        <v>1028.5938987583781</v>
      </c>
      <c r="Z130" s="358">
        <v>3567.4706707451205</v>
      </c>
      <c r="AA130" s="362">
        <v>-47.258461538461539</v>
      </c>
      <c r="AB130" s="360">
        <v>749.72303769519215</v>
      </c>
      <c r="AC130" s="366">
        <f t="shared" si="12"/>
        <v>4269.9352469018513</v>
      </c>
    </row>
    <row r="131" spans="1:29" ht="18.75">
      <c r="A131" s="345">
        <v>405</v>
      </c>
      <c r="B131" s="346" t="s">
        <v>157</v>
      </c>
      <c r="C131" s="342">
        <v>72634</v>
      </c>
      <c r="D131" s="336">
        <v>160.54259713082027</v>
      </c>
      <c r="E131" s="349">
        <v>112.44565905774155</v>
      </c>
      <c r="F131" s="352">
        <v>-7.4672192086350746</v>
      </c>
      <c r="G131" s="351">
        <v>55.564157281713797</v>
      </c>
      <c r="H131" s="337">
        <v>126.70480766583142</v>
      </c>
      <c r="I131" s="338">
        <v>287.24739102899468</v>
      </c>
      <c r="J131" s="341">
        <v>-79.436393424567001</v>
      </c>
      <c r="K131" s="342">
        <v>158.92825800045057</v>
      </c>
      <c r="L131" s="339">
        <f t="shared" si="11"/>
        <v>366.73925560487828</v>
      </c>
      <c r="M131" s="364">
        <v>9</v>
      </c>
      <c r="N131" s="134">
        <f t="shared" si="13"/>
        <v>-1448.6427151171094</v>
      </c>
      <c r="O131" s="135">
        <f t="shared" si="14"/>
        <v>-0.79798231913748485</v>
      </c>
      <c r="P131" s="31"/>
      <c r="Q131" s="39">
        <f t="shared" si="15"/>
        <v>-0.79171558706011513</v>
      </c>
      <c r="R131" s="39">
        <f t="shared" si="16"/>
        <v>-0.69130966290769913</v>
      </c>
      <c r="S131" s="23"/>
      <c r="T131" s="33"/>
      <c r="U131" s="357">
        <v>405</v>
      </c>
      <c r="V131" s="346" t="s">
        <v>157</v>
      </c>
      <c r="W131" s="342">
        <v>72662</v>
      </c>
      <c r="X131" s="361">
        <v>1171.5391280535102</v>
      </c>
      <c r="Y131" s="337">
        <v>207.57218889318921</v>
      </c>
      <c r="Z131" s="358">
        <v>1379.1113169466994</v>
      </c>
      <c r="AA131" s="363">
        <v>-78.576229666125343</v>
      </c>
      <c r="AB131" s="360">
        <v>514.84688344141375</v>
      </c>
      <c r="AC131" s="366">
        <f t="shared" si="12"/>
        <v>1815.3819707219877</v>
      </c>
    </row>
    <row r="132" spans="1:29" ht="18.75">
      <c r="A132" s="345">
        <v>407</v>
      </c>
      <c r="B132" s="346" t="s">
        <v>158</v>
      </c>
      <c r="C132" s="342">
        <v>2580</v>
      </c>
      <c r="D132" s="336">
        <v>573.90930232558139</v>
      </c>
      <c r="E132" s="349">
        <v>440.6108527131783</v>
      </c>
      <c r="F132" s="352">
        <v>89.836046511627913</v>
      </c>
      <c r="G132" s="351">
        <v>43.462403100775191</v>
      </c>
      <c r="H132" s="337">
        <v>467.86007751937984</v>
      </c>
      <c r="I132" s="338">
        <v>1041.768992248062</v>
      </c>
      <c r="J132" s="341">
        <v>-238.25271317829458</v>
      </c>
      <c r="K132" s="342">
        <v>250.61670977761008</v>
      </c>
      <c r="L132" s="339">
        <f t="shared" si="11"/>
        <v>1054.1329888473774</v>
      </c>
      <c r="M132" s="364">
        <v>1</v>
      </c>
      <c r="N132" s="134">
        <f t="shared" si="13"/>
        <v>-2190.072119038904</v>
      </c>
      <c r="O132" s="135">
        <f t="shared" si="14"/>
        <v>-0.67507202726334903</v>
      </c>
      <c r="P132" s="31"/>
      <c r="Q132" s="39">
        <f t="shared" si="15"/>
        <v>-0.62060437055621798</v>
      </c>
      <c r="R132" s="39">
        <f t="shared" si="16"/>
        <v>-0.65472601489564264</v>
      </c>
      <c r="S132" s="23"/>
      <c r="T132" s="33"/>
      <c r="U132" s="357">
        <v>407</v>
      </c>
      <c r="V132" s="346" t="s">
        <v>158</v>
      </c>
      <c r="W132" s="342">
        <v>2621</v>
      </c>
      <c r="X132" s="361">
        <v>1958.0761690946038</v>
      </c>
      <c r="Y132" s="337">
        <v>787.78833592186436</v>
      </c>
      <c r="Z132" s="358">
        <v>2745.8645050164682</v>
      </c>
      <c r="AA132" s="362">
        <v>-227.50820297596337</v>
      </c>
      <c r="AB132" s="360">
        <v>725.84880584577627</v>
      </c>
      <c r="AC132" s="366">
        <f t="shared" si="12"/>
        <v>3244.2051078862814</v>
      </c>
    </row>
    <row r="133" spans="1:29" ht="18.75">
      <c r="A133" s="345">
        <v>408</v>
      </c>
      <c r="B133" s="346" t="s">
        <v>159</v>
      </c>
      <c r="C133" s="342">
        <v>14203</v>
      </c>
      <c r="D133" s="336">
        <v>487.00640709709216</v>
      </c>
      <c r="E133" s="349">
        <v>402.40174610997678</v>
      </c>
      <c r="F133" s="352">
        <v>79.39414208265859</v>
      </c>
      <c r="G133" s="351">
        <v>5.210518904456805</v>
      </c>
      <c r="H133" s="337">
        <v>462.58072238259524</v>
      </c>
      <c r="I133" s="338">
        <v>949.58712947968741</v>
      </c>
      <c r="J133" s="341">
        <v>-0.24368091248327817</v>
      </c>
      <c r="K133" s="342">
        <v>180.4941653249677</v>
      </c>
      <c r="L133" s="339">
        <f t="shared" si="11"/>
        <v>1129.8376138921719</v>
      </c>
      <c r="M133" s="364">
        <v>14</v>
      </c>
      <c r="N133" s="134">
        <f t="shared" si="13"/>
        <v>-1945.1640668735301</v>
      </c>
      <c r="O133" s="135">
        <f t="shared" si="14"/>
        <v>-0.63257333452551723</v>
      </c>
      <c r="P133" s="31"/>
      <c r="Q133" s="39">
        <f t="shared" si="15"/>
        <v>-0.61484165517188294</v>
      </c>
      <c r="R133" s="39">
        <f t="shared" si="16"/>
        <v>-0.69558937432595092</v>
      </c>
      <c r="S133" s="23"/>
      <c r="T133" s="33"/>
      <c r="U133" s="357">
        <v>408</v>
      </c>
      <c r="V133" s="346" t="s">
        <v>159</v>
      </c>
      <c r="W133" s="342">
        <v>14221</v>
      </c>
      <c r="X133" s="361">
        <v>1740.3268579706423</v>
      </c>
      <c r="Y133" s="337">
        <v>725.11921695071305</v>
      </c>
      <c r="Z133" s="358">
        <v>2465.4460749213558</v>
      </c>
      <c r="AA133" s="363">
        <v>16.625694395612122</v>
      </c>
      <c r="AB133" s="360">
        <v>592.92991144873406</v>
      </c>
      <c r="AC133" s="366">
        <f t="shared" si="12"/>
        <v>3075.0016807657021</v>
      </c>
    </row>
    <row r="134" spans="1:29" ht="18.75">
      <c r="A134" s="345">
        <v>410</v>
      </c>
      <c r="B134" s="346" t="s">
        <v>160</v>
      </c>
      <c r="C134" s="342">
        <v>18788</v>
      </c>
      <c r="D134" s="336">
        <v>579.20140515222488</v>
      </c>
      <c r="E134" s="349">
        <v>758.20640834575261</v>
      </c>
      <c r="F134" s="352">
        <v>-89.802107728337234</v>
      </c>
      <c r="G134" s="351">
        <v>-89.202895465190551</v>
      </c>
      <c r="H134" s="337">
        <v>430.63503299978709</v>
      </c>
      <c r="I134" s="338">
        <v>1009.836438152012</v>
      </c>
      <c r="J134" s="341">
        <v>-78.316691505216099</v>
      </c>
      <c r="K134" s="342">
        <v>143.06512369676892</v>
      </c>
      <c r="L134" s="339">
        <f t="shared" si="11"/>
        <v>1074.5848703435647</v>
      </c>
      <c r="M134" s="364">
        <v>13</v>
      </c>
      <c r="N134" s="134">
        <f t="shared" si="13"/>
        <v>-1401.3912649883307</v>
      </c>
      <c r="O134" s="135">
        <f t="shared" si="14"/>
        <v>-0.56599546538055767</v>
      </c>
      <c r="P134" s="31"/>
      <c r="Q134" s="39">
        <f t="shared" si="15"/>
        <v>-0.51000179132267121</v>
      </c>
      <c r="R134" s="39">
        <f t="shared" si="16"/>
        <v>-0.70026922448374684</v>
      </c>
      <c r="S134" s="23"/>
      <c r="T134" s="33"/>
      <c r="U134" s="357">
        <v>410</v>
      </c>
      <c r="V134" s="346" t="s">
        <v>160</v>
      </c>
      <c r="W134" s="342">
        <v>18823</v>
      </c>
      <c r="X134" s="361">
        <v>1451.0827875767468</v>
      </c>
      <c r="Y134" s="337">
        <v>609.81543667983328</v>
      </c>
      <c r="Z134" s="358">
        <v>2060.8982242565799</v>
      </c>
      <c r="AA134" s="362">
        <v>-62.234181586357117</v>
      </c>
      <c r="AB134" s="360">
        <v>477.31209266167298</v>
      </c>
      <c r="AC134" s="366">
        <f t="shared" si="12"/>
        <v>2475.9761353318954</v>
      </c>
    </row>
    <row r="135" spans="1:29" ht="18.75">
      <c r="A135" s="345">
        <v>416</v>
      </c>
      <c r="B135" s="346" t="s">
        <v>161</v>
      </c>
      <c r="C135" s="342">
        <v>2917</v>
      </c>
      <c r="D135" s="336">
        <v>138.05930750771341</v>
      </c>
      <c r="E135" s="349">
        <v>344.87384298937263</v>
      </c>
      <c r="F135" s="352">
        <v>-115.89269797737401</v>
      </c>
      <c r="G135" s="351">
        <v>-90.921837504285222</v>
      </c>
      <c r="H135" s="337">
        <v>451.16592389441206</v>
      </c>
      <c r="I135" s="338">
        <v>589.22523140212547</v>
      </c>
      <c r="J135" s="341">
        <v>-211.22454576619816</v>
      </c>
      <c r="K135" s="342">
        <v>178.03907076566523</v>
      </c>
      <c r="L135" s="339">
        <f t="shared" si="11"/>
        <v>556.03975640159251</v>
      </c>
      <c r="M135" s="364">
        <v>9</v>
      </c>
      <c r="N135" s="134">
        <f t="shared" si="13"/>
        <v>-1888.5455447186141</v>
      </c>
      <c r="O135" s="135">
        <f t="shared" si="14"/>
        <v>-0.77254229740038405</v>
      </c>
      <c r="P135" s="31"/>
      <c r="Q135" s="39">
        <f t="shared" si="15"/>
        <v>-0.7153854449474697</v>
      </c>
      <c r="R135" s="39">
        <f t="shared" si="16"/>
        <v>-0.69491606887069446</v>
      </c>
      <c r="S135" s="23"/>
      <c r="T135" s="33"/>
      <c r="U135" s="357">
        <v>416</v>
      </c>
      <c r="V135" s="346" t="s">
        <v>161</v>
      </c>
      <c r="W135" s="342">
        <v>2964</v>
      </c>
      <c r="X135" s="361">
        <v>1406.1507362541079</v>
      </c>
      <c r="Y135" s="337">
        <v>664.10611091723285</v>
      </c>
      <c r="Z135" s="358">
        <v>2070.2568471713407</v>
      </c>
      <c r="AA135" s="363">
        <v>-209.24561403508773</v>
      </c>
      <c r="AB135" s="360">
        <v>583.5740679839538</v>
      </c>
      <c r="AC135" s="366">
        <f t="shared" si="12"/>
        <v>2444.5853011202066</v>
      </c>
    </row>
    <row r="136" spans="1:29" ht="18.75">
      <c r="A136" s="345">
        <v>418</v>
      </c>
      <c r="B136" s="346" t="s">
        <v>162</v>
      </c>
      <c r="C136" s="342">
        <v>24164</v>
      </c>
      <c r="D136" s="336">
        <v>787.5907134580367</v>
      </c>
      <c r="E136" s="349">
        <v>781.30454394967717</v>
      </c>
      <c r="F136" s="352">
        <v>-1.2707747061744745</v>
      </c>
      <c r="G136" s="351">
        <v>7.5569442145340178</v>
      </c>
      <c r="H136" s="337">
        <v>111.06964906472439</v>
      </c>
      <c r="I136" s="338">
        <v>898.66036252276115</v>
      </c>
      <c r="J136" s="341">
        <v>-103.12642774375104</v>
      </c>
      <c r="K136" s="342">
        <v>117.91049154760502</v>
      </c>
      <c r="L136" s="339">
        <f t="shared" si="11"/>
        <v>913.44442632661514</v>
      </c>
      <c r="M136" s="364">
        <v>6</v>
      </c>
      <c r="N136" s="134">
        <f t="shared" si="13"/>
        <v>-403.05706427813345</v>
      </c>
      <c r="O136" s="135">
        <f t="shared" si="14"/>
        <v>-0.30615769686138755</v>
      </c>
      <c r="P136" s="31"/>
      <c r="Q136" s="39">
        <f t="shared" si="15"/>
        <v>-0.11881267289692965</v>
      </c>
      <c r="R136" s="39">
        <f t="shared" si="16"/>
        <v>-0.69906113814930781</v>
      </c>
      <c r="S136" s="23"/>
      <c r="T136" s="33"/>
      <c r="U136" s="357">
        <v>418</v>
      </c>
      <c r="V136" s="346" t="s">
        <v>162</v>
      </c>
      <c r="W136" s="342">
        <v>23828</v>
      </c>
      <c r="X136" s="361">
        <v>1016.1472723496245</v>
      </c>
      <c r="Y136" s="337">
        <v>3.6816957735712759</v>
      </c>
      <c r="Z136" s="358">
        <v>1019.8289681231958</v>
      </c>
      <c r="AA136" s="362">
        <v>-95.136268255833471</v>
      </c>
      <c r="AB136" s="360">
        <v>391.80879073738618</v>
      </c>
      <c r="AC136" s="366">
        <f t="shared" si="12"/>
        <v>1316.5014906047486</v>
      </c>
    </row>
    <row r="137" spans="1:29" ht="18.75">
      <c r="A137" s="345">
        <v>420</v>
      </c>
      <c r="B137" s="346" t="s">
        <v>163</v>
      </c>
      <c r="C137" s="342">
        <v>9280</v>
      </c>
      <c r="D137" s="336">
        <v>-123.61400862068966</v>
      </c>
      <c r="E137" s="349">
        <v>83.412607758620695</v>
      </c>
      <c r="F137" s="352">
        <v>-118.65646551724137</v>
      </c>
      <c r="G137" s="351">
        <v>-88.370150862068968</v>
      </c>
      <c r="H137" s="337">
        <v>248.5478448275862</v>
      </c>
      <c r="I137" s="338">
        <v>124.93383620689656</v>
      </c>
      <c r="J137" s="341">
        <v>-123.59838362068966</v>
      </c>
      <c r="K137" s="342">
        <v>183.38507602450284</v>
      </c>
      <c r="L137" s="339">
        <f t="shared" si="11"/>
        <v>184.72052861070972</v>
      </c>
      <c r="M137" s="364">
        <v>11</v>
      </c>
      <c r="N137" s="134">
        <f t="shared" si="13"/>
        <v>-2857.5714691443859</v>
      </c>
      <c r="O137" s="135">
        <f t="shared" si="14"/>
        <v>-0.93928244601536781</v>
      </c>
      <c r="P137" s="31"/>
      <c r="Q137" s="39">
        <f t="shared" si="15"/>
        <v>-0.95123520247885152</v>
      </c>
      <c r="R137" s="39">
        <f t="shared" si="16"/>
        <v>-0.69765865566993002</v>
      </c>
      <c r="S137" s="23"/>
      <c r="T137" s="33"/>
      <c r="U137" s="357">
        <v>420</v>
      </c>
      <c r="V137" s="346" t="s">
        <v>163</v>
      </c>
      <c r="W137" s="342">
        <v>9402</v>
      </c>
      <c r="X137" s="361">
        <v>2081.3406108310369</v>
      </c>
      <c r="Y137" s="337">
        <v>480.62709041317964</v>
      </c>
      <c r="Z137" s="358">
        <v>2561.9677012442166</v>
      </c>
      <c r="AA137" s="363">
        <v>-126.22548393958732</v>
      </c>
      <c r="AB137" s="360">
        <v>606.54978045046641</v>
      </c>
      <c r="AC137" s="366">
        <f t="shared" si="12"/>
        <v>3042.2919977550955</v>
      </c>
    </row>
    <row r="138" spans="1:29" ht="18.75">
      <c r="A138" s="345">
        <v>421</v>
      </c>
      <c r="B138" s="346" t="s">
        <v>164</v>
      </c>
      <c r="C138" s="342">
        <v>719</v>
      </c>
      <c r="D138" s="336">
        <v>933.99304589707924</v>
      </c>
      <c r="E138" s="349">
        <v>922.81641168289286</v>
      </c>
      <c r="F138" s="352">
        <v>82.232267037552162</v>
      </c>
      <c r="G138" s="351">
        <v>-71.055632823365784</v>
      </c>
      <c r="H138" s="337">
        <v>121.97496522948539</v>
      </c>
      <c r="I138" s="338">
        <v>1055.9694019471488</v>
      </c>
      <c r="J138" s="341">
        <v>-259.05146036161335</v>
      </c>
      <c r="K138" s="342">
        <v>239.25132845537652</v>
      </c>
      <c r="L138" s="339">
        <f t="shared" ref="L138:L201" si="17">SUM(I138:K138)</f>
        <v>1036.1692700409119</v>
      </c>
      <c r="M138" s="364">
        <v>16</v>
      </c>
      <c r="N138" s="134">
        <f t="shared" si="13"/>
        <v>-2888.7045881899876</v>
      </c>
      <c r="O138" s="135">
        <f t="shared" si="14"/>
        <v>-0.73599934482787277</v>
      </c>
      <c r="P138" s="31"/>
      <c r="Q138" s="39">
        <f t="shared" si="15"/>
        <v>-0.69053954863116807</v>
      </c>
      <c r="R138" s="39">
        <f t="shared" si="16"/>
        <v>-0.69089371122396381</v>
      </c>
      <c r="S138" s="23"/>
      <c r="T138" s="33"/>
      <c r="U138" s="357">
        <v>421</v>
      </c>
      <c r="V138" s="346" t="s">
        <v>164</v>
      </c>
      <c r="W138" s="342">
        <v>722</v>
      </c>
      <c r="X138" s="361">
        <v>2748.6088075938351</v>
      </c>
      <c r="Y138" s="337">
        <v>663.68312591913752</v>
      </c>
      <c r="Z138" s="358">
        <v>3412.2919335129732</v>
      </c>
      <c r="AA138" s="362">
        <v>-261.4279778393352</v>
      </c>
      <c r="AB138" s="360">
        <v>774.00990255726151</v>
      </c>
      <c r="AC138" s="366">
        <f t="shared" ref="AC138:AC201" si="18">SUM(Z138:AB138)</f>
        <v>3924.8738582308997</v>
      </c>
    </row>
    <row r="139" spans="1:29" ht="18.75">
      <c r="A139" s="345">
        <v>422</v>
      </c>
      <c r="B139" s="346" t="s">
        <v>165</v>
      </c>
      <c r="C139" s="342">
        <v>10543</v>
      </c>
      <c r="D139" s="336">
        <v>427.97230389832117</v>
      </c>
      <c r="E139" s="349">
        <v>122.65730816655601</v>
      </c>
      <c r="F139" s="352">
        <v>164.51095513610926</v>
      </c>
      <c r="G139" s="351">
        <v>140.80404059565589</v>
      </c>
      <c r="H139" s="337">
        <v>252.57839324670397</v>
      </c>
      <c r="I139" s="338">
        <v>680.55060229536184</v>
      </c>
      <c r="J139" s="341">
        <v>-25.671251067058712</v>
      </c>
      <c r="K139" s="342">
        <v>197.29333085651518</v>
      </c>
      <c r="L139" s="339">
        <f t="shared" si="17"/>
        <v>852.17268208481823</v>
      </c>
      <c r="M139" s="364">
        <v>12</v>
      </c>
      <c r="N139" s="134">
        <f t="shared" ref="N139:N202" si="19">L139-AC139</f>
        <v>-3094.8607311239011</v>
      </c>
      <c r="O139" s="135">
        <f t="shared" ref="O139:O202" si="20">N139/AC139</f>
        <v>-0.78409793055386146</v>
      </c>
      <c r="P139" s="31"/>
      <c r="Q139" s="39">
        <f t="shared" ref="Q139:Q202" si="21">I139/Z139-1</f>
        <v>-0.7970499612888492</v>
      </c>
      <c r="R139" s="39">
        <f t="shared" ref="R139:R202" si="22">K139/AB139-1</f>
        <v>-0.68867217253455193</v>
      </c>
      <c r="S139" s="23"/>
      <c r="T139" s="33"/>
      <c r="U139" s="357">
        <v>422</v>
      </c>
      <c r="V139" s="346" t="s">
        <v>165</v>
      </c>
      <c r="W139" s="342">
        <v>10719</v>
      </c>
      <c r="X139" s="361">
        <v>2741.723257561282</v>
      </c>
      <c r="Y139" s="337">
        <v>611.56805796271965</v>
      </c>
      <c r="Z139" s="358">
        <v>3353.2913155240017</v>
      </c>
      <c r="AA139" s="363">
        <v>-39.973598283421964</v>
      </c>
      <c r="AB139" s="360">
        <v>633.71569596813936</v>
      </c>
      <c r="AC139" s="366">
        <f t="shared" si="18"/>
        <v>3947.0334132087191</v>
      </c>
    </row>
    <row r="140" spans="1:29" ht="18.75">
      <c r="A140" s="345">
        <v>423</v>
      </c>
      <c r="B140" s="346" t="s">
        <v>166</v>
      </c>
      <c r="C140" s="342">
        <v>20291</v>
      </c>
      <c r="D140" s="336">
        <v>626.1253264994333</v>
      </c>
      <c r="E140" s="349">
        <v>542.14947513676009</v>
      </c>
      <c r="F140" s="352">
        <v>72.303681435119017</v>
      </c>
      <c r="G140" s="351">
        <v>11.672169927554089</v>
      </c>
      <c r="H140" s="337">
        <v>146.90601744615839</v>
      </c>
      <c r="I140" s="338">
        <v>773.03134394559163</v>
      </c>
      <c r="J140" s="341">
        <v>-88.69897984328027</v>
      </c>
      <c r="K140" s="342">
        <v>125.99153793559104</v>
      </c>
      <c r="L140" s="339">
        <f t="shared" si="17"/>
        <v>810.32390203790237</v>
      </c>
      <c r="M140" s="364">
        <v>2</v>
      </c>
      <c r="N140" s="134">
        <f t="shared" si="19"/>
        <v>-525.75437329929809</v>
      </c>
      <c r="O140" s="135">
        <f t="shared" si="20"/>
        <v>-0.39350566729827846</v>
      </c>
      <c r="P140" s="31"/>
      <c r="Q140" s="39">
        <f t="shared" si="21"/>
        <v>-0.23362569089101637</v>
      </c>
      <c r="R140" s="39">
        <f t="shared" si="22"/>
        <v>-0.69218058811182892</v>
      </c>
      <c r="S140" s="23"/>
      <c r="T140" s="33"/>
      <c r="U140" s="357">
        <v>423</v>
      </c>
      <c r="V140" s="346" t="s">
        <v>166</v>
      </c>
      <c r="W140" s="342">
        <v>20146</v>
      </c>
      <c r="X140" s="361">
        <v>1004.0378475033397</v>
      </c>
      <c r="Y140" s="337">
        <v>4.6485538510424682</v>
      </c>
      <c r="Z140" s="358">
        <v>1008.6864013543822</v>
      </c>
      <c r="AA140" s="362">
        <v>-81.91154571627122</v>
      </c>
      <c r="AB140" s="360">
        <v>409.30341969908966</v>
      </c>
      <c r="AC140" s="366">
        <f t="shared" si="18"/>
        <v>1336.0782753372005</v>
      </c>
    </row>
    <row r="141" spans="1:29" ht="18.75">
      <c r="A141" s="345">
        <v>425</v>
      </c>
      <c r="B141" s="346" t="s">
        <v>167</v>
      </c>
      <c r="C141" s="342">
        <v>10218</v>
      </c>
      <c r="D141" s="336">
        <v>1266.6005089058524</v>
      </c>
      <c r="E141" s="349">
        <v>1591.265707574868</v>
      </c>
      <c r="F141" s="352">
        <v>-128.79868858876492</v>
      </c>
      <c r="G141" s="350">
        <v>-195.86651008025055</v>
      </c>
      <c r="H141" s="337">
        <v>551.65130162458411</v>
      </c>
      <c r="I141" s="338">
        <v>1818.2518105304364</v>
      </c>
      <c r="J141" s="341">
        <v>86.755823057349772</v>
      </c>
      <c r="K141" s="342">
        <v>114.94742880490692</v>
      </c>
      <c r="L141" s="339">
        <f t="shared" si="17"/>
        <v>2019.955062392693</v>
      </c>
      <c r="M141" s="364">
        <v>17</v>
      </c>
      <c r="N141" s="134">
        <f t="shared" si="19"/>
        <v>-832.17313675650576</v>
      </c>
      <c r="O141" s="135">
        <f t="shared" si="20"/>
        <v>-0.2917726969652859</v>
      </c>
      <c r="P141" s="31"/>
      <c r="Q141" s="39">
        <f t="shared" si="21"/>
        <v>-0.24462208674145236</v>
      </c>
      <c r="R141" s="39">
        <f t="shared" si="22"/>
        <v>-0.70326271224697323</v>
      </c>
      <c r="S141" s="23"/>
      <c r="T141" s="33"/>
      <c r="U141" s="357">
        <v>425</v>
      </c>
      <c r="V141" s="346" t="s">
        <v>167</v>
      </c>
      <c r="W141" s="342">
        <v>10238</v>
      </c>
      <c r="X141" s="361">
        <v>1662.4798926006181</v>
      </c>
      <c r="Y141" s="337">
        <v>744.59579576160229</v>
      </c>
      <c r="Z141" s="358">
        <v>2407.0756883622207</v>
      </c>
      <c r="AA141" s="363">
        <v>57.681480757960536</v>
      </c>
      <c r="AB141" s="360">
        <v>387.3710300290175</v>
      </c>
      <c r="AC141" s="366">
        <f t="shared" si="18"/>
        <v>2852.1281991491987</v>
      </c>
    </row>
    <row r="142" spans="1:29" ht="18.75">
      <c r="A142" s="345">
        <v>426</v>
      </c>
      <c r="B142" s="346" t="s">
        <v>168</v>
      </c>
      <c r="C142" s="342">
        <v>11979</v>
      </c>
      <c r="D142" s="336">
        <v>391.32991067701812</v>
      </c>
      <c r="E142" s="349">
        <v>444.58994907755238</v>
      </c>
      <c r="F142" s="352">
        <v>-25.95442023541197</v>
      </c>
      <c r="G142" s="351">
        <v>-27.305618165122297</v>
      </c>
      <c r="H142" s="337">
        <v>534.64454461975129</v>
      </c>
      <c r="I142" s="338">
        <v>925.97445529676929</v>
      </c>
      <c r="J142" s="341">
        <v>-187.41956757659236</v>
      </c>
      <c r="K142" s="342">
        <v>175.503471790406</v>
      </c>
      <c r="L142" s="339">
        <f t="shared" si="17"/>
        <v>914.05835951058293</v>
      </c>
      <c r="M142" s="364">
        <v>12</v>
      </c>
      <c r="N142" s="134">
        <f t="shared" si="19"/>
        <v>-1717.8812055956594</v>
      </c>
      <c r="O142" s="135">
        <f t="shared" si="20"/>
        <v>-0.65270541480929267</v>
      </c>
      <c r="P142" s="31"/>
      <c r="Q142" s="39">
        <f t="shared" si="21"/>
        <v>-0.59367178667669163</v>
      </c>
      <c r="R142" s="39">
        <f t="shared" si="22"/>
        <v>-0.69785484592571922</v>
      </c>
      <c r="S142" s="23"/>
      <c r="T142" s="33"/>
      <c r="U142" s="357">
        <v>426</v>
      </c>
      <c r="V142" s="346" t="s">
        <v>168</v>
      </c>
      <c r="W142" s="342">
        <v>11994</v>
      </c>
      <c r="X142" s="361">
        <v>1475.1576318551874</v>
      </c>
      <c r="Y142" s="337">
        <v>803.72536207560131</v>
      </c>
      <c r="Z142" s="358">
        <v>2278.8829939307889</v>
      </c>
      <c r="AA142" s="362">
        <v>-227.80156745039187</v>
      </c>
      <c r="AB142" s="360">
        <v>580.85813862584541</v>
      </c>
      <c r="AC142" s="366">
        <f t="shared" si="18"/>
        <v>2631.9395651062423</v>
      </c>
    </row>
    <row r="143" spans="1:29" ht="18.75">
      <c r="A143" s="345">
        <v>430</v>
      </c>
      <c r="B143" s="346" t="s">
        <v>169</v>
      </c>
      <c r="C143" s="342">
        <v>15628</v>
      </c>
      <c r="D143" s="336">
        <v>161.51081392372666</v>
      </c>
      <c r="E143" s="349">
        <v>112.17379063219862</v>
      </c>
      <c r="F143" s="352">
        <v>33.68095725620681</v>
      </c>
      <c r="G143" s="351">
        <v>15.656066035321219</v>
      </c>
      <c r="H143" s="337">
        <v>402.29453544919375</v>
      </c>
      <c r="I143" s="338">
        <v>563.80534937292043</v>
      </c>
      <c r="J143" s="341">
        <v>-116.36530586127463</v>
      </c>
      <c r="K143" s="342">
        <v>209.20221173706074</v>
      </c>
      <c r="L143" s="339">
        <f t="shared" si="17"/>
        <v>656.64225524870653</v>
      </c>
      <c r="M143" s="364">
        <v>2</v>
      </c>
      <c r="N143" s="134">
        <f t="shared" si="19"/>
        <v>-2432.1432308231651</v>
      </c>
      <c r="O143" s="135">
        <f t="shared" si="20"/>
        <v>-0.78741085834232405</v>
      </c>
      <c r="P143" s="31"/>
      <c r="Q143" s="39">
        <f t="shared" si="21"/>
        <v>-0.77910908479055441</v>
      </c>
      <c r="R143" s="39">
        <f t="shared" si="22"/>
        <v>-0.67621931999297402</v>
      </c>
      <c r="S143" s="23"/>
      <c r="T143" s="33"/>
      <c r="U143" s="357">
        <v>430</v>
      </c>
      <c r="V143" s="346" t="s">
        <v>169</v>
      </c>
      <c r="W143" s="342">
        <v>15770</v>
      </c>
      <c r="X143" s="361">
        <v>1861.0907531919772</v>
      </c>
      <c r="Y143" s="337">
        <v>691.3245366732865</v>
      </c>
      <c r="Z143" s="358">
        <v>2552.4152898652637</v>
      </c>
      <c r="AA143" s="363">
        <v>-109.75301204819277</v>
      </c>
      <c r="AB143" s="360">
        <v>646.12320825480106</v>
      </c>
      <c r="AC143" s="366">
        <f t="shared" si="18"/>
        <v>3088.7854860718717</v>
      </c>
    </row>
    <row r="144" spans="1:29" ht="18.75">
      <c r="A144" s="345">
        <v>433</v>
      </c>
      <c r="B144" s="346" t="s">
        <v>170</v>
      </c>
      <c r="C144" s="342">
        <v>7799</v>
      </c>
      <c r="D144" s="336">
        <v>432.81869470444929</v>
      </c>
      <c r="E144" s="349">
        <v>292.83202974740351</v>
      </c>
      <c r="F144" s="352">
        <v>73.779715348121556</v>
      </c>
      <c r="G144" s="351">
        <v>66.206949608924219</v>
      </c>
      <c r="H144" s="337">
        <v>299.32811898961404</v>
      </c>
      <c r="I144" s="338">
        <v>732.14681369406333</v>
      </c>
      <c r="J144" s="341">
        <v>-107.65495576355943</v>
      </c>
      <c r="K144" s="342">
        <v>186.06207842584081</v>
      </c>
      <c r="L144" s="339">
        <f t="shared" si="17"/>
        <v>810.55393635634471</v>
      </c>
      <c r="M144" s="364">
        <v>5</v>
      </c>
      <c r="N144" s="134">
        <f t="shared" si="19"/>
        <v>-1568.2872757875839</v>
      </c>
      <c r="O144" s="135">
        <f t="shared" si="20"/>
        <v>-0.65926522030201684</v>
      </c>
      <c r="P144" s="31"/>
      <c r="Q144" s="39">
        <f t="shared" si="21"/>
        <v>-0.60194259245178028</v>
      </c>
      <c r="R144" s="39">
        <f t="shared" si="22"/>
        <v>-0.69998808726815565</v>
      </c>
      <c r="S144" s="23"/>
      <c r="T144" s="33"/>
      <c r="U144" s="357">
        <v>433</v>
      </c>
      <c r="V144" s="346" t="s">
        <v>170</v>
      </c>
      <c r="W144" s="342">
        <v>7853</v>
      </c>
      <c r="X144" s="361">
        <v>1313.5775058077115</v>
      </c>
      <c r="Y144" s="337">
        <v>525.7220520214513</v>
      </c>
      <c r="Z144" s="358">
        <v>1839.2995578291625</v>
      </c>
      <c r="AA144" s="362">
        <v>-80.640646886540182</v>
      </c>
      <c r="AB144" s="360">
        <v>620.18230120130647</v>
      </c>
      <c r="AC144" s="366">
        <f t="shared" si="18"/>
        <v>2378.8412121439287</v>
      </c>
    </row>
    <row r="145" spans="1:29" ht="18.75">
      <c r="A145" s="345">
        <v>434</v>
      </c>
      <c r="B145" s="346" t="s">
        <v>171</v>
      </c>
      <c r="C145" s="342">
        <v>14643</v>
      </c>
      <c r="D145" s="336">
        <v>514.56538960595503</v>
      </c>
      <c r="E145" s="349">
        <v>263.7491634227959</v>
      </c>
      <c r="F145" s="352">
        <v>153.1442327391928</v>
      </c>
      <c r="G145" s="351">
        <v>97.6719934439664</v>
      </c>
      <c r="H145" s="337">
        <v>129.94256641398621</v>
      </c>
      <c r="I145" s="338">
        <v>644.50795601994128</v>
      </c>
      <c r="J145" s="341">
        <v>-69.570921259304782</v>
      </c>
      <c r="K145" s="342">
        <v>180.08328515725412</v>
      </c>
      <c r="L145" s="339">
        <f t="shared" si="17"/>
        <v>755.02031991789067</v>
      </c>
      <c r="M145" s="364">
        <v>1</v>
      </c>
      <c r="N145" s="134">
        <f t="shared" si="19"/>
        <v>-1637.2177597063317</v>
      </c>
      <c r="O145" s="135">
        <f t="shared" si="20"/>
        <v>-0.68438746697130959</v>
      </c>
      <c r="P145" s="31"/>
      <c r="Q145" s="39">
        <f t="shared" si="21"/>
        <v>-0.65493240343930825</v>
      </c>
      <c r="R145" s="39">
        <f t="shared" si="22"/>
        <v>-0.69124379475198072</v>
      </c>
      <c r="S145" s="23"/>
      <c r="T145" s="33"/>
      <c r="U145" s="357">
        <v>434</v>
      </c>
      <c r="V145" s="346" t="s">
        <v>171</v>
      </c>
      <c r="W145" s="342">
        <v>14745</v>
      </c>
      <c r="X145" s="361">
        <v>1615.502565557932</v>
      </c>
      <c r="Y145" s="337">
        <v>252.27048077788277</v>
      </c>
      <c r="Z145" s="358">
        <v>1867.773046335815</v>
      </c>
      <c r="AA145" s="363">
        <v>-58.788945405222108</v>
      </c>
      <c r="AB145" s="360">
        <v>583.25397869362951</v>
      </c>
      <c r="AC145" s="366">
        <f t="shared" si="18"/>
        <v>2392.2380796242223</v>
      </c>
    </row>
    <row r="146" spans="1:29" ht="18.75">
      <c r="A146" s="345">
        <v>435</v>
      </c>
      <c r="B146" s="346" t="s">
        <v>172</v>
      </c>
      <c r="C146" s="342">
        <v>703</v>
      </c>
      <c r="D146" s="336">
        <v>1011.8748221906117</v>
      </c>
      <c r="E146" s="349">
        <v>123.82361308677098</v>
      </c>
      <c r="F146" s="352">
        <v>401.13086770981511</v>
      </c>
      <c r="G146" s="351">
        <v>486.92034139402563</v>
      </c>
      <c r="H146" s="337">
        <v>2.9402560455192033</v>
      </c>
      <c r="I146" s="338">
        <v>1014.8150782361308</v>
      </c>
      <c r="J146" s="341">
        <v>-271.30298719772406</v>
      </c>
      <c r="K146" s="342">
        <v>216.11030225786345</v>
      </c>
      <c r="L146" s="339">
        <f t="shared" si="17"/>
        <v>959.62239329627027</v>
      </c>
      <c r="M146" s="364">
        <v>13</v>
      </c>
      <c r="N146" s="134">
        <f t="shared" si="19"/>
        <v>-2633.5804329732332</v>
      </c>
      <c r="O146" s="135">
        <f t="shared" si="20"/>
        <v>-0.73293397570530161</v>
      </c>
      <c r="P146" s="31"/>
      <c r="Q146" s="39">
        <f t="shared" si="21"/>
        <v>-0.67677286857041674</v>
      </c>
      <c r="R146" s="39">
        <f t="shared" si="22"/>
        <v>-0.69751796836395041</v>
      </c>
      <c r="S146" s="23"/>
      <c r="T146" s="33"/>
      <c r="U146" s="357">
        <v>435</v>
      </c>
      <c r="V146" s="346" t="s">
        <v>172</v>
      </c>
      <c r="W146" s="342">
        <v>699</v>
      </c>
      <c r="X146" s="361">
        <v>2676.1770273787847</v>
      </c>
      <c r="Y146" s="337">
        <v>463.45755016352086</v>
      </c>
      <c r="Z146" s="358">
        <v>3139.6345775423056</v>
      </c>
      <c r="AA146" s="362">
        <v>-260.88841201716735</v>
      </c>
      <c r="AB146" s="360">
        <v>714.45666074436531</v>
      </c>
      <c r="AC146" s="366">
        <f t="shared" si="18"/>
        <v>3593.2028262695035</v>
      </c>
    </row>
    <row r="147" spans="1:29" ht="18.75">
      <c r="A147" s="345">
        <v>436</v>
      </c>
      <c r="B147" s="346" t="s">
        <v>173</v>
      </c>
      <c r="C147" s="342">
        <v>2018</v>
      </c>
      <c r="D147" s="336">
        <v>1427.872646184341</v>
      </c>
      <c r="E147" s="349">
        <v>1217.7358771060456</v>
      </c>
      <c r="F147" s="352">
        <v>172.70812685827553</v>
      </c>
      <c r="G147" s="351">
        <v>37.428642220019825</v>
      </c>
      <c r="H147" s="337">
        <v>739.17046580773047</v>
      </c>
      <c r="I147" s="338">
        <v>2167.0431119920713</v>
      </c>
      <c r="J147" s="341">
        <v>-192.51139742319128</v>
      </c>
      <c r="K147" s="342">
        <v>160.32289298201221</v>
      </c>
      <c r="L147" s="339">
        <f t="shared" si="17"/>
        <v>2134.8546075508921</v>
      </c>
      <c r="M147" s="364">
        <v>17</v>
      </c>
      <c r="N147" s="134">
        <f t="shared" si="19"/>
        <v>-1331.253799232436</v>
      </c>
      <c r="O147" s="135">
        <f t="shared" si="20"/>
        <v>-0.38407736948651494</v>
      </c>
      <c r="P147" s="31"/>
      <c r="Q147" s="39">
        <f t="shared" si="21"/>
        <v>-0.30193366202956728</v>
      </c>
      <c r="R147" s="39">
        <f t="shared" si="22"/>
        <v>-0.69571181489638723</v>
      </c>
      <c r="S147" s="23"/>
      <c r="T147" s="33"/>
      <c r="U147" s="357">
        <v>436</v>
      </c>
      <c r="V147" s="346" t="s">
        <v>173</v>
      </c>
      <c r="W147" s="342">
        <v>2036</v>
      </c>
      <c r="X147" s="361">
        <v>2016.7081699908679</v>
      </c>
      <c r="Y147" s="337">
        <v>1087.6430844938579</v>
      </c>
      <c r="Z147" s="358">
        <v>3104.3512544847258</v>
      </c>
      <c r="AA147" s="363">
        <v>-165.12131630648329</v>
      </c>
      <c r="AB147" s="360">
        <v>526.87846860508523</v>
      </c>
      <c r="AC147" s="366">
        <f t="shared" si="18"/>
        <v>3466.1084067833281</v>
      </c>
    </row>
    <row r="148" spans="1:29" ht="18.75">
      <c r="A148" s="345">
        <v>440</v>
      </c>
      <c r="B148" s="346" t="s">
        <v>174</v>
      </c>
      <c r="C148" s="342">
        <v>5622</v>
      </c>
      <c r="D148" s="336">
        <v>1298.8452508004268</v>
      </c>
      <c r="E148" s="349">
        <v>1780.6606189967983</v>
      </c>
      <c r="F148" s="352">
        <v>-235.94628246175739</v>
      </c>
      <c r="G148" s="351">
        <v>-245.869085734614</v>
      </c>
      <c r="H148" s="337">
        <v>574.14852365706156</v>
      </c>
      <c r="I148" s="338">
        <v>1872.9937744574884</v>
      </c>
      <c r="J148" s="341">
        <v>-247.04162219850588</v>
      </c>
      <c r="K148" s="342">
        <v>134.29898935590461</v>
      </c>
      <c r="L148" s="339">
        <f t="shared" si="17"/>
        <v>1760.2511416148873</v>
      </c>
      <c r="M148" s="364">
        <v>15</v>
      </c>
      <c r="N148" s="134">
        <f t="shared" si="19"/>
        <v>-1221.9953625739686</v>
      </c>
      <c r="O148" s="135">
        <f t="shared" si="20"/>
        <v>-0.40975665856513099</v>
      </c>
      <c r="P148" s="31"/>
      <c r="Q148" s="39">
        <f t="shared" si="21"/>
        <v>-0.32050587108149631</v>
      </c>
      <c r="R148" s="39">
        <f t="shared" si="22"/>
        <v>-0.70183714000734376</v>
      </c>
      <c r="S148" s="23"/>
      <c r="T148" s="33"/>
      <c r="U148" s="357">
        <v>440</v>
      </c>
      <c r="V148" s="346" t="s">
        <v>174</v>
      </c>
      <c r="W148" s="342">
        <v>5534</v>
      </c>
      <c r="X148" s="361">
        <v>1922.0860413664586</v>
      </c>
      <c r="Y148" s="337">
        <v>834.36717102344437</v>
      </c>
      <c r="Z148" s="358">
        <v>2756.453212389903</v>
      </c>
      <c r="AA148" s="362">
        <v>-224.62829779544634</v>
      </c>
      <c r="AB148" s="360">
        <v>450.42158959439939</v>
      </c>
      <c r="AC148" s="366">
        <f t="shared" si="18"/>
        <v>2982.2465041888559</v>
      </c>
    </row>
    <row r="149" spans="1:29" ht="18.75">
      <c r="A149" s="345">
        <v>441</v>
      </c>
      <c r="B149" s="346" t="s">
        <v>175</v>
      </c>
      <c r="C149" s="342">
        <v>4473</v>
      </c>
      <c r="D149" s="336">
        <v>-131.87793427230048</v>
      </c>
      <c r="E149" s="349">
        <v>63.194500335345403</v>
      </c>
      <c r="F149" s="352">
        <v>-151.70400178850883</v>
      </c>
      <c r="G149" s="351">
        <v>-43.368432819137041</v>
      </c>
      <c r="H149" s="337">
        <v>184.07243460764587</v>
      </c>
      <c r="I149" s="338">
        <v>52.194500335345403</v>
      </c>
      <c r="J149" s="341">
        <v>-89.200089425441533</v>
      </c>
      <c r="K149" s="342">
        <v>199.96236959153097</v>
      </c>
      <c r="L149" s="339">
        <f t="shared" si="17"/>
        <v>162.95678050143485</v>
      </c>
      <c r="M149" s="364">
        <v>9</v>
      </c>
      <c r="N149" s="134">
        <f t="shared" si="19"/>
        <v>-2890.6162761426444</v>
      </c>
      <c r="O149" s="135">
        <f t="shared" si="20"/>
        <v>-0.94663406524796667</v>
      </c>
      <c r="P149" s="31"/>
      <c r="Q149" s="39">
        <f t="shared" si="21"/>
        <v>-0.97901473946192585</v>
      </c>
      <c r="R149" s="39">
        <f t="shared" si="22"/>
        <v>-0.69673424557781649</v>
      </c>
      <c r="S149" s="23"/>
      <c r="T149" s="33"/>
      <c r="U149" s="357">
        <v>441</v>
      </c>
      <c r="V149" s="346" t="s">
        <v>175</v>
      </c>
      <c r="W149" s="342">
        <v>4543</v>
      </c>
      <c r="X149" s="361">
        <v>2025.089524058478</v>
      </c>
      <c r="Y149" s="337">
        <v>462.10858533108552</v>
      </c>
      <c r="Z149" s="358">
        <v>2487.1981093895633</v>
      </c>
      <c r="AA149" s="363">
        <v>-92.98855381906229</v>
      </c>
      <c r="AB149" s="360">
        <v>659.3635010735785</v>
      </c>
      <c r="AC149" s="366">
        <f t="shared" si="18"/>
        <v>3053.5730566440793</v>
      </c>
    </row>
    <row r="150" spans="1:29" ht="18.75">
      <c r="A150" s="345">
        <v>444</v>
      </c>
      <c r="B150" s="346" t="s">
        <v>176</v>
      </c>
      <c r="C150" s="342">
        <v>45988</v>
      </c>
      <c r="D150" s="336">
        <v>428.26617813342614</v>
      </c>
      <c r="E150" s="349">
        <v>304.31736539966948</v>
      </c>
      <c r="F150" s="352">
        <v>37.867813342611115</v>
      </c>
      <c r="G150" s="351">
        <v>86.080999391145511</v>
      </c>
      <c r="H150" s="337">
        <v>148.83380447073151</v>
      </c>
      <c r="I150" s="338">
        <v>577.09998260415762</v>
      </c>
      <c r="J150" s="341">
        <v>-21.618748369139777</v>
      </c>
      <c r="K150" s="342">
        <v>157.08828207710789</v>
      </c>
      <c r="L150" s="339">
        <f t="shared" si="17"/>
        <v>712.56951631212576</v>
      </c>
      <c r="M150" s="364">
        <v>1</v>
      </c>
      <c r="N150" s="134">
        <f t="shared" si="19"/>
        <v>-1242.1762602860799</v>
      </c>
      <c r="O150" s="135">
        <f t="shared" si="20"/>
        <v>-0.63546691091861962</v>
      </c>
      <c r="P150" s="31"/>
      <c r="Q150" s="39">
        <f t="shared" si="21"/>
        <v>-0.60332507107332611</v>
      </c>
      <c r="R150" s="39">
        <f t="shared" si="22"/>
        <v>-0.69345177626061827</v>
      </c>
      <c r="S150" s="23"/>
      <c r="T150" s="33"/>
      <c r="U150" s="357">
        <v>444</v>
      </c>
      <c r="V150" s="346" t="s">
        <v>176</v>
      </c>
      <c r="W150" s="342">
        <v>45886</v>
      </c>
      <c r="X150" s="361">
        <v>1346.4181768519495</v>
      </c>
      <c r="Y150" s="337">
        <v>108.42542560530498</v>
      </c>
      <c r="Z150" s="358">
        <v>1454.8436024572545</v>
      </c>
      <c r="AA150" s="362">
        <v>-12.540142962995249</v>
      </c>
      <c r="AB150" s="360">
        <v>512.44231710394672</v>
      </c>
      <c r="AC150" s="366">
        <f t="shared" si="18"/>
        <v>1954.7457765982058</v>
      </c>
    </row>
    <row r="151" spans="1:29" ht="18.75">
      <c r="A151" s="345">
        <v>445</v>
      </c>
      <c r="B151" s="346" t="s">
        <v>177</v>
      </c>
      <c r="C151" s="342">
        <v>15086</v>
      </c>
      <c r="D151" s="336">
        <v>516.24486278668962</v>
      </c>
      <c r="E151" s="349">
        <v>756.32613018692825</v>
      </c>
      <c r="F151" s="352">
        <v>-225.33408458173142</v>
      </c>
      <c r="G151" s="351">
        <v>-14.747182818507225</v>
      </c>
      <c r="H151" s="337">
        <v>57.745923372663398</v>
      </c>
      <c r="I151" s="338">
        <v>573.99078615935309</v>
      </c>
      <c r="J151" s="341">
        <v>-21.443391223651066</v>
      </c>
      <c r="K151" s="342">
        <v>158.1880220378435</v>
      </c>
      <c r="L151" s="339">
        <f t="shared" si="17"/>
        <v>710.73541697354563</v>
      </c>
      <c r="M151" s="364">
        <v>2</v>
      </c>
      <c r="N151" s="134">
        <f t="shared" si="19"/>
        <v>-1622.981506566023</v>
      </c>
      <c r="O151" s="135">
        <f t="shared" si="20"/>
        <v>-0.69544917388885064</v>
      </c>
      <c r="P151" s="31"/>
      <c r="Q151" s="39">
        <f t="shared" si="21"/>
        <v>-0.69447140796887563</v>
      </c>
      <c r="R151" s="39">
        <f t="shared" si="22"/>
        <v>-0.66652981139749379</v>
      </c>
      <c r="S151" s="23"/>
      <c r="T151" s="33"/>
      <c r="U151" s="357">
        <v>445</v>
      </c>
      <c r="V151" s="346" t="s">
        <v>177</v>
      </c>
      <c r="W151" s="342">
        <v>15105</v>
      </c>
      <c r="X151" s="361">
        <v>1813.4425580797699</v>
      </c>
      <c r="Y151" s="337">
        <v>65.23852490339091</v>
      </c>
      <c r="Z151" s="358">
        <v>1878.6810829831609</v>
      </c>
      <c r="AA151" s="363">
        <v>-19.33346573982125</v>
      </c>
      <c r="AB151" s="360">
        <v>474.36930629622896</v>
      </c>
      <c r="AC151" s="366">
        <f t="shared" si="18"/>
        <v>2333.7169235395686</v>
      </c>
    </row>
    <row r="152" spans="1:29" ht="18.75">
      <c r="A152" s="345">
        <v>475</v>
      </c>
      <c r="B152" s="346" t="s">
        <v>178</v>
      </c>
      <c r="C152" s="342">
        <v>5487</v>
      </c>
      <c r="D152" s="336">
        <v>516.43375250592305</v>
      </c>
      <c r="E152" s="349">
        <v>910.74539821396024</v>
      </c>
      <c r="F152" s="352">
        <v>-222.49589939857844</v>
      </c>
      <c r="G152" s="351">
        <v>-171.81574630945872</v>
      </c>
      <c r="H152" s="337">
        <v>339.98760707125933</v>
      </c>
      <c r="I152" s="338">
        <v>856.42135957718244</v>
      </c>
      <c r="J152" s="341">
        <v>-37.173501002369235</v>
      </c>
      <c r="K152" s="342">
        <v>201.49183411686249</v>
      </c>
      <c r="L152" s="339">
        <f t="shared" si="17"/>
        <v>1020.7396926916757</v>
      </c>
      <c r="M152" s="364">
        <v>15</v>
      </c>
      <c r="N152" s="134">
        <f t="shared" si="19"/>
        <v>-2532.1304854236782</v>
      </c>
      <c r="O152" s="135">
        <f t="shared" si="20"/>
        <v>-0.71269997452225098</v>
      </c>
      <c r="P152" s="31"/>
      <c r="Q152" s="39">
        <f t="shared" si="21"/>
        <v>-0.70230009498289592</v>
      </c>
      <c r="R152" s="39">
        <f t="shared" si="22"/>
        <v>-0.70350635756854318</v>
      </c>
      <c r="S152" s="23"/>
      <c r="T152" s="33"/>
      <c r="U152" s="357">
        <v>475</v>
      </c>
      <c r="V152" s="346" t="s">
        <v>178</v>
      </c>
      <c r="W152" s="342">
        <v>5451</v>
      </c>
      <c r="X152" s="361">
        <v>2250.2571403221859</v>
      </c>
      <c r="Y152" s="337">
        <v>626.53705794259781</v>
      </c>
      <c r="Z152" s="358">
        <v>2876.794198264784</v>
      </c>
      <c r="AA152" s="362">
        <v>-3.5063291139240507</v>
      </c>
      <c r="AB152" s="360">
        <v>679.58230896449402</v>
      </c>
      <c r="AC152" s="366">
        <f t="shared" si="18"/>
        <v>3552.8701781153541</v>
      </c>
    </row>
    <row r="153" spans="1:29" ht="18.75">
      <c r="A153" s="345">
        <v>480</v>
      </c>
      <c r="B153" s="346" t="s">
        <v>179</v>
      </c>
      <c r="C153" s="342">
        <v>1990</v>
      </c>
      <c r="D153" s="336">
        <v>416.52562814070353</v>
      </c>
      <c r="E153" s="349">
        <v>247.35577889447237</v>
      </c>
      <c r="F153" s="352">
        <v>131.51105527638191</v>
      </c>
      <c r="G153" s="351">
        <v>37.658793969849249</v>
      </c>
      <c r="H153" s="337">
        <v>485.59246231155777</v>
      </c>
      <c r="I153" s="338">
        <v>902.11859296482407</v>
      </c>
      <c r="J153" s="341">
        <v>-236.74824120603014</v>
      </c>
      <c r="K153" s="342">
        <v>218.45536764107902</v>
      </c>
      <c r="L153" s="339">
        <f t="shared" si="17"/>
        <v>883.82571939987292</v>
      </c>
      <c r="M153" s="364">
        <v>2</v>
      </c>
      <c r="N153" s="134">
        <f t="shared" si="19"/>
        <v>-1734.8602172640303</v>
      </c>
      <c r="O153" s="135">
        <f t="shared" si="20"/>
        <v>-0.66249266205407198</v>
      </c>
      <c r="P153" s="31"/>
      <c r="Q153" s="39">
        <f t="shared" si="21"/>
        <v>-0.58503710284254762</v>
      </c>
      <c r="R153" s="39">
        <f t="shared" si="22"/>
        <v>-0.67986994041125359</v>
      </c>
      <c r="S153" s="23"/>
      <c r="T153" s="33"/>
      <c r="U153" s="357">
        <v>480</v>
      </c>
      <c r="V153" s="346" t="s">
        <v>179</v>
      </c>
      <c r="W153" s="342">
        <v>1999</v>
      </c>
      <c r="X153" s="361">
        <v>1456.0610414114471</v>
      </c>
      <c r="Y153" s="337">
        <v>717.91306360962585</v>
      </c>
      <c r="Z153" s="358">
        <v>2173.9741050210732</v>
      </c>
      <c r="AA153" s="363">
        <v>-237.68384192096048</v>
      </c>
      <c r="AB153" s="360">
        <v>682.39567356379041</v>
      </c>
      <c r="AC153" s="366">
        <f t="shared" si="18"/>
        <v>2618.6859366639032</v>
      </c>
    </row>
    <row r="154" spans="1:29" ht="18.75">
      <c r="A154" s="345">
        <v>481</v>
      </c>
      <c r="B154" s="346" t="s">
        <v>180</v>
      </c>
      <c r="C154" s="342">
        <v>9612</v>
      </c>
      <c r="D154" s="336">
        <v>610.20297544735752</v>
      </c>
      <c r="E154" s="349">
        <v>588.14148980441121</v>
      </c>
      <c r="F154" s="352">
        <v>18.784644194756556</v>
      </c>
      <c r="G154" s="351">
        <v>3.2768414481897628</v>
      </c>
      <c r="H154" s="337">
        <v>118.90449438202248</v>
      </c>
      <c r="I154" s="338">
        <v>729.10746982937997</v>
      </c>
      <c r="J154" s="341">
        <v>-212.87702871410735</v>
      </c>
      <c r="K154" s="342">
        <v>131.34578759075774</v>
      </c>
      <c r="L154" s="339">
        <f t="shared" si="17"/>
        <v>647.57622870603029</v>
      </c>
      <c r="M154" s="364">
        <v>2</v>
      </c>
      <c r="N154" s="134">
        <f t="shared" si="19"/>
        <v>-468.12571410969929</v>
      </c>
      <c r="O154" s="135">
        <f t="shared" si="20"/>
        <v>-0.41957954552653798</v>
      </c>
      <c r="P154" s="31"/>
      <c r="Q154" s="39">
        <f t="shared" si="21"/>
        <v>-0.15808976407181197</v>
      </c>
      <c r="R154" s="39">
        <f t="shared" si="22"/>
        <v>-0.70429416560989344</v>
      </c>
      <c r="S154" s="23"/>
      <c r="T154" s="33"/>
      <c r="U154" s="357">
        <v>481</v>
      </c>
      <c r="V154" s="346" t="s">
        <v>180</v>
      </c>
      <c r="W154" s="342">
        <v>9543</v>
      </c>
      <c r="X154" s="361">
        <v>882.85934248222111</v>
      </c>
      <c r="Y154" s="337">
        <v>-16.843657299875503</v>
      </c>
      <c r="Z154" s="358">
        <v>866.01568518234558</v>
      </c>
      <c r="AA154" s="362">
        <v>-194.49093576443465</v>
      </c>
      <c r="AB154" s="360">
        <v>444.17719339781877</v>
      </c>
      <c r="AC154" s="366">
        <f t="shared" si="18"/>
        <v>1115.7019428157296</v>
      </c>
    </row>
    <row r="155" spans="1:29" ht="18.75">
      <c r="A155" s="345">
        <v>483</v>
      </c>
      <c r="B155" s="346" t="s">
        <v>181</v>
      </c>
      <c r="C155" s="342">
        <v>1076</v>
      </c>
      <c r="D155" s="336">
        <v>879.36338289962828</v>
      </c>
      <c r="E155" s="349">
        <v>1139.9535315985131</v>
      </c>
      <c r="F155" s="352">
        <v>-75.124535315985128</v>
      </c>
      <c r="G155" s="351">
        <v>-185.46561338289962</v>
      </c>
      <c r="H155" s="337">
        <v>889.26022304832713</v>
      </c>
      <c r="I155" s="338">
        <v>1768.6236059479554</v>
      </c>
      <c r="J155" s="341">
        <v>-194.00464684014869</v>
      </c>
      <c r="K155" s="342">
        <v>224.69611102753524</v>
      </c>
      <c r="L155" s="339">
        <f t="shared" si="17"/>
        <v>1799.3150701353418</v>
      </c>
      <c r="M155" s="364">
        <v>17</v>
      </c>
      <c r="N155" s="134">
        <f t="shared" si="19"/>
        <v>-2576.9625019558598</v>
      </c>
      <c r="O155" s="135">
        <f t="shared" si="20"/>
        <v>-0.58884804711426475</v>
      </c>
      <c r="P155" s="31"/>
      <c r="Q155" s="39">
        <f t="shared" si="21"/>
        <v>-0.54030554498142247</v>
      </c>
      <c r="R155" s="39">
        <f t="shared" si="22"/>
        <v>-0.68423306488662672</v>
      </c>
      <c r="S155" s="23"/>
      <c r="T155" s="33"/>
      <c r="U155" s="357">
        <v>483</v>
      </c>
      <c r="V155" s="346" t="s">
        <v>181</v>
      </c>
      <c r="W155" s="342">
        <v>1078</v>
      </c>
      <c r="X155" s="361">
        <v>2315.9434732120717</v>
      </c>
      <c r="Y155" s="337">
        <v>1531.4459974233323</v>
      </c>
      <c r="Z155" s="358">
        <v>3847.3894706354035</v>
      </c>
      <c r="AA155" s="363">
        <v>-182.70037105751391</v>
      </c>
      <c r="AB155" s="360">
        <v>711.58847251331144</v>
      </c>
      <c r="AC155" s="366">
        <f t="shared" si="18"/>
        <v>4376.2775720912014</v>
      </c>
    </row>
    <row r="156" spans="1:29" ht="18.75">
      <c r="A156" s="345">
        <v>484</v>
      </c>
      <c r="B156" s="346" t="s">
        <v>182</v>
      </c>
      <c r="C156" s="342">
        <v>3055</v>
      </c>
      <c r="D156" s="336">
        <v>197.47757774140752</v>
      </c>
      <c r="E156" s="349">
        <v>268.21047463175125</v>
      </c>
      <c r="F156" s="352">
        <v>-115.69296235679215</v>
      </c>
      <c r="G156" s="351">
        <v>44.960065466448448</v>
      </c>
      <c r="H156" s="337">
        <v>-7.7423895253682486</v>
      </c>
      <c r="I156" s="338">
        <v>189.73518821603929</v>
      </c>
      <c r="J156" s="341">
        <v>49.04353518821604</v>
      </c>
      <c r="K156" s="342">
        <v>198.94319832530482</v>
      </c>
      <c r="L156" s="339">
        <f t="shared" si="17"/>
        <v>437.72192172956017</v>
      </c>
      <c r="M156" s="364">
        <v>4</v>
      </c>
      <c r="N156" s="134">
        <f t="shared" si="19"/>
        <v>-3262.4422096389922</v>
      </c>
      <c r="O156" s="135">
        <f t="shared" si="20"/>
        <v>-0.88170202558888566</v>
      </c>
      <c r="P156" s="31"/>
      <c r="Q156" s="39">
        <f t="shared" si="21"/>
        <v>-0.93690965410566474</v>
      </c>
      <c r="R156" s="39">
        <f t="shared" si="22"/>
        <v>-0.68856447234134932</v>
      </c>
      <c r="S156" s="23"/>
      <c r="T156" s="33"/>
      <c r="U156" s="357">
        <v>484</v>
      </c>
      <c r="V156" s="346" t="s">
        <v>182</v>
      </c>
      <c r="W156" s="342">
        <v>3066</v>
      </c>
      <c r="X156" s="361">
        <v>2511.8693361006481</v>
      </c>
      <c r="Y156" s="337">
        <v>495.48758240176176</v>
      </c>
      <c r="Z156" s="358">
        <v>3007.3569185024103</v>
      </c>
      <c r="AA156" s="362">
        <v>54.013046314416179</v>
      </c>
      <c r="AB156" s="360">
        <v>638.79416655172611</v>
      </c>
      <c r="AC156" s="366">
        <f t="shared" si="18"/>
        <v>3700.1641313685523</v>
      </c>
    </row>
    <row r="157" spans="1:29" ht="18.75">
      <c r="A157" s="345">
        <v>489</v>
      </c>
      <c r="B157" s="346" t="s">
        <v>183</v>
      </c>
      <c r="C157" s="342">
        <v>1835</v>
      </c>
      <c r="D157" s="336">
        <v>694.49318801089919</v>
      </c>
      <c r="E157" s="349">
        <v>52.580926430517714</v>
      </c>
      <c r="F157" s="352">
        <v>404.03106267029972</v>
      </c>
      <c r="G157" s="351">
        <v>237.88119891008174</v>
      </c>
      <c r="H157" s="337">
        <v>389.05395095367845</v>
      </c>
      <c r="I157" s="338">
        <v>1083.5476839237058</v>
      </c>
      <c r="J157" s="341">
        <v>-231.95749318801089</v>
      </c>
      <c r="K157" s="342">
        <v>232.43995073970544</v>
      </c>
      <c r="L157" s="339">
        <f t="shared" si="17"/>
        <v>1084.0301414754003</v>
      </c>
      <c r="M157" s="364">
        <v>8</v>
      </c>
      <c r="N157" s="134">
        <f t="shared" si="19"/>
        <v>-3259.5754955231532</v>
      </c>
      <c r="O157" s="135">
        <f t="shared" si="20"/>
        <v>-0.75043080977662857</v>
      </c>
      <c r="P157" s="31"/>
      <c r="Q157" s="39">
        <f t="shared" si="21"/>
        <v>-0.71621204277841188</v>
      </c>
      <c r="R157" s="39">
        <f t="shared" si="22"/>
        <v>-0.69022917799328265</v>
      </c>
      <c r="S157" s="23"/>
      <c r="T157" s="33"/>
      <c r="U157" s="357">
        <v>489</v>
      </c>
      <c r="V157" s="346" t="s">
        <v>183</v>
      </c>
      <c r="W157" s="342">
        <v>1868</v>
      </c>
      <c r="X157" s="361">
        <v>2919.7537549598824</v>
      </c>
      <c r="Y157" s="337">
        <v>898.40574177185181</v>
      </c>
      <c r="Z157" s="358">
        <v>3818.1594967317342</v>
      </c>
      <c r="AA157" s="363">
        <v>-224.91488222698072</v>
      </c>
      <c r="AB157" s="360">
        <v>750.36102249380031</v>
      </c>
      <c r="AC157" s="366">
        <f t="shared" si="18"/>
        <v>4343.6056369985536</v>
      </c>
    </row>
    <row r="158" spans="1:29" ht="18.75">
      <c r="A158" s="345">
        <v>491</v>
      </c>
      <c r="B158" s="346" t="s">
        <v>184</v>
      </c>
      <c r="C158" s="342">
        <v>52122</v>
      </c>
      <c r="D158" s="336">
        <v>-170.97179693795326</v>
      </c>
      <c r="E158" s="349">
        <v>95.7365220060627</v>
      </c>
      <c r="F158" s="352">
        <v>-188.66444111891332</v>
      </c>
      <c r="G158" s="351">
        <v>-78.043877825102641</v>
      </c>
      <c r="H158" s="337">
        <v>189.69226046583017</v>
      </c>
      <c r="I158" s="338">
        <v>18.720463527876905</v>
      </c>
      <c r="J158" s="341">
        <v>24.421165726564599</v>
      </c>
      <c r="K158" s="342">
        <v>170.87898397550683</v>
      </c>
      <c r="L158" s="339">
        <f t="shared" si="17"/>
        <v>214.02061322994834</v>
      </c>
      <c r="M158" s="364">
        <v>10</v>
      </c>
      <c r="N158" s="134">
        <f t="shared" si="19"/>
        <v>-2340.0272808856357</v>
      </c>
      <c r="O158" s="135">
        <f t="shared" si="20"/>
        <v>-0.91620336732014995</v>
      </c>
      <c r="P158" s="31"/>
      <c r="Q158" s="39">
        <f t="shared" si="21"/>
        <v>-0.99053788720723646</v>
      </c>
      <c r="R158" s="39">
        <f t="shared" si="22"/>
        <v>-0.69236451435783475</v>
      </c>
      <c r="S158" s="23"/>
      <c r="T158" s="33"/>
      <c r="U158" s="357">
        <v>491</v>
      </c>
      <c r="V158" s="346" t="s">
        <v>184</v>
      </c>
      <c r="W158" s="342">
        <v>52583</v>
      </c>
      <c r="X158" s="361">
        <v>1590.6695490170107</v>
      </c>
      <c r="Y158" s="337">
        <v>387.79593093307921</v>
      </c>
      <c r="Z158" s="358">
        <v>1978.46547995009</v>
      </c>
      <c r="AA158" s="362">
        <v>20.123138656980395</v>
      </c>
      <c r="AB158" s="360">
        <v>555.45927550851354</v>
      </c>
      <c r="AC158" s="366">
        <f t="shared" si="18"/>
        <v>2554.0478941155839</v>
      </c>
    </row>
    <row r="159" spans="1:29" ht="18.75">
      <c r="A159" s="345">
        <v>494</v>
      </c>
      <c r="B159" s="346" t="s">
        <v>185</v>
      </c>
      <c r="C159" s="342">
        <v>8909</v>
      </c>
      <c r="D159" s="336">
        <v>532.69861937366704</v>
      </c>
      <c r="E159" s="349">
        <v>925.90245818834887</v>
      </c>
      <c r="F159" s="352">
        <v>-174.34212594006061</v>
      </c>
      <c r="G159" s="351">
        <v>-218.86171287462116</v>
      </c>
      <c r="H159" s="337">
        <v>604.17353238298347</v>
      </c>
      <c r="I159" s="338">
        <v>1136.872264002694</v>
      </c>
      <c r="J159" s="341">
        <v>9.0077449769895619</v>
      </c>
      <c r="K159" s="342">
        <v>152.40799914714552</v>
      </c>
      <c r="L159" s="339">
        <f t="shared" si="17"/>
        <v>1298.2880081268293</v>
      </c>
      <c r="M159" s="364">
        <v>17</v>
      </c>
      <c r="N159" s="134">
        <f t="shared" si="19"/>
        <v>-1985.5324690635546</v>
      </c>
      <c r="O159" s="135">
        <f t="shared" si="20"/>
        <v>-0.60464099144736549</v>
      </c>
      <c r="P159" s="31"/>
      <c r="Q159" s="39">
        <f t="shared" si="21"/>
        <v>-0.59167965085763363</v>
      </c>
      <c r="R159" s="39">
        <f t="shared" si="22"/>
        <v>-0.69554388421458491</v>
      </c>
      <c r="S159" s="23"/>
      <c r="T159" s="33"/>
      <c r="U159" s="357">
        <v>494</v>
      </c>
      <c r="V159" s="346" t="s">
        <v>185</v>
      </c>
      <c r="W159" s="342">
        <v>8903</v>
      </c>
      <c r="X159" s="361">
        <v>1886.4190428858124</v>
      </c>
      <c r="Y159" s="337">
        <v>897.8464643086578</v>
      </c>
      <c r="Z159" s="358">
        <v>2784.26550719447</v>
      </c>
      <c r="AA159" s="363">
        <v>-1.0360552622711445</v>
      </c>
      <c r="AB159" s="360">
        <v>500.59102525818474</v>
      </c>
      <c r="AC159" s="366">
        <f t="shared" si="18"/>
        <v>3283.8204771903838</v>
      </c>
    </row>
    <row r="160" spans="1:29" ht="18.75">
      <c r="A160" s="345">
        <v>495</v>
      </c>
      <c r="B160" s="346" t="s">
        <v>186</v>
      </c>
      <c r="C160" s="342">
        <v>1488</v>
      </c>
      <c r="D160" s="336">
        <v>636.6861559139785</v>
      </c>
      <c r="E160" s="349">
        <v>372.35752688172045</v>
      </c>
      <c r="F160" s="352">
        <v>144.22647849462365</v>
      </c>
      <c r="G160" s="351">
        <v>120.10215053763442</v>
      </c>
      <c r="H160" s="337">
        <v>-0.4731182795698925</v>
      </c>
      <c r="I160" s="338">
        <v>636.21303763440858</v>
      </c>
      <c r="J160" s="341">
        <v>-248.86895161290323</v>
      </c>
      <c r="K160" s="342">
        <v>223.77087461185354</v>
      </c>
      <c r="L160" s="339">
        <f t="shared" si="17"/>
        <v>611.11496063335892</v>
      </c>
      <c r="M160" s="364">
        <v>13</v>
      </c>
      <c r="N160" s="134">
        <f t="shared" si="19"/>
        <v>-3230.8896379624871</v>
      </c>
      <c r="O160" s="135">
        <f t="shared" si="20"/>
        <v>-0.84093851400992448</v>
      </c>
      <c r="P160" s="31"/>
      <c r="Q160" s="39">
        <f t="shared" si="21"/>
        <v>-0.81159149850336099</v>
      </c>
      <c r="R160" s="39">
        <f t="shared" si="22"/>
        <v>-0.68664030901758233</v>
      </c>
      <c r="S160" s="23"/>
      <c r="T160" s="33"/>
      <c r="U160" s="357">
        <v>495</v>
      </c>
      <c r="V160" s="346" t="s">
        <v>186</v>
      </c>
      <c r="W160" s="342">
        <v>1558</v>
      </c>
      <c r="X160" s="361">
        <v>2804.1016122605179</v>
      </c>
      <c r="Y160" s="337">
        <v>572.67296309354401</v>
      </c>
      <c r="Z160" s="358">
        <v>3376.7745753540621</v>
      </c>
      <c r="AA160" s="362">
        <v>-248.87227214377407</v>
      </c>
      <c r="AB160" s="360">
        <v>714.1022953855578</v>
      </c>
      <c r="AC160" s="366">
        <f t="shared" si="18"/>
        <v>3842.0045985958459</v>
      </c>
    </row>
    <row r="161" spans="1:29" ht="18.75">
      <c r="A161" s="345">
        <v>498</v>
      </c>
      <c r="B161" s="346" t="s">
        <v>187</v>
      </c>
      <c r="C161" s="342">
        <v>2321</v>
      </c>
      <c r="D161" s="336">
        <v>1348.7716501507971</v>
      </c>
      <c r="E161" s="349">
        <v>1188.6247307195174</v>
      </c>
      <c r="F161" s="352">
        <v>-52.859112451529512</v>
      </c>
      <c r="G161" s="351">
        <v>213.00603188280914</v>
      </c>
      <c r="H161" s="337">
        <v>20.08703145196036</v>
      </c>
      <c r="I161" s="338">
        <v>1368.8586816027575</v>
      </c>
      <c r="J161" s="341">
        <v>80.377423524342959</v>
      </c>
      <c r="K161" s="342">
        <v>191.44767170813859</v>
      </c>
      <c r="L161" s="339">
        <f t="shared" si="17"/>
        <v>1640.6837768352391</v>
      </c>
      <c r="M161" s="364">
        <v>19</v>
      </c>
      <c r="N161" s="134">
        <f t="shared" si="19"/>
        <v>-2867.3649648230494</v>
      </c>
      <c r="O161" s="135">
        <f t="shared" si="20"/>
        <v>-0.63605456132852001</v>
      </c>
      <c r="P161" s="31"/>
      <c r="Q161" s="39">
        <f t="shared" si="21"/>
        <v>-0.63888045487484157</v>
      </c>
      <c r="R161" s="39">
        <f t="shared" si="22"/>
        <v>-0.7057446912974692</v>
      </c>
      <c r="S161" s="23"/>
      <c r="T161" s="33"/>
      <c r="U161" s="357">
        <v>498</v>
      </c>
      <c r="V161" s="346" t="s">
        <v>187</v>
      </c>
      <c r="W161" s="342">
        <v>2297</v>
      </c>
      <c r="X161" s="361">
        <v>3444.9517308181348</v>
      </c>
      <c r="Y161" s="337">
        <v>345.64531683912247</v>
      </c>
      <c r="Z161" s="358">
        <v>3790.5970476572579</v>
      </c>
      <c r="AA161" s="363">
        <v>66.834131475838049</v>
      </c>
      <c r="AB161" s="360">
        <v>650.6175625251924</v>
      </c>
      <c r="AC161" s="366">
        <f t="shared" si="18"/>
        <v>4508.0487416582882</v>
      </c>
    </row>
    <row r="162" spans="1:29" ht="18.75">
      <c r="A162" s="345">
        <v>499</v>
      </c>
      <c r="B162" s="346" t="s">
        <v>188</v>
      </c>
      <c r="C162" s="342">
        <v>19536</v>
      </c>
      <c r="D162" s="336">
        <v>941.5644963144963</v>
      </c>
      <c r="E162" s="349">
        <v>786.72005528255534</v>
      </c>
      <c r="F162" s="352">
        <v>115.53521703521703</v>
      </c>
      <c r="G162" s="351">
        <v>39.309223996723993</v>
      </c>
      <c r="H162" s="337">
        <v>233.95705364455364</v>
      </c>
      <c r="I162" s="338">
        <v>1175.5216011466011</v>
      </c>
      <c r="J162" s="341">
        <v>-63.414004914004913</v>
      </c>
      <c r="K162" s="342">
        <v>146.19058996723442</v>
      </c>
      <c r="L162" s="339">
        <f t="shared" si="17"/>
        <v>1258.2981861998308</v>
      </c>
      <c r="M162" s="364">
        <v>15</v>
      </c>
      <c r="N162" s="134">
        <f t="shared" si="19"/>
        <v>-978.00577065024731</v>
      </c>
      <c r="O162" s="135">
        <f t="shared" si="20"/>
        <v>-0.43733132414960568</v>
      </c>
      <c r="P162" s="31"/>
      <c r="Q162" s="39">
        <f t="shared" si="21"/>
        <v>-0.35179771294053896</v>
      </c>
      <c r="R162" s="39">
        <f t="shared" si="22"/>
        <v>-0.70000625141230943</v>
      </c>
      <c r="S162" s="23"/>
      <c r="T162" s="33"/>
      <c r="U162" s="357">
        <v>499</v>
      </c>
      <c r="V162" s="346" t="s">
        <v>188</v>
      </c>
      <c r="W162" s="342">
        <v>19453</v>
      </c>
      <c r="X162" s="361">
        <v>1574.7269807278767</v>
      </c>
      <c r="Y162" s="337">
        <v>238.78343818671735</v>
      </c>
      <c r="Z162" s="358">
        <v>1813.5104189145941</v>
      </c>
      <c r="AA162" s="362">
        <v>-64.518583251940569</v>
      </c>
      <c r="AB162" s="360">
        <v>487.31212118742451</v>
      </c>
      <c r="AC162" s="366">
        <f t="shared" si="18"/>
        <v>2236.3039568500781</v>
      </c>
    </row>
    <row r="163" spans="1:29" ht="18.75">
      <c r="A163" s="345">
        <v>500</v>
      </c>
      <c r="B163" s="346" t="s">
        <v>189</v>
      </c>
      <c r="C163" s="342">
        <v>10426</v>
      </c>
      <c r="D163" s="336">
        <v>1061.4057164780356</v>
      </c>
      <c r="E163" s="349">
        <v>710.68540187991562</v>
      </c>
      <c r="F163" s="352">
        <v>228.71398427009399</v>
      </c>
      <c r="G163" s="351">
        <v>122.0063303280261</v>
      </c>
      <c r="H163" s="337">
        <v>157.03500863226549</v>
      </c>
      <c r="I163" s="338">
        <v>1218.4407251103012</v>
      </c>
      <c r="J163" s="341">
        <v>-71.996930750047952</v>
      </c>
      <c r="K163" s="342">
        <v>102.11187488355591</v>
      </c>
      <c r="L163" s="339">
        <f t="shared" si="17"/>
        <v>1248.555669243809</v>
      </c>
      <c r="M163" s="364">
        <v>13</v>
      </c>
      <c r="N163" s="134">
        <f t="shared" si="19"/>
        <v>-183.10815171364152</v>
      </c>
      <c r="O163" s="135">
        <f t="shared" si="20"/>
        <v>-0.12789884680551941</v>
      </c>
      <c r="P163" s="31"/>
      <c r="Q163" s="39">
        <f t="shared" si="21"/>
        <v>5.7968522680828194E-2</v>
      </c>
      <c r="R163" s="39">
        <f t="shared" si="22"/>
        <v>-0.70052391921222767</v>
      </c>
      <c r="S163" s="23"/>
      <c r="T163" s="33"/>
      <c r="U163" s="357">
        <v>500</v>
      </c>
      <c r="V163" s="346" t="s">
        <v>189</v>
      </c>
      <c r="W163" s="342">
        <v>10267</v>
      </c>
      <c r="X163" s="361">
        <v>1112.6760467611975</v>
      </c>
      <c r="Y163" s="337">
        <v>39.003515521852343</v>
      </c>
      <c r="Z163" s="358">
        <v>1151.6795622830498</v>
      </c>
      <c r="AA163" s="363">
        <v>-60.984123892081428</v>
      </c>
      <c r="AB163" s="360">
        <v>340.96838256648221</v>
      </c>
      <c r="AC163" s="366">
        <f t="shared" si="18"/>
        <v>1431.6638209574505</v>
      </c>
    </row>
    <row r="164" spans="1:29" ht="18.75">
      <c r="A164" s="345">
        <v>503</v>
      </c>
      <c r="B164" s="346" t="s">
        <v>190</v>
      </c>
      <c r="C164" s="342">
        <v>7594</v>
      </c>
      <c r="D164" s="336">
        <v>-47.394917039768238</v>
      </c>
      <c r="E164" s="349">
        <v>199.86858045825653</v>
      </c>
      <c r="F164" s="352">
        <v>-115.00934948643666</v>
      </c>
      <c r="G164" s="351">
        <v>-132.25414801158809</v>
      </c>
      <c r="H164" s="337">
        <v>427.02409797208321</v>
      </c>
      <c r="I164" s="338">
        <v>379.62918093231497</v>
      </c>
      <c r="J164" s="341">
        <v>-12.446273373716092</v>
      </c>
      <c r="K164" s="342">
        <v>188.69585853615459</v>
      </c>
      <c r="L164" s="339">
        <f t="shared" si="17"/>
        <v>555.87876609475347</v>
      </c>
      <c r="M164" s="364">
        <v>2</v>
      </c>
      <c r="N164" s="134">
        <f t="shared" si="19"/>
        <v>-2012.8345324920535</v>
      </c>
      <c r="O164" s="135">
        <f t="shared" si="20"/>
        <v>-0.7835964152166871</v>
      </c>
      <c r="P164" s="31"/>
      <c r="Q164" s="39">
        <f t="shared" si="21"/>
        <v>-0.80840480136364168</v>
      </c>
      <c r="R164" s="39">
        <f t="shared" si="22"/>
        <v>-0.6971267012197423</v>
      </c>
      <c r="S164" s="23"/>
      <c r="T164" s="33"/>
      <c r="U164" s="357">
        <v>503</v>
      </c>
      <c r="V164" s="346" t="s">
        <v>190</v>
      </c>
      <c r="W164" s="342">
        <v>7645</v>
      </c>
      <c r="X164" s="361">
        <v>1417.4671314989216</v>
      </c>
      <c r="Y164" s="337">
        <v>563.94567860410848</v>
      </c>
      <c r="Z164" s="358">
        <v>1981.4128101030301</v>
      </c>
      <c r="AA164" s="362">
        <v>-35.71863963374755</v>
      </c>
      <c r="AB164" s="360">
        <v>623.01912811752425</v>
      </c>
      <c r="AC164" s="366">
        <f t="shared" si="18"/>
        <v>2568.713298586807</v>
      </c>
    </row>
    <row r="165" spans="1:29" ht="18.75">
      <c r="A165" s="345">
        <v>504</v>
      </c>
      <c r="B165" s="346" t="s">
        <v>191</v>
      </c>
      <c r="C165" s="342">
        <v>1816</v>
      </c>
      <c r="D165" s="336">
        <v>186.23568281938327</v>
      </c>
      <c r="E165" s="349">
        <v>256.37059471365637</v>
      </c>
      <c r="F165" s="352">
        <v>-83.997797356828187</v>
      </c>
      <c r="G165" s="351">
        <v>13.862885462555067</v>
      </c>
      <c r="H165" s="337">
        <v>424.13160792951544</v>
      </c>
      <c r="I165" s="338">
        <v>610.36729074889865</v>
      </c>
      <c r="J165" s="341">
        <v>-265.71806167400882</v>
      </c>
      <c r="K165" s="342">
        <v>217.36978409815339</v>
      </c>
      <c r="L165" s="339">
        <f t="shared" si="17"/>
        <v>562.01901317304328</v>
      </c>
      <c r="M165" s="364">
        <v>1</v>
      </c>
      <c r="N165" s="134">
        <f t="shared" si="19"/>
        <v>-2343.4098819520304</v>
      </c>
      <c r="O165" s="135">
        <f t="shared" si="20"/>
        <v>-0.80656246170194112</v>
      </c>
      <c r="P165" s="31"/>
      <c r="Q165" s="39">
        <f t="shared" si="21"/>
        <v>-0.75287563052872009</v>
      </c>
      <c r="R165" s="39">
        <f t="shared" si="22"/>
        <v>-0.69070609109894265</v>
      </c>
      <c r="S165" s="23"/>
      <c r="T165" s="33"/>
      <c r="U165" s="357">
        <v>504</v>
      </c>
      <c r="V165" s="346" t="s">
        <v>191</v>
      </c>
      <c r="W165" s="342">
        <v>1871</v>
      </c>
      <c r="X165" s="361">
        <v>1785.2981249755392</v>
      </c>
      <c r="Y165" s="337">
        <v>684.58087584810721</v>
      </c>
      <c r="Z165" s="358">
        <v>2469.8790008236465</v>
      </c>
      <c r="AA165" s="363">
        <v>-267.24371993586317</v>
      </c>
      <c r="AB165" s="360">
        <v>702.7936142372904</v>
      </c>
      <c r="AC165" s="366">
        <f t="shared" si="18"/>
        <v>2905.4288951250737</v>
      </c>
    </row>
    <row r="166" spans="1:29" ht="18.75">
      <c r="A166" s="345">
        <v>505</v>
      </c>
      <c r="B166" s="346" t="s">
        <v>192</v>
      </c>
      <c r="C166" s="342">
        <v>20837</v>
      </c>
      <c r="D166" s="336">
        <v>489.87483802850699</v>
      </c>
      <c r="E166" s="349">
        <v>564.51063012909731</v>
      </c>
      <c r="F166" s="352">
        <v>-51.241685463358451</v>
      </c>
      <c r="G166" s="351">
        <v>-23.394106637231847</v>
      </c>
      <c r="H166" s="337">
        <v>183.22709603109854</v>
      </c>
      <c r="I166" s="338">
        <v>673.10193405960547</v>
      </c>
      <c r="J166" s="341">
        <v>-103.3749580073907</v>
      </c>
      <c r="K166" s="342">
        <v>153.568270694657</v>
      </c>
      <c r="L166" s="339">
        <f t="shared" si="17"/>
        <v>723.29524674687184</v>
      </c>
      <c r="M166" s="364">
        <v>1</v>
      </c>
      <c r="N166" s="134">
        <f t="shared" si="19"/>
        <v>-1000.3885233146895</v>
      </c>
      <c r="O166" s="135">
        <f t="shared" si="20"/>
        <v>-0.58037822290277796</v>
      </c>
      <c r="P166" s="31"/>
      <c r="Q166" s="39">
        <f t="shared" si="21"/>
        <v>-0.49256458302951678</v>
      </c>
      <c r="R166" s="39">
        <f t="shared" si="22"/>
        <v>-0.6947746694480601</v>
      </c>
      <c r="S166" s="23"/>
      <c r="T166" s="33"/>
      <c r="U166" s="357">
        <v>505</v>
      </c>
      <c r="V166" s="346" t="s">
        <v>192</v>
      </c>
      <c r="W166" s="342">
        <v>20783</v>
      </c>
      <c r="X166" s="361">
        <v>1142.9161429659587</v>
      </c>
      <c r="Y166" s="337">
        <v>183.56189058990324</v>
      </c>
      <c r="Z166" s="358">
        <v>1326.4780335558621</v>
      </c>
      <c r="AA166" s="362">
        <v>-105.92508300052928</v>
      </c>
      <c r="AB166" s="360">
        <v>503.13081950622836</v>
      </c>
      <c r="AC166" s="366">
        <f t="shared" si="18"/>
        <v>1723.6837700615613</v>
      </c>
    </row>
    <row r="167" spans="1:29" ht="18.75">
      <c r="A167" s="345">
        <v>507</v>
      </c>
      <c r="B167" s="346" t="s">
        <v>193</v>
      </c>
      <c r="C167" s="342">
        <v>5635</v>
      </c>
      <c r="D167" s="336">
        <v>79.874179236912155</v>
      </c>
      <c r="E167" s="349">
        <v>-25.326530612244898</v>
      </c>
      <c r="F167" s="352">
        <v>22.361668145519076</v>
      </c>
      <c r="G167" s="351">
        <v>82.839041703637974</v>
      </c>
      <c r="H167" s="337">
        <v>73.505235137533276</v>
      </c>
      <c r="I167" s="338">
        <v>153.37923691215616</v>
      </c>
      <c r="J167" s="341">
        <v>6.3971606033717832</v>
      </c>
      <c r="K167" s="342">
        <v>197.73484834375313</v>
      </c>
      <c r="L167" s="339">
        <f t="shared" si="17"/>
        <v>357.51124585928108</v>
      </c>
      <c r="M167" s="364">
        <v>10</v>
      </c>
      <c r="N167" s="134">
        <f t="shared" si="19"/>
        <v>-3228.0656793631915</v>
      </c>
      <c r="O167" s="135">
        <f t="shared" si="20"/>
        <v>-0.90029184889483338</v>
      </c>
      <c r="P167" s="31"/>
      <c r="Q167" s="39">
        <f t="shared" si="21"/>
        <v>-0.94771127625113172</v>
      </c>
      <c r="R167" s="39">
        <f t="shared" si="22"/>
        <v>-0.69970147535924354</v>
      </c>
      <c r="S167" s="23"/>
      <c r="T167" s="33"/>
      <c r="U167" s="357">
        <v>507</v>
      </c>
      <c r="V167" s="346" t="s">
        <v>193</v>
      </c>
      <c r="W167" s="342">
        <v>5676</v>
      </c>
      <c r="X167" s="361">
        <v>2368.0795281403493</v>
      </c>
      <c r="Y167" s="337">
        <v>565.23430925228126</v>
      </c>
      <c r="Z167" s="358">
        <v>2933.3138373926308</v>
      </c>
      <c r="AA167" s="363">
        <v>-6.1978505990133899</v>
      </c>
      <c r="AB167" s="360">
        <v>658.460938428855</v>
      </c>
      <c r="AC167" s="366">
        <f t="shared" si="18"/>
        <v>3585.5769252224727</v>
      </c>
    </row>
    <row r="168" spans="1:29" ht="18.75">
      <c r="A168" s="345">
        <v>508</v>
      </c>
      <c r="B168" s="346" t="s">
        <v>194</v>
      </c>
      <c r="C168" s="342">
        <v>9563</v>
      </c>
      <c r="D168" s="336">
        <v>-108.49911115758653</v>
      </c>
      <c r="E168" s="349">
        <v>-69.647181846700832</v>
      </c>
      <c r="F168" s="352">
        <v>-21.1434696225034</v>
      </c>
      <c r="G168" s="351">
        <v>-17.708459688382305</v>
      </c>
      <c r="H168" s="337">
        <v>96.491268430408866</v>
      </c>
      <c r="I168" s="338">
        <v>-12.007842727177664</v>
      </c>
      <c r="J168" s="341">
        <v>-105.63766600439193</v>
      </c>
      <c r="K168" s="342">
        <v>175.50840575315024</v>
      </c>
      <c r="L168" s="339">
        <f t="shared" si="17"/>
        <v>57.86289702158065</v>
      </c>
      <c r="M168" s="364">
        <v>6</v>
      </c>
      <c r="N168" s="134">
        <f t="shared" si="19"/>
        <v>-2704.4731246887541</v>
      </c>
      <c r="O168" s="135">
        <f t="shared" si="20"/>
        <v>-0.97905291153327756</v>
      </c>
      <c r="P168" s="31"/>
      <c r="Q168" s="39">
        <f t="shared" si="21"/>
        <v>-1.0052442157524544</v>
      </c>
      <c r="R168" s="39">
        <f t="shared" si="22"/>
        <v>-0.69433359098042469</v>
      </c>
      <c r="S168" s="23"/>
      <c r="T168" s="33"/>
      <c r="U168" s="357">
        <v>508</v>
      </c>
      <c r="V168" s="346" t="s">
        <v>194</v>
      </c>
      <c r="W168" s="342">
        <v>9673</v>
      </c>
      <c r="X168" s="361">
        <v>1984.6746066325352</v>
      </c>
      <c r="Y168" s="337">
        <v>305.05626905801739</v>
      </c>
      <c r="Z168" s="358">
        <v>2289.7308756905527</v>
      </c>
      <c r="AA168" s="362">
        <v>-101.57769047865192</v>
      </c>
      <c r="AB168" s="360">
        <v>574.18283649843386</v>
      </c>
      <c r="AC168" s="366">
        <f t="shared" si="18"/>
        <v>2762.3360217103345</v>
      </c>
    </row>
    <row r="169" spans="1:29" ht="18.75">
      <c r="A169" s="345">
        <v>529</v>
      </c>
      <c r="B169" s="346" t="s">
        <v>195</v>
      </c>
      <c r="C169" s="342">
        <v>19579</v>
      </c>
      <c r="D169" s="336">
        <v>425.91746258746616</v>
      </c>
      <c r="E169" s="349">
        <v>228.6619847796108</v>
      </c>
      <c r="F169" s="352">
        <v>165.95173400071505</v>
      </c>
      <c r="G169" s="351">
        <v>31.303743807140304</v>
      </c>
      <c r="H169" s="337">
        <v>-37.703457786403803</v>
      </c>
      <c r="I169" s="338">
        <v>388.21400480106234</v>
      </c>
      <c r="J169" s="341">
        <v>-57.244905255631032</v>
      </c>
      <c r="K169" s="342">
        <v>119.01190223099006</v>
      </c>
      <c r="L169" s="339">
        <f t="shared" si="17"/>
        <v>449.98100177642141</v>
      </c>
      <c r="M169" s="364">
        <v>2</v>
      </c>
      <c r="N169" s="134">
        <f t="shared" si="19"/>
        <v>-636.97863320341753</v>
      </c>
      <c r="O169" s="135">
        <f t="shared" si="20"/>
        <v>-0.58601866408335601</v>
      </c>
      <c r="P169" s="31"/>
      <c r="Q169" s="39">
        <f t="shared" si="21"/>
        <v>-0.48417350005217996</v>
      </c>
      <c r="R169" s="39">
        <f t="shared" si="22"/>
        <v>-0.69505710255645814</v>
      </c>
      <c r="S169" s="23"/>
      <c r="T169" s="33"/>
      <c r="U169" s="357">
        <v>529</v>
      </c>
      <c r="V169" s="346" t="s">
        <v>195</v>
      </c>
      <c r="W169" s="342">
        <v>19427</v>
      </c>
      <c r="X169" s="361">
        <v>1035.1119827058135</v>
      </c>
      <c r="Y169" s="337">
        <v>-282.50620374654483</v>
      </c>
      <c r="Z169" s="358">
        <v>752.60577895926883</v>
      </c>
      <c r="AA169" s="363">
        <v>-55.922170175528905</v>
      </c>
      <c r="AB169" s="360">
        <v>390.27602619609894</v>
      </c>
      <c r="AC169" s="366">
        <f t="shared" si="18"/>
        <v>1086.9596349798389</v>
      </c>
    </row>
    <row r="170" spans="1:29" ht="18.75">
      <c r="A170" s="345">
        <v>531</v>
      </c>
      <c r="B170" s="346" t="s">
        <v>196</v>
      </c>
      <c r="C170" s="342">
        <v>5169</v>
      </c>
      <c r="D170" s="336">
        <v>-195.17256722770361</v>
      </c>
      <c r="E170" s="349">
        <v>154.54304507641712</v>
      </c>
      <c r="F170" s="352">
        <v>-174.34571483846005</v>
      </c>
      <c r="G170" s="351">
        <v>-175.36989746566067</v>
      </c>
      <c r="H170" s="337">
        <v>469.79531824337397</v>
      </c>
      <c r="I170" s="338">
        <v>274.62294447668796</v>
      </c>
      <c r="J170" s="341">
        <v>-38.671696653124393</v>
      </c>
      <c r="K170" s="342">
        <v>173.05235381154304</v>
      </c>
      <c r="L170" s="339">
        <f t="shared" si="17"/>
        <v>409.00360163510663</v>
      </c>
      <c r="M170" s="364">
        <v>4</v>
      </c>
      <c r="N170" s="134">
        <f t="shared" si="19"/>
        <v>-2167.0325174803638</v>
      </c>
      <c r="O170" s="135">
        <f t="shared" si="20"/>
        <v>-0.84122753613581092</v>
      </c>
      <c r="P170" s="31"/>
      <c r="Q170" s="39">
        <f t="shared" si="21"/>
        <v>-0.86634381995217968</v>
      </c>
      <c r="R170" s="39">
        <f t="shared" si="22"/>
        <v>-0.69202216471033406</v>
      </c>
      <c r="S170" s="23"/>
      <c r="T170" s="33"/>
      <c r="U170" s="357">
        <v>531</v>
      </c>
      <c r="V170" s="346" t="s">
        <v>196</v>
      </c>
      <c r="W170" s="342">
        <v>5256</v>
      </c>
      <c r="X170" s="361">
        <v>1395.6651207432844</v>
      </c>
      <c r="Y170" s="337">
        <v>659.03182165348062</v>
      </c>
      <c r="Z170" s="358">
        <v>2054.6969423967653</v>
      </c>
      <c r="AA170" s="362">
        <v>-40.55955098934551</v>
      </c>
      <c r="AB170" s="360">
        <v>561.89872770805118</v>
      </c>
      <c r="AC170" s="366">
        <f t="shared" si="18"/>
        <v>2576.0361191154707</v>
      </c>
    </row>
    <row r="171" spans="1:29" ht="18.75">
      <c r="A171" s="345">
        <v>535</v>
      </c>
      <c r="B171" s="346" t="s">
        <v>197</v>
      </c>
      <c r="C171" s="342">
        <v>10396</v>
      </c>
      <c r="D171" s="336">
        <v>825.94113120430939</v>
      </c>
      <c r="E171" s="349">
        <v>795.21036937283566</v>
      </c>
      <c r="F171" s="352">
        <v>62.365332820315508</v>
      </c>
      <c r="G171" s="351">
        <v>-31.634570988841862</v>
      </c>
      <c r="H171" s="337">
        <v>650.89226625625236</v>
      </c>
      <c r="I171" s="338">
        <v>1476.8333974605619</v>
      </c>
      <c r="J171" s="341">
        <v>-91.752020007695265</v>
      </c>
      <c r="K171" s="342">
        <v>192.0811481550131</v>
      </c>
      <c r="L171" s="339">
        <f t="shared" si="17"/>
        <v>1577.1625256078796</v>
      </c>
      <c r="M171" s="364">
        <v>17</v>
      </c>
      <c r="N171" s="134">
        <f t="shared" si="19"/>
        <v>-2607.605899532392</v>
      </c>
      <c r="O171" s="135">
        <f t="shared" si="20"/>
        <v>-0.6231183268988143</v>
      </c>
      <c r="P171" s="31"/>
      <c r="Q171" s="39">
        <f t="shared" si="21"/>
        <v>-0.59614121672067122</v>
      </c>
      <c r="R171" s="39">
        <f t="shared" si="22"/>
        <v>-0.68835003664472283</v>
      </c>
      <c r="S171" s="23"/>
      <c r="T171" s="33"/>
      <c r="U171" s="357">
        <v>535</v>
      </c>
      <c r="V171" s="346" t="s">
        <v>197</v>
      </c>
      <c r="W171" s="342">
        <v>10500</v>
      </c>
      <c r="X171" s="361">
        <v>2563.6348447554474</v>
      </c>
      <c r="Y171" s="337">
        <v>1093.1715900797483</v>
      </c>
      <c r="Z171" s="358">
        <v>3656.8064348351954</v>
      </c>
      <c r="AA171" s="363">
        <v>-88.374190476190478</v>
      </c>
      <c r="AB171" s="360">
        <v>616.33618078126631</v>
      </c>
      <c r="AC171" s="366">
        <f t="shared" si="18"/>
        <v>4184.7684251402716</v>
      </c>
    </row>
    <row r="172" spans="1:29" ht="18.75">
      <c r="A172" s="345">
        <v>536</v>
      </c>
      <c r="B172" s="346" t="s">
        <v>198</v>
      </c>
      <c r="C172" s="342">
        <v>34884</v>
      </c>
      <c r="D172" s="336">
        <v>336.21247563352824</v>
      </c>
      <c r="E172" s="349">
        <v>433.44547643618853</v>
      </c>
      <c r="F172" s="352">
        <v>-53.694186446508425</v>
      </c>
      <c r="G172" s="351">
        <v>-43.538814356151818</v>
      </c>
      <c r="H172" s="337">
        <v>146.49828001375988</v>
      </c>
      <c r="I172" s="338">
        <v>482.71075564728818</v>
      </c>
      <c r="J172" s="341">
        <v>-60.417784657722741</v>
      </c>
      <c r="K172" s="342">
        <v>123.83645307508888</v>
      </c>
      <c r="L172" s="339">
        <f t="shared" si="17"/>
        <v>546.12942406465436</v>
      </c>
      <c r="M172" s="364">
        <v>6</v>
      </c>
      <c r="N172" s="134">
        <f t="shared" si="19"/>
        <v>-971.25268663248471</v>
      </c>
      <c r="O172" s="135">
        <f t="shared" si="20"/>
        <v>-0.64008444529918496</v>
      </c>
      <c r="P172" s="31"/>
      <c r="Q172" s="39">
        <f t="shared" si="21"/>
        <v>-0.58427644559890868</v>
      </c>
      <c r="R172" s="39">
        <f t="shared" si="22"/>
        <v>-0.69942882924624739</v>
      </c>
      <c r="S172" s="23"/>
      <c r="T172" s="33"/>
      <c r="U172" s="357">
        <v>536</v>
      </c>
      <c r="V172" s="346" t="s">
        <v>198</v>
      </c>
      <c r="W172" s="342">
        <v>34476</v>
      </c>
      <c r="X172" s="361">
        <v>1072.176991233662</v>
      </c>
      <c r="Y172" s="337">
        <v>88.957013652593005</v>
      </c>
      <c r="Z172" s="358">
        <v>1161.1340048862551</v>
      </c>
      <c r="AA172" s="362">
        <v>-55.755656108597286</v>
      </c>
      <c r="AB172" s="360">
        <v>412.00376191948129</v>
      </c>
      <c r="AC172" s="366">
        <f t="shared" si="18"/>
        <v>1517.3821106971391</v>
      </c>
    </row>
    <row r="173" spans="1:29" ht="18.75">
      <c r="A173" s="345">
        <v>538</v>
      </c>
      <c r="B173" s="346" t="s">
        <v>199</v>
      </c>
      <c r="C173" s="342">
        <v>4689</v>
      </c>
      <c r="D173" s="336">
        <v>454.81637875879716</v>
      </c>
      <c r="E173" s="349">
        <v>555.38920878652164</v>
      </c>
      <c r="F173" s="352">
        <v>-27.152271273192579</v>
      </c>
      <c r="G173" s="351">
        <v>-73.420558754531882</v>
      </c>
      <c r="H173" s="337">
        <v>440.20708040093837</v>
      </c>
      <c r="I173" s="338">
        <v>895.02345915973558</v>
      </c>
      <c r="J173" s="341">
        <v>158.19876306248668</v>
      </c>
      <c r="K173" s="342">
        <v>171.36461248650471</v>
      </c>
      <c r="L173" s="339">
        <f t="shared" si="17"/>
        <v>1224.5868347087269</v>
      </c>
      <c r="M173" s="364">
        <v>2</v>
      </c>
      <c r="N173" s="134">
        <f t="shared" si="19"/>
        <v>-1140.5461359841813</v>
      </c>
      <c r="O173" s="135">
        <f t="shared" si="20"/>
        <v>-0.48223340933344555</v>
      </c>
      <c r="P173" s="31"/>
      <c r="Q173" s="39">
        <f t="shared" si="21"/>
        <v>-0.46128936243415863</v>
      </c>
      <c r="R173" s="39">
        <f t="shared" si="22"/>
        <v>-0.69463583784036365</v>
      </c>
      <c r="S173" s="23"/>
      <c r="T173" s="33"/>
      <c r="U173" s="357">
        <v>538</v>
      </c>
      <c r="V173" s="346" t="s">
        <v>199</v>
      </c>
      <c r="W173" s="342">
        <v>4693</v>
      </c>
      <c r="X173" s="361">
        <v>1198.956597461706</v>
      </c>
      <c r="Y173" s="337">
        <v>462.46123383245606</v>
      </c>
      <c r="Z173" s="358">
        <v>1661.4178312941622</v>
      </c>
      <c r="AA173" s="363">
        <v>142.53398678883443</v>
      </c>
      <c r="AB173" s="360">
        <v>561.18115260991181</v>
      </c>
      <c r="AC173" s="366">
        <f t="shared" si="18"/>
        <v>2365.1329706929082</v>
      </c>
    </row>
    <row r="174" spans="1:29" ht="18.75">
      <c r="A174" s="345">
        <v>541</v>
      </c>
      <c r="B174" s="346" t="s">
        <v>200</v>
      </c>
      <c r="C174" s="342">
        <v>9423</v>
      </c>
      <c r="D174" s="336">
        <v>878.68513212352752</v>
      </c>
      <c r="E174" s="349">
        <v>172.67207895574657</v>
      </c>
      <c r="F174" s="352">
        <v>410.34192932187199</v>
      </c>
      <c r="G174" s="351">
        <v>295.67112384590894</v>
      </c>
      <c r="H174" s="337">
        <v>434.66560543351375</v>
      </c>
      <c r="I174" s="338">
        <v>1313.3507375570414</v>
      </c>
      <c r="J174" s="341">
        <v>-93.138278679825959</v>
      </c>
      <c r="K174" s="342">
        <v>214.28514501488212</v>
      </c>
      <c r="L174" s="339">
        <f t="shared" si="17"/>
        <v>1434.4976038920975</v>
      </c>
      <c r="M174" s="364">
        <v>12</v>
      </c>
      <c r="N174" s="134">
        <f t="shared" si="19"/>
        <v>-3158.3605099743309</v>
      </c>
      <c r="O174" s="135">
        <f t="shared" si="20"/>
        <v>-0.68766777280552926</v>
      </c>
      <c r="P174" s="31"/>
      <c r="Q174" s="39">
        <f t="shared" si="21"/>
        <v>-0.67221532121910521</v>
      </c>
      <c r="R174" s="39">
        <f t="shared" si="22"/>
        <v>-0.68824769694566479</v>
      </c>
      <c r="S174" s="23"/>
      <c r="T174" s="33"/>
      <c r="U174" s="357">
        <v>541</v>
      </c>
      <c r="V174" s="346" t="s">
        <v>200</v>
      </c>
      <c r="W174" s="342">
        <v>9501</v>
      </c>
      <c r="X174" s="361">
        <v>3132.3758411991639</v>
      </c>
      <c r="Y174" s="337">
        <v>874.37255973796732</v>
      </c>
      <c r="Z174" s="358">
        <v>4006.748400937131</v>
      </c>
      <c r="AA174" s="362">
        <v>-101.2473423850121</v>
      </c>
      <c r="AB174" s="360">
        <v>687.3570553143096</v>
      </c>
      <c r="AC174" s="366">
        <f t="shared" si="18"/>
        <v>4592.8581138664285</v>
      </c>
    </row>
    <row r="175" spans="1:29" ht="18.75">
      <c r="A175" s="345">
        <v>543</v>
      </c>
      <c r="B175" s="346" t="s">
        <v>201</v>
      </c>
      <c r="C175" s="342">
        <v>44127</v>
      </c>
      <c r="D175" s="336">
        <v>757.0552949441385</v>
      </c>
      <c r="E175" s="349">
        <v>641.00899675935364</v>
      </c>
      <c r="F175" s="352">
        <v>64.829061572280011</v>
      </c>
      <c r="G175" s="351">
        <v>51.217236612504813</v>
      </c>
      <c r="H175" s="337">
        <v>3.8152604981077345</v>
      </c>
      <c r="I175" s="338">
        <v>760.8705554422462</v>
      </c>
      <c r="J175" s="341">
        <v>-167.22922473768895</v>
      </c>
      <c r="K175" s="342">
        <v>120.38550183823973</v>
      </c>
      <c r="L175" s="339">
        <f t="shared" si="17"/>
        <v>714.02683254279702</v>
      </c>
      <c r="M175" s="364">
        <v>1</v>
      </c>
      <c r="N175" s="134">
        <f t="shared" si="19"/>
        <v>-329.59312545358637</v>
      </c>
      <c r="O175" s="135">
        <f t="shared" si="20"/>
        <v>-0.31581719277040554</v>
      </c>
      <c r="P175" s="31"/>
      <c r="Q175" s="39">
        <f t="shared" si="21"/>
        <v>-5.7938662689847598E-2</v>
      </c>
      <c r="R175" s="39">
        <f t="shared" si="22"/>
        <v>-0.69147671109980158</v>
      </c>
      <c r="S175" s="23"/>
      <c r="T175" s="33"/>
      <c r="U175" s="357">
        <v>543</v>
      </c>
      <c r="V175" s="346" t="s">
        <v>201</v>
      </c>
      <c r="W175" s="342">
        <v>43663</v>
      </c>
      <c r="X175" s="361">
        <v>958.76962944633362</v>
      </c>
      <c r="Y175" s="337">
        <v>-151.10400799673292</v>
      </c>
      <c r="Z175" s="358">
        <v>807.66562144960074</v>
      </c>
      <c r="AA175" s="363">
        <v>-154.24473810778005</v>
      </c>
      <c r="AB175" s="360">
        <v>390.19907465456271</v>
      </c>
      <c r="AC175" s="366">
        <f t="shared" si="18"/>
        <v>1043.6199579963834</v>
      </c>
    </row>
    <row r="176" spans="1:29" ht="18.75">
      <c r="A176" s="345">
        <v>545</v>
      </c>
      <c r="B176" s="346" t="s">
        <v>202</v>
      </c>
      <c r="C176" s="342">
        <v>9562</v>
      </c>
      <c r="D176" s="336">
        <v>1079.1644007529806</v>
      </c>
      <c r="E176" s="349">
        <v>847.91037439866136</v>
      </c>
      <c r="F176" s="352">
        <v>114.94969671616816</v>
      </c>
      <c r="G176" s="351">
        <v>116.30432963815102</v>
      </c>
      <c r="H176" s="337">
        <v>329.43578749215646</v>
      </c>
      <c r="I176" s="338">
        <v>1408.6001882451369</v>
      </c>
      <c r="J176" s="341">
        <v>40.920623300564735</v>
      </c>
      <c r="K176" s="342">
        <v>226.88345190937994</v>
      </c>
      <c r="L176" s="339">
        <f t="shared" si="17"/>
        <v>1676.4042634550817</v>
      </c>
      <c r="M176" s="364">
        <v>15</v>
      </c>
      <c r="N176" s="134">
        <f t="shared" si="19"/>
        <v>-2261.9349566970204</v>
      </c>
      <c r="O176" s="135">
        <f t="shared" si="20"/>
        <v>-0.57433726001125474</v>
      </c>
      <c r="P176" s="31"/>
      <c r="Q176" s="39">
        <f t="shared" si="21"/>
        <v>-0.55476982983374623</v>
      </c>
      <c r="R176" s="39">
        <f t="shared" si="22"/>
        <v>-0.69195436304526003</v>
      </c>
      <c r="S176" s="23"/>
      <c r="T176" s="33"/>
      <c r="U176" s="357">
        <v>545</v>
      </c>
      <c r="V176" s="346" t="s">
        <v>202</v>
      </c>
      <c r="W176" s="342">
        <v>9558</v>
      </c>
      <c r="X176" s="361">
        <v>2412.9224922313438</v>
      </c>
      <c r="Y176" s="337">
        <v>750.83477902264633</v>
      </c>
      <c r="Z176" s="358">
        <v>3163.7572712539904</v>
      </c>
      <c r="AA176" s="362">
        <v>38.056497175141246</v>
      </c>
      <c r="AB176" s="360">
        <v>736.52545172297039</v>
      </c>
      <c r="AC176" s="366">
        <f t="shared" si="18"/>
        <v>3938.3392201521024</v>
      </c>
    </row>
    <row r="177" spans="1:29" ht="18.75">
      <c r="A177" s="345">
        <v>560</v>
      </c>
      <c r="B177" s="346" t="s">
        <v>203</v>
      </c>
      <c r="C177" s="342">
        <v>15808</v>
      </c>
      <c r="D177" s="336">
        <v>425.77473431174087</v>
      </c>
      <c r="E177" s="349">
        <v>330.09235829959516</v>
      </c>
      <c r="F177" s="352">
        <v>59.357477226720647</v>
      </c>
      <c r="G177" s="351">
        <v>36.324898785425098</v>
      </c>
      <c r="H177" s="337">
        <v>398.90675607287449</v>
      </c>
      <c r="I177" s="338">
        <v>824.68155364372467</v>
      </c>
      <c r="J177" s="341">
        <v>-134.12424089068827</v>
      </c>
      <c r="K177" s="342">
        <v>177.61662493346961</v>
      </c>
      <c r="L177" s="339">
        <f t="shared" si="17"/>
        <v>868.17393768650595</v>
      </c>
      <c r="M177" s="364">
        <v>7</v>
      </c>
      <c r="N177" s="134">
        <f t="shared" si="19"/>
        <v>-1598.9154893693128</v>
      </c>
      <c r="O177" s="135">
        <f t="shared" si="20"/>
        <v>-0.6480979051000314</v>
      </c>
      <c r="P177" s="31"/>
      <c r="Q177" s="39">
        <f t="shared" si="21"/>
        <v>-0.58787306732798705</v>
      </c>
      <c r="R177" s="39">
        <f t="shared" si="22"/>
        <v>-0.69705267362592105</v>
      </c>
      <c r="S177" s="23"/>
      <c r="T177" s="33"/>
      <c r="U177" s="357">
        <v>560</v>
      </c>
      <c r="V177" s="346" t="s">
        <v>203</v>
      </c>
      <c r="W177" s="342">
        <v>15882</v>
      </c>
      <c r="X177" s="361">
        <v>1376.0531089866877</v>
      </c>
      <c r="Y177" s="337">
        <v>624.98464968859719</v>
      </c>
      <c r="Z177" s="358">
        <v>2001.0377586752847</v>
      </c>
      <c r="AA177" s="363">
        <v>-120.24373504596399</v>
      </c>
      <c r="AB177" s="360">
        <v>586.29540342649818</v>
      </c>
      <c r="AC177" s="366">
        <f t="shared" si="18"/>
        <v>2467.0894270558188</v>
      </c>
    </row>
    <row r="178" spans="1:29" ht="18.75">
      <c r="A178" s="345">
        <v>561</v>
      </c>
      <c r="B178" s="346" t="s">
        <v>204</v>
      </c>
      <c r="C178" s="342">
        <v>1337</v>
      </c>
      <c r="D178" s="336">
        <v>990.91697830964847</v>
      </c>
      <c r="E178" s="349">
        <v>460.69483919222137</v>
      </c>
      <c r="F178" s="352">
        <v>284.00149588631263</v>
      </c>
      <c r="G178" s="351">
        <v>246.22064323111442</v>
      </c>
      <c r="H178" s="337">
        <v>334.49139865370233</v>
      </c>
      <c r="I178" s="338">
        <v>1325.4076290201945</v>
      </c>
      <c r="J178" s="341">
        <v>-233.42183994016455</v>
      </c>
      <c r="K178" s="342">
        <v>255.96635493940195</v>
      </c>
      <c r="L178" s="339">
        <f t="shared" si="17"/>
        <v>1347.9521440194319</v>
      </c>
      <c r="M178" s="364">
        <v>2</v>
      </c>
      <c r="N178" s="134">
        <f t="shared" si="19"/>
        <v>-1843.8377402442122</v>
      </c>
      <c r="O178" s="135">
        <f t="shared" si="20"/>
        <v>-0.57768142863501537</v>
      </c>
      <c r="P178" s="31"/>
      <c r="Q178" s="39">
        <f t="shared" si="21"/>
        <v>-0.50996162180323978</v>
      </c>
      <c r="R178" s="39">
        <f t="shared" si="22"/>
        <v>-0.63919130879158659</v>
      </c>
      <c r="S178" s="23"/>
      <c r="T178" s="33"/>
      <c r="U178" s="357">
        <v>561</v>
      </c>
      <c r="V178" s="346" t="s">
        <v>204</v>
      </c>
      <c r="W178" s="342">
        <v>1334</v>
      </c>
      <c r="X178" s="361">
        <v>2006.2700868928134</v>
      </c>
      <c r="Y178" s="337">
        <v>698.43160177373557</v>
      </c>
      <c r="Z178" s="358">
        <v>2704.7016886665492</v>
      </c>
      <c r="AA178" s="362">
        <v>-222.33583208395802</v>
      </c>
      <c r="AB178" s="360">
        <v>709.42402768105308</v>
      </c>
      <c r="AC178" s="366">
        <f t="shared" si="18"/>
        <v>3191.7898842636441</v>
      </c>
    </row>
    <row r="179" spans="1:29" ht="18.75">
      <c r="A179" s="345">
        <v>562</v>
      </c>
      <c r="B179" s="346" t="s">
        <v>205</v>
      </c>
      <c r="C179" s="342">
        <v>8978</v>
      </c>
      <c r="D179" s="336">
        <v>98.465693918467366</v>
      </c>
      <c r="E179" s="349">
        <v>164.56449097794609</v>
      </c>
      <c r="F179" s="352">
        <v>-33.564713744709287</v>
      </c>
      <c r="G179" s="351">
        <v>-32.53408331476944</v>
      </c>
      <c r="H179" s="337">
        <v>363.15404321675209</v>
      </c>
      <c r="I179" s="338">
        <v>461.61973713521945</v>
      </c>
      <c r="J179" s="341">
        <v>-41.73791490309646</v>
      </c>
      <c r="K179" s="342">
        <v>190.13164934711978</v>
      </c>
      <c r="L179" s="339">
        <f t="shared" si="17"/>
        <v>610.01347157924283</v>
      </c>
      <c r="M179" s="364">
        <v>6</v>
      </c>
      <c r="N179" s="134">
        <f t="shared" si="19"/>
        <v>-2367.9519778360991</v>
      </c>
      <c r="O179" s="135">
        <f t="shared" si="20"/>
        <v>-0.79515763969021014</v>
      </c>
      <c r="P179" s="31"/>
      <c r="Q179" s="39">
        <f t="shared" si="21"/>
        <v>-0.80872638473543867</v>
      </c>
      <c r="R179" s="39">
        <f t="shared" si="22"/>
        <v>-0.69773832330528629</v>
      </c>
      <c r="S179" s="23"/>
      <c r="T179" s="33"/>
      <c r="U179" s="357">
        <v>562</v>
      </c>
      <c r="V179" s="346" t="s">
        <v>205</v>
      </c>
      <c r="W179" s="342">
        <v>9008</v>
      </c>
      <c r="X179" s="361">
        <v>1764.6769832899538</v>
      </c>
      <c r="Y179" s="337">
        <v>648.72298563271818</v>
      </c>
      <c r="Z179" s="358">
        <v>2413.3999689226721</v>
      </c>
      <c r="AA179" s="363">
        <v>-64.464476021314383</v>
      </c>
      <c r="AB179" s="360">
        <v>629.0299565139843</v>
      </c>
      <c r="AC179" s="366">
        <f t="shared" si="18"/>
        <v>2977.9654494153419</v>
      </c>
    </row>
    <row r="180" spans="1:29" ht="18.75">
      <c r="A180" s="345">
        <v>563</v>
      </c>
      <c r="B180" s="346" t="s">
        <v>206</v>
      </c>
      <c r="C180" s="342">
        <v>7102</v>
      </c>
      <c r="D180" s="336">
        <v>444.34426921993804</v>
      </c>
      <c r="E180" s="349">
        <v>449.19022810475923</v>
      </c>
      <c r="F180" s="352">
        <v>50.607997747113487</v>
      </c>
      <c r="G180" s="351">
        <v>-55.453956631934666</v>
      </c>
      <c r="H180" s="337">
        <v>482.99338214587442</v>
      </c>
      <c r="I180" s="338">
        <v>927.33751056040558</v>
      </c>
      <c r="J180" s="341">
        <v>-45.641087017741484</v>
      </c>
      <c r="K180" s="342">
        <v>184.09249438849594</v>
      </c>
      <c r="L180" s="339">
        <f t="shared" si="17"/>
        <v>1065.7889179311601</v>
      </c>
      <c r="M180" s="364">
        <v>17</v>
      </c>
      <c r="N180" s="134">
        <f t="shared" si="19"/>
        <v>-3003.3539719246514</v>
      </c>
      <c r="O180" s="135">
        <f t="shared" si="20"/>
        <v>-0.73808024274887873</v>
      </c>
      <c r="P180" s="31"/>
      <c r="Q180" s="39">
        <f t="shared" si="21"/>
        <v>-0.73659424457846578</v>
      </c>
      <c r="R180" s="39">
        <f t="shared" si="22"/>
        <v>-0.69465123708632404</v>
      </c>
      <c r="S180" s="23"/>
      <c r="T180" s="33"/>
      <c r="U180" s="357">
        <v>563</v>
      </c>
      <c r="V180" s="346" t="s">
        <v>206</v>
      </c>
      <c r="W180" s="342">
        <v>7155</v>
      </c>
      <c r="X180" s="361">
        <v>2732.3619037008702</v>
      </c>
      <c r="Y180" s="337">
        <v>788.20471822569414</v>
      </c>
      <c r="Z180" s="358">
        <v>3520.5666219265645</v>
      </c>
      <c r="AA180" s="362">
        <v>-54.316282320055905</v>
      </c>
      <c r="AB180" s="360">
        <v>602.89255024930299</v>
      </c>
      <c r="AC180" s="366">
        <f t="shared" si="18"/>
        <v>4069.1428898558115</v>
      </c>
    </row>
    <row r="181" spans="1:29" ht="18.75">
      <c r="A181" s="345">
        <v>564</v>
      </c>
      <c r="B181" s="346" t="s">
        <v>207</v>
      </c>
      <c r="C181" s="342">
        <v>209551</v>
      </c>
      <c r="D181" s="336">
        <v>225.82227715448744</v>
      </c>
      <c r="E181" s="349">
        <v>398.50625861962004</v>
      </c>
      <c r="F181" s="352">
        <v>-110.52343343625179</v>
      </c>
      <c r="G181" s="351">
        <v>-62.160548028880797</v>
      </c>
      <c r="H181" s="337">
        <v>194.6136835424312</v>
      </c>
      <c r="I181" s="338">
        <v>420.43596069691864</v>
      </c>
      <c r="J181" s="341">
        <v>4.2527594714413199</v>
      </c>
      <c r="K181" s="342">
        <v>139.00431764132225</v>
      </c>
      <c r="L181" s="339">
        <f t="shared" si="17"/>
        <v>563.69303780968221</v>
      </c>
      <c r="M181" s="364">
        <v>17</v>
      </c>
      <c r="N181" s="134">
        <f t="shared" si="19"/>
        <v>-1095.2893786766131</v>
      </c>
      <c r="O181" s="135">
        <f t="shared" si="20"/>
        <v>-0.66021759350314435</v>
      </c>
      <c r="P181" s="31"/>
      <c r="Q181" s="39">
        <f t="shared" si="21"/>
        <v>-0.65049404306549619</v>
      </c>
      <c r="R181" s="39">
        <f t="shared" si="22"/>
        <v>-0.69516085219560098</v>
      </c>
      <c r="S181" s="23"/>
      <c r="T181" s="33"/>
      <c r="U181" s="357">
        <v>564</v>
      </c>
      <c r="V181" s="346" t="s">
        <v>207</v>
      </c>
      <c r="W181" s="342">
        <v>207327</v>
      </c>
      <c r="X181" s="361">
        <v>985.36743511958377</v>
      </c>
      <c r="Y181" s="337">
        <v>217.57618388061184</v>
      </c>
      <c r="Z181" s="358">
        <v>1202.9436190001957</v>
      </c>
      <c r="AA181" s="363">
        <v>4.6453187476787873E-2</v>
      </c>
      <c r="AB181" s="360">
        <v>455.99234429862275</v>
      </c>
      <c r="AC181" s="366">
        <f t="shared" si="18"/>
        <v>1658.9824164862953</v>
      </c>
    </row>
    <row r="182" spans="1:29" ht="18.75">
      <c r="A182" s="345">
        <v>576</v>
      </c>
      <c r="B182" s="346" t="s">
        <v>208</v>
      </c>
      <c r="C182" s="342">
        <v>2813</v>
      </c>
      <c r="D182" s="336">
        <v>400.07998578030572</v>
      </c>
      <c r="E182" s="349">
        <v>-37.24742268041237</v>
      </c>
      <c r="F182" s="352">
        <v>224.35300391041594</v>
      </c>
      <c r="G182" s="351">
        <v>212.97440455030218</v>
      </c>
      <c r="H182" s="337">
        <v>177.35193743334517</v>
      </c>
      <c r="I182" s="338">
        <v>577.43227870600776</v>
      </c>
      <c r="J182" s="341">
        <v>-84.303234980447925</v>
      </c>
      <c r="K182" s="342">
        <v>222.64779893452157</v>
      </c>
      <c r="L182" s="339">
        <f t="shared" si="17"/>
        <v>715.77684266008146</v>
      </c>
      <c r="M182" s="364">
        <v>7</v>
      </c>
      <c r="N182" s="134">
        <f t="shared" si="19"/>
        <v>-3172.2480406717809</v>
      </c>
      <c r="O182" s="135">
        <f t="shared" si="20"/>
        <v>-0.81590219606653003</v>
      </c>
      <c r="P182" s="31"/>
      <c r="Q182" s="39">
        <f t="shared" si="21"/>
        <v>-0.82255424082387207</v>
      </c>
      <c r="R182" s="39">
        <f t="shared" si="22"/>
        <v>-0.69479679329922361</v>
      </c>
      <c r="S182" s="23"/>
      <c r="T182" s="33"/>
      <c r="U182" s="357">
        <v>576</v>
      </c>
      <c r="V182" s="346" t="s">
        <v>208</v>
      </c>
      <c r="W182" s="342">
        <v>2861</v>
      </c>
      <c r="X182" s="361">
        <v>2539.8893034799444</v>
      </c>
      <c r="Y182" s="337">
        <v>714.2446999867924</v>
      </c>
      <c r="Z182" s="358">
        <v>3254.1340034667369</v>
      </c>
      <c r="AA182" s="362">
        <v>-95.615868577420486</v>
      </c>
      <c r="AB182" s="360">
        <v>729.50674844254593</v>
      </c>
      <c r="AC182" s="366">
        <f t="shared" si="18"/>
        <v>3888.0248833318624</v>
      </c>
    </row>
    <row r="183" spans="1:29" ht="18.75">
      <c r="A183" s="345">
        <v>577</v>
      </c>
      <c r="B183" s="346" t="s">
        <v>209</v>
      </c>
      <c r="C183" s="342">
        <v>11041</v>
      </c>
      <c r="D183" s="336">
        <v>454.18902273344804</v>
      </c>
      <c r="E183" s="349">
        <v>468.24227877909607</v>
      </c>
      <c r="F183" s="352">
        <v>13.770944660809709</v>
      </c>
      <c r="G183" s="351">
        <v>-27.824200706457749</v>
      </c>
      <c r="H183" s="337">
        <v>313.60954623675394</v>
      </c>
      <c r="I183" s="338">
        <v>767.79847839869581</v>
      </c>
      <c r="J183" s="341">
        <v>7.2382030613169093</v>
      </c>
      <c r="K183" s="342">
        <v>146.70354092651431</v>
      </c>
      <c r="L183" s="339">
        <f t="shared" si="17"/>
        <v>921.74022238652697</v>
      </c>
      <c r="M183" s="364">
        <v>2</v>
      </c>
      <c r="N183" s="134">
        <f t="shared" si="19"/>
        <v>-950.6516797277759</v>
      </c>
      <c r="O183" s="135">
        <f t="shared" si="20"/>
        <v>-0.50772046100728219</v>
      </c>
      <c r="P183" s="31"/>
      <c r="Q183" s="39">
        <f t="shared" si="21"/>
        <v>-0.44296910587907656</v>
      </c>
      <c r="R183" s="39">
        <f t="shared" si="22"/>
        <v>-0.69855534779655803</v>
      </c>
      <c r="S183" s="23"/>
      <c r="T183" s="33"/>
      <c r="U183" s="357">
        <v>577</v>
      </c>
      <c r="V183" s="346" t="s">
        <v>209</v>
      </c>
      <c r="W183" s="342">
        <v>10922</v>
      </c>
      <c r="X183" s="361">
        <v>1107.7590522270564</v>
      </c>
      <c r="Y183" s="337">
        <v>270.61777839810088</v>
      </c>
      <c r="Z183" s="358">
        <v>1378.376830625157</v>
      </c>
      <c r="AA183" s="363">
        <v>7.3468229262039921</v>
      </c>
      <c r="AB183" s="360">
        <v>486.66824856294198</v>
      </c>
      <c r="AC183" s="366">
        <f t="shared" si="18"/>
        <v>1872.3919021143029</v>
      </c>
    </row>
    <row r="184" spans="1:29" ht="18.75">
      <c r="A184" s="345">
        <v>578</v>
      </c>
      <c r="B184" s="346" t="s">
        <v>210</v>
      </c>
      <c r="C184" s="342">
        <v>3183</v>
      </c>
      <c r="D184" s="336">
        <v>-72.005026704366955</v>
      </c>
      <c r="E184" s="349">
        <v>177.75903235940936</v>
      </c>
      <c r="F184" s="352">
        <v>-138.57681432610744</v>
      </c>
      <c r="G184" s="351">
        <v>-111.18724473766886</v>
      </c>
      <c r="H184" s="337">
        <v>507.81778196669808</v>
      </c>
      <c r="I184" s="338">
        <v>435.81275526233111</v>
      </c>
      <c r="J184" s="341">
        <v>32.701853597235313</v>
      </c>
      <c r="K184" s="342">
        <v>212.38636133419629</v>
      </c>
      <c r="L184" s="339">
        <f t="shared" si="17"/>
        <v>680.90097019376276</v>
      </c>
      <c r="M184" s="364">
        <v>18</v>
      </c>
      <c r="N184" s="134">
        <f t="shared" si="19"/>
        <v>-3580.6513902290126</v>
      </c>
      <c r="O184" s="135">
        <f t="shared" si="20"/>
        <v>-0.84022231510814693</v>
      </c>
      <c r="P184" s="31"/>
      <c r="Q184" s="39">
        <f t="shared" si="21"/>
        <v>-0.87779821968816707</v>
      </c>
      <c r="R184" s="39">
        <f t="shared" si="22"/>
        <v>-0.69824593420669179</v>
      </c>
      <c r="S184" s="23"/>
      <c r="T184" s="33"/>
      <c r="U184" s="357">
        <v>578</v>
      </c>
      <c r="V184" s="346" t="s">
        <v>210</v>
      </c>
      <c r="W184" s="342">
        <v>3235</v>
      </c>
      <c r="X184" s="361">
        <v>2575.7233060001195</v>
      </c>
      <c r="Y184" s="337">
        <v>990.61389588212603</v>
      </c>
      <c r="Z184" s="358">
        <v>3566.3372018822461</v>
      </c>
      <c r="AA184" s="362">
        <v>-8.6241112828438951</v>
      </c>
      <c r="AB184" s="360">
        <v>703.83926982337368</v>
      </c>
      <c r="AC184" s="366">
        <f t="shared" si="18"/>
        <v>4261.5523604227756</v>
      </c>
    </row>
    <row r="185" spans="1:29" ht="18.75">
      <c r="A185" s="345">
        <v>580</v>
      </c>
      <c r="B185" s="346" t="s">
        <v>211</v>
      </c>
      <c r="C185" s="342">
        <v>4567</v>
      </c>
      <c r="D185" s="336">
        <v>-26.517407488504489</v>
      </c>
      <c r="E185" s="349">
        <v>-54.489380337201666</v>
      </c>
      <c r="F185" s="352">
        <v>-15.145171885263849</v>
      </c>
      <c r="G185" s="351">
        <v>43.117144733961027</v>
      </c>
      <c r="H185" s="337">
        <v>386.67418436610467</v>
      </c>
      <c r="I185" s="338">
        <v>360.15677687760018</v>
      </c>
      <c r="J185" s="341">
        <v>-64.968688416903873</v>
      </c>
      <c r="K185" s="342">
        <v>226.30823978165847</v>
      </c>
      <c r="L185" s="339">
        <f t="shared" si="17"/>
        <v>521.49632824235482</v>
      </c>
      <c r="M185" s="364">
        <v>9</v>
      </c>
      <c r="N185" s="134">
        <f t="shared" si="19"/>
        <v>-3454.2139399775388</v>
      </c>
      <c r="O185" s="135">
        <f t="shared" si="20"/>
        <v>-0.86882939322541408</v>
      </c>
      <c r="P185" s="31"/>
      <c r="Q185" s="39">
        <f t="shared" si="21"/>
        <v>-0.89152964243687094</v>
      </c>
      <c r="R185" s="39">
        <f t="shared" si="22"/>
        <v>-0.68643828879314306</v>
      </c>
      <c r="S185" s="23"/>
      <c r="T185" s="33"/>
      <c r="U185" s="357">
        <v>580</v>
      </c>
      <c r="V185" s="346" t="s">
        <v>211</v>
      </c>
      <c r="W185" s="342">
        <v>4655</v>
      </c>
      <c r="X185" s="361">
        <v>2576.143299184921</v>
      </c>
      <c r="Y185" s="337">
        <v>744.18111910595655</v>
      </c>
      <c r="Z185" s="358">
        <v>3320.3244182908779</v>
      </c>
      <c r="AA185" s="363">
        <v>-66.348442534908699</v>
      </c>
      <c r="AB185" s="360">
        <v>721.73429246392482</v>
      </c>
      <c r="AC185" s="366">
        <f t="shared" si="18"/>
        <v>3975.7102682198938</v>
      </c>
    </row>
    <row r="186" spans="1:29" ht="18.75">
      <c r="A186" s="345">
        <v>581</v>
      </c>
      <c r="B186" s="346" t="s">
        <v>212</v>
      </c>
      <c r="C186" s="342">
        <v>6286</v>
      </c>
      <c r="D186" s="336">
        <v>394.04804327076045</v>
      </c>
      <c r="E186" s="349">
        <v>197.46881959910914</v>
      </c>
      <c r="F186" s="352">
        <v>125.69265033407572</v>
      </c>
      <c r="G186" s="351">
        <v>70.88657333757557</v>
      </c>
      <c r="H186" s="337">
        <v>327.66767419662744</v>
      </c>
      <c r="I186" s="338">
        <v>721.71571746738789</v>
      </c>
      <c r="J186" s="341">
        <v>-44.606108813235764</v>
      </c>
      <c r="K186" s="342">
        <v>196.97786057855092</v>
      </c>
      <c r="L186" s="339">
        <f t="shared" si="17"/>
        <v>874.08746923270303</v>
      </c>
      <c r="M186" s="364">
        <v>6</v>
      </c>
      <c r="N186" s="134">
        <f t="shared" si="19"/>
        <v>-2618.9817768571661</v>
      </c>
      <c r="O186" s="135">
        <f t="shared" si="20"/>
        <v>-0.74976520427954474</v>
      </c>
      <c r="P186" s="31"/>
      <c r="Q186" s="39">
        <f t="shared" si="21"/>
        <v>-0.75159623706888434</v>
      </c>
      <c r="R186" s="39">
        <f t="shared" si="22"/>
        <v>-0.69435219318130503</v>
      </c>
      <c r="S186" s="23"/>
      <c r="T186" s="33"/>
      <c r="U186" s="357">
        <v>581</v>
      </c>
      <c r="V186" s="346" t="s">
        <v>212</v>
      </c>
      <c r="W186" s="342">
        <v>6352</v>
      </c>
      <c r="X186" s="361">
        <v>2193.2306630127828</v>
      </c>
      <c r="Y186" s="337">
        <v>712.18312360334619</v>
      </c>
      <c r="Z186" s="358">
        <v>2905.4137866161291</v>
      </c>
      <c r="AA186" s="362">
        <v>-56.804785894206546</v>
      </c>
      <c r="AB186" s="360">
        <v>644.46024536794653</v>
      </c>
      <c r="AC186" s="366">
        <f t="shared" si="18"/>
        <v>3493.069246089869</v>
      </c>
    </row>
    <row r="187" spans="1:29" ht="18.75">
      <c r="A187" s="345">
        <v>583</v>
      </c>
      <c r="B187" s="346" t="s">
        <v>213</v>
      </c>
      <c r="C187" s="342">
        <v>924</v>
      </c>
      <c r="D187" s="336">
        <v>215.16125541125541</v>
      </c>
      <c r="E187" s="349">
        <v>855.59740259740261</v>
      </c>
      <c r="F187" s="352">
        <v>-830.33982683982686</v>
      </c>
      <c r="G187" s="351">
        <v>189.90367965367966</v>
      </c>
      <c r="H187" s="337">
        <v>-4.0909090909090908</v>
      </c>
      <c r="I187" s="338">
        <v>211.07034632034632</v>
      </c>
      <c r="J187" s="341">
        <v>-212.16125541125541</v>
      </c>
      <c r="K187" s="342">
        <v>207.74796834711273</v>
      </c>
      <c r="L187" s="339">
        <f t="shared" si="17"/>
        <v>206.65705925620364</v>
      </c>
      <c r="M187" s="364">
        <v>19</v>
      </c>
      <c r="N187" s="134">
        <f t="shared" si="19"/>
        <v>-5355.3410482496683</v>
      </c>
      <c r="O187" s="135">
        <f t="shared" si="20"/>
        <v>-0.96284481668964939</v>
      </c>
      <c r="P187" s="31"/>
      <c r="Q187" s="39">
        <f t="shared" si="21"/>
        <v>-0.95811491085396838</v>
      </c>
      <c r="R187" s="39">
        <f t="shared" si="22"/>
        <v>-0.69923634662386303</v>
      </c>
      <c r="S187" s="23"/>
      <c r="T187" s="33"/>
      <c r="U187" s="357">
        <v>583</v>
      </c>
      <c r="V187" s="346" t="s">
        <v>213</v>
      </c>
      <c r="W187" s="342">
        <v>931</v>
      </c>
      <c r="X187" s="361">
        <v>4430.5389780044998</v>
      </c>
      <c r="Y187" s="337">
        <v>608.7327681878761</v>
      </c>
      <c r="Z187" s="358">
        <v>5039.2717461923758</v>
      </c>
      <c r="AA187" s="363">
        <v>-168.00859291084856</v>
      </c>
      <c r="AB187" s="360">
        <v>690.73495422434496</v>
      </c>
      <c r="AC187" s="366">
        <f t="shared" si="18"/>
        <v>5561.9981075058722</v>
      </c>
    </row>
    <row r="188" spans="1:29" ht="18.75">
      <c r="A188" s="345">
        <v>584</v>
      </c>
      <c r="B188" s="346" t="s">
        <v>214</v>
      </c>
      <c r="C188" s="342">
        <v>2676</v>
      </c>
      <c r="D188" s="336">
        <v>1159.4906576980568</v>
      </c>
      <c r="E188" s="349">
        <v>1427.6416292974588</v>
      </c>
      <c r="F188" s="352">
        <v>-124.52316890881913</v>
      </c>
      <c r="G188" s="351">
        <v>-143.62780269058297</v>
      </c>
      <c r="H188" s="337">
        <v>667.75635276532137</v>
      </c>
      <c r="I188" s="338">
        <v>1827.2473841554558</v>
      </c>
      <c r="J188" s="341">
        <v>93.344544095665171</v>
      </c>
      <c r="K188" s="342">
        <v>203.38747144250482</v>
      </c>
      <c r="L188" s="339">
        <f t="shared" si="17"/>
        <v>2123.979399693626</v>
      </c>
      <c r="M188" s="364">
        <v>16</v>
      </c>
      <c r="N188" s="134">
        <f t="shared" si="19"/>
        <v>-2928.9325072866441</v>
      </c>
      <c r="O188" s="135">
        <f t="shared" si="20"/>
        <v>-0.57965239869717777</v>
      </c>
      <c r="P188" s="31"/>
      <c r="Q188" s="39">
        <f t="shared" si="21"/>
        <v>-0.57620478638276251</v>
      </c>
      <c r="R188" s="39">
        <f t="shared" si="22"/>
        <v>-0.68800664832432001</v>
      </c>
      <c r="S188" s="23"/>
      <c r="T188" s="33"/>
      <c r="U188" s="357">
        <v>584</v>
      </c>
      <c r="V188" s="346" t="s">
        <v>214</v>
      </c>
      <c r="W188" s="342">
        <v>2706</v>
      </c>
      <c r="X188" s="361">
        <v>3026.7172700145702</v>
      </c>
      <c r="Y188" s="337">
        <v>1284.9109066211988</v>
      </c>
      <c r="Z188" s="358">
        <v>4311.6281766357688</v>
      </c>
      <c r="AA188" s="362">
        <v>89.386917960088695</v>
      </c>
      <c r="AB188" s="360">
        <v>651.89681238441256</v>
      </c>
      <c r="AC188" s="366">
        <f t="shared" si="18"/>
        <v>5052.91190698027</v>
      </c>
    </row>
    <row r="189" spans="1:29" ht="18.75">
      <c r="A189" s="345">
        <v>588</v>
      </c>
      <c r="B189" s="346" t="s">
        <v>215</v>
      </c>
      <c r="C189" s="342">
        <v>1644</v>
      </c>
      <c r="D189" s="336">
        <v>-367.30474452554745</v>
      </c>
      <c r="E189" s="349">
        <v>56.960462287104626</v>
      </c>
      <c r="F189" s="352">
        <v>-274.70255474452557</v>
      </c>
      <c r="G189" s="351">
        <v>-149.56265206812651</v>
      </c>
      <c r="H189" s="337">
        <v>133.28406326034064</v>
      </c>
      <c r="I189" s="338">
        <v>-234.02007299270073</v>
      </c>
      <c r="J189" s="341">
        <v>-210.89963503649636</v>
      </c>
      <c r="K189" s="342">
        <v>233.71909074141101</v>
      </c>
      <c r="L189" s="339">
        <f t="shared" si="17"/>
        <v>-211.20061728778606</v>
      </c>
      <c r="M189" s="364">
        <v>10</v>
      </c>
      <c r="N189" s="134">
        <f t="shared" si="19"/>
        <v>-4017.018547543028</v>
      </c>
      <c r="O189" s="135">
        <f t="shared" si="20"/>
        <v>-1.0554941463722678</v>
      </c>
      <c r="P189" s="31"/>
      <c r="Q189" s="39">
        <f t="shared" si="21"/>
        <v>-1.072201824911134</v>
      </c>
      <c r="R189" s="39">
        <f t="shared" si="22"/>
        <v>-0.69950698144456891</v>
      </c>
      <c r="S189" s="23"/>
      <c r="T189" s="33"/>
      <c r="U189" s="357">
        <v>588</v>
      </c>
      <c r="V189" s="346" t="s">
        <v>215</v>
      </c>
      <c r="W189" s="342">
        <v>1654</v>
      </c>
      <c r="X189" s="361">
        <v>2470.0538470635142</v>
      </c>
      <c r="Y189" s="337">
        <v>771.13947846159931</v>
      </c>
      <c r="Z189" s="358">
        <v>3241.1933255251138</v>
      </c>
      <c r="AA189" s="363">
        <v>-213.16082224909312</v>
      </c>
      <c r="AB189" s="360">
        <v>777.78542697922137</v>
      </c>
      <c r="AC189" s="366">
        <f t="shared" si="18"/>
        <v>3805.8179302552421</v>
      </c>
    </row>
    <row r="190" spans="1:29" ht="18.75">
      <c r="A190" s="345">
        <v>592</v>
      </c>
      <c r="B190" s="346" t="s">
        <v>216</v>
      </c>
      <c r="C190" s="342">
        <v>3678</v>
      </c>
      <c r="D190" s="336">
        <v>656.66666666666663</v>
      </c>
      <c r="E190" s="349">
        <v>562.62778684067428</v>
      </c>
      <c r="F190" s="352">
        <v>66.628058727569325</v>
      </c>
      <c r="G190" s="351">
        <v>27.410821098423057</v>
      </c>
      <c r="H190" s="337">
        <v>350.05927134312128</v>
      </c>
      <c r="I190" s="338">
        <v>1006.7259380097879</v>
      </c>
      <c r="J190" s="341">
        <v>-10.180804785209354</v>
      </c>
      <c r="K190" s="342">
        <v>188.92460353354801</v>
      </c>
      <c r="L190" s="339">
        <f t="shared" si="17"/>
        <v>1185.4697367581266</v>
      </c>
      <c r="M190" s="364">
        <v>13</v>
      </c>
      <c r="N190" s="134">
        <f t="shared" si="19"/>
        <v>-1735.8158395729715</v>
      </c>
      <c r="O190" s="135">
        <f t="shared" si="20"/>
        <v>-0.59419587514378447</v>
      </c>
      <c r="P190" s="31"/>
      <c r="Q190" s="39">
        <f t="shared" si="21"/>
        <v>-0.57161087476113004</v>
      </c>
      <c r="R190" s="39">
        <f t="shared" si="22"/>
        <v>-0.69292002555664522</v>
      </c>
      <c r="S190" s="23"/>
      <c r="T190" s="33"/>
      <c r="U190" s="357">
        <v>592</v>
      </c>
      <c r="V190" s="346" t="s">
        <v>216</v>
      </c>
      <c r="W190" s="342">
        <v>3772</v>
      </c>
      <c r="X190" s="361">
        <v>1635.8581890239466</v>
      </c>
      <c r="Y190" s="337">
        <v>714.16864101856947</v>
      </c>
      <c r="Z190" s="358">
        <v>2350.0268300425159</v>
      </c>
      <c r="AA190" s="362">
        <v>-43.970572640509012</v>
      </c>
      <c r="AB190" s="360">
        <v>615.22931892909151</v>
      </c>
      <c r="AC190" s="366">
        <f t="shared" si="18"/>
        <v>2921.2855763310981</v>
      </c>
    </row>
    <row r="191" spans="1:29" ht="18.75">
      <c r="A191" s="345">
        <v>593</v>
      </c>
      <c r="B191" s="346" t="s">
        <v>217</v>
      </c>
      <c r="C191" s="342">
        <v>17253</v>
      </c>
      <c r="D191" s="336">
        <v>-100.61032863849765</v>
      </c>
      <c r="E191" s="349">
        <v>-81.272532313220893</v>
      </c>
      <c r="F191" s="352">
        <v>9.6061554512258738</v>
      </c>
      <c r="G191" s="351">
        <v>-28.943951776502637</v>
      </c>
      <c r="H191" s="337">
        <v>326.86773314785836</v>
      </c>
      <c r="I191" s="338">
        <v>226.2574045093607</v>
      </c>
      <c r="J191" s="341">
        <v>-118.30110705384571</v>
      </c>
      <c r="K191" s="342">
        <v>193.02035872441326</v>
      </c>
      <c r="L191" s="339">
        <f t="shared" si="17"/>
        <v>300.97665617992823</v>
      </c>
      <c r="M191" s="364">
        <v>10</v>
      </c>
      <c r="N191" s="134">
        <f t="shared" si="19"/>
        <v>-2881.2717646420469</v>
      </c>
      <c r="O191" s="135">
        <f t="shared" si="20"/>
        <v>-0.90542012552804219</v>
      </c>
      <c r="P191" s="31"/>
      <c r="Q191" s="39">
        <f t="shared" si="21"/>
        <v>-0.91505822972834561</v>
      </c>
      <c r="R191" s="39">
        <f t="shared" si="22"/>
        <v>-0.69437425109335538</v>
      </c>
      <c r="S191" s="23"/>
      <c r="T191" s="33"/>
      <c r="U191" s="357">
        <v>593</v>
      </c>
      <c r="V191" s="346" t="s">
        <v>217</v>
      </c>
      <c r="W191" s="342">
        <v>17375</v>
      </c>
      <c r="X191" s="361">
        <v>2073.6581560770474</v>
      </c>
      <c r="Y191" s="337">
        <v>590.01842831437011</v>
      </c>
      <c r="Z191" s="358">
        <v>2663.6765843914177</v>
      </c>
      <c r="AA191" s="363">
        <v>-112.98607194244605</v>
      </c>
      <c r="AB191" s="360">
        <v>631.55790837300356</v>
      </c>
      <c r="AC191" s="366">
        <f t="shared" si="18"/>
        <v>3182.2484208219753</v>
      </c>
    </row>
    <row r="192" spans="1:29" ht="18.75">
      <c r="A192" s="345">
        <v>595</v>
      </c>
      <c r="B192" s="346" t="s">
        <v>218</v>
      </c>
      <c r="C192" s="342">
        <v>4269</v>
      </c>
      <c r="D192" s="336">
        <v>603.57390489576017</v>
      </c>
      <c r="E192" s="349">
        <v>311.93909580698056</v>
      </c>
      <c r="F192" s="352">
        <v>214.30405247130474</v>
      </c>
      <c r="G192" s="351">
        <v>77.330756617474819</v>
      </c>
      <c r="H192" s="337">
        <v>438.94588896697121</v>
      </c>
      <c r="I192" s="338">
        <v>1042.5197938627314</v>
      </c>
      <c r="J192" s="341">
        <v>8.0161630358397744</v>
      </c>
      <c r="K192" s="342">
        <v>227.75414305359791</v>
      </c>
      <c r="L192" s="339">
        <f t="shared" si="17"/>
        <v>1278.2900999521692</v>
      </c>
      <c r="M192" s="364">
        <v>11</v>
      </c>
      <c r="N192" s="134">
        <f t="shared" si="19"/>
        <v>-4030.0998578314602</v>
      </c>
      <c r="O192" s="135">
        <f t="shared" si="20"/>
        <v>-0.75919438659968319</v>
      </c>
      <c r="P192" s="31"/>
      <c r="Q192" s="39">
        <f t="shared" si="21"/>
        <v>-0.77206997868923821</v>
      </c>
      <c r="R192" s="39">
        <f t="shared" si="22"/>
        <v>-0.68821618616077229</v>
      </c>
      <c r="S192" s="23"/>
      <c r="T192" s="33"/>
      <c r="U192" s="357">
        <v>595</v>
      </c>
      <c r="V192" s="346" t="s">
        <v>218</v>
      </c>
      <c r="W192" s="342">
        <v>4321</v>
      </c>
      <c r="X192" s="361">
        <v>3503.2403481141496</v>
      </c>
      <c r="Y192" s="337">
        <v>1070.6187155909813</v>
      </c>
      <c r="Z192" s="358">
        <v>4573.8590637051311</v>
      </c>
      <c r="AA192" s="362">
        <v>4.0435084471187226</v>
      </c>
      <c r="AB192" s="360">
        <v>730.48738563137852</v>
      </c>
      <c r="AC192" s="366">
        <f t="shared" si="18"/>
        <v>5308.3899577836291</v>
      </c>
    </row>
    <row r="193" spans="1:29" ht="18.75">
      <c r="A193" s="345">
        <v>598</v>
      </c>
      <c r="B193" s="346" t="s">
        <v>219</v>
      </c>
      <c r="C193" s="342">
        <v>19097</v>
      </c>
      <c r="D193" s="336">
        <v>113.74441011677227</v>
      </c>
      <c r="E193" s="349">
        <v>489.05655338534848</v>
      </c>
      <c r="F193" s="352">
        <v>-252.62905168351051</v>
      </c>
      <c r="G193" s="351">
        <v>-122.68309158506571</v>
      </c>
      <c r="H193" s="337">
        <v>41.545687804367176</v>
      </c>
      <c r="I193" s="338">
        <v>155.29009792113945</v>
      </c>
      <c r="J193" s="341">
        <v>136.27119442844426</v>
      </c>
      <c r="K193" s="342">
        <v>160.10193375027612</v>
      </c>
      <c r="L193" s="339">
        <f t="shared" si="17"/>
        <v>451.6632260998598</v>
      </c>
      <c r="M193" s="364">
        <v>15</v>
      </c>
      <c r="N193" s="134">
        <f t="shared" si="19"/>
        <v>-2182.8617851708018</v>
      </c>
      <c r="O193" s="135">
        <f t="shared" si="20"/>
        <v>-0.82855990200600993</v>
      </c>
      <c r="P193" s="31"/>
      <c r="Q193" s="39">
        <f t="shared" si="21"/>
        <v>-0.92231481437636276</v>
      </c>
      <c r="R193" s="39">
        <f t="shared" si="22"/>
        <v>-0.69128522700403061</v>
      </c>
      <c r="S193" s="23"/>
      <c r="T193" s="33"/>
      <c r="U193" s="357">
        <v>598</v>
      </c>
      <c r="V193" s="346" t="s">
        <v>219</v>
      </c>
      <c r="W193" s="342">
        <v>19066</v>
      </c>
      <c r="X193" s="361">
        <v>1822.2999034490463</v>
      </c>
      <c r="Y193" s="337">
        <v>176.66678079724127</v>
      </c>
      <c r="Z193" s="358">
        <v>1998.9666842462875</v>
      </c>
      <c r="AA193" s="363">
        <v>116.95038288052029</v>
      </c>
      <c r="AB193" s="360">
        <v>518.6079441438535</v>
      </c>
      <c r="AC193" s="366">
        <f t="shared" si="18"/>
        <v>2634.5250112706617</v>
      </c>
    </row>
    <row r="194" spans="1:29" ht="18.75">
      <c r="A194" s="345">
        <v>599</v>
      </c>
      <c r="B194" s="346" t="s">
        <v>220</v>
      </c>
      <c r="C194" s="342">
        <v>11172</v>
      </c>
      <c r="D194" s="336">
        <v>799.34273182957395</v>
      </c>
      <c r="E194" s="349">
        <v>1196.4616899391335</v>
      </c>
      <c r="F194" s="352">
        <v>-206.9923021840315</v>
      </c>
      <c r="G194" s="351">
        <v>-190.1266559255281</v>
      </c>
      <c r="H194" s="337">
        <v>460.07733619763695</v>
      </c>
      <c r="I194" s="338">
        <v>1259.4200680272108</v>
      </c>
      <c r="J194" s="341">
        <v>-80.934300035803801</v>
      </c>
      <c r="K194" s="342">
        <v>182.58435621636187</v>
      </c>
      <c r="L194" s="339">
        <f t="shared" si="17"/>
        <v>1361.0701242077689</v>
      </c>
      <c r="M194" s="364">
        <v>15</v>
      </c>
      <c r="N194" s="134">
        <f t="shared" si="19"/>
        <v>-1505.9923019781863</v>
      </c>
      <c r="O194" s="135">
        <f t="shared" si="20"/>
        <v>-0.52527363486172973</v>
      </c>
      <c r="P194" s="31"/>
      <c r="Q194" s="39">
        <f t="shared" si="21"/>
        <v>-0.46747043586523962</v>
      </c>
      <c r="R194" s="39">
        <f t="shared" si="22"/>
        <v>-0.68754505484031181</v>
      </c>
      <c r="S194" s="23"/>
      <c r="T194" s="33"/>
      <c r="U194" s="357">
        <v>599</v>
      </c>
      <c r="V194" s="346" t="s">
        <v>220</v>
      </c>
      <c r="W194" s="342">
        <v>11174</v>
      </c>
      <c r="X194" s="361">
        <v>1599.5803145031223</v>
      </c>
      <c r="Y194" s="337">
        <v>765.39649213386201</v>
      </c>
      <c r="Z194" s="358">
        <v>2364.9768066369843</v>
      </c>
      <c r="AA194" s="362">
        <v>-82.268569894397714</v>
      </c>
      <c r="AB194" s="360">
        <v>584.35418944336891</v>
      </c>
      <c r="AC194" s="366">
        <f t="shared" si="18"/>
        <v>2867.0624261859552</v>
      </c>
    </row>
    <row r="195" spans="1:29" ht="18.75">
      <c r="A195" s="345">
        <v>601</v>
      </c>
      <c r="B195" s="346" t="s">
        <v>221</v>
      </c>
      <c r="C195" s="342">
        <v>3873</v>
      </c>
      <c r="D195" s="336">
        <v>936.10043893622515</v>
      </c>
      <c r="E195" s="349">
        <v>428.91660211722177</v>
      </c>
      <c r="F195" s="352">
        <v>313.33126775109736</v>
      </c>
      <c r="G195" s="351">
        <v>193.85256906790602</v>
      </c>
      <c r="H195" s="337">
        <v>353.01755744900595</v>
      </c>
      <c r="I195" s="338">
        <v>1289.117996385231</v>
      </c>
      <c r="J195" s="341">
        <v>81.256132197263099</v>
      </c>
      <c r="K195" s="342">
        <v>221.53420852984246</v>
      </c>
      <c r="L195" s="339">
        <f t="shared" si="17"/>
        <v>1591.9083371123365</v>
      </c>
      <c r="M195" s="364">
        <v>13</v>
      </c>
      <c r="N195" s="134">
        <f t="shared" si="19"/>
        <v>-3282.4531289877891</v>
      </c>
      <c r="O195" s="135">
        <f t="shared" si="20"/>
        <v>-0.67341192314447107</v>
      </c>
      <c r="P195" s="31"/>
      <c r="Q195" s="39">
        <f t="shared" si="21"/>
        <v>-0.68366787650498506</v>
      </c>
      <c r="R195" s="39">
        <f t="shared" si="22"/>
        <v>-0.69310701080026615</v>
      </c>
      <c r="S195" s="23"/>
      <c r="T195" s="33"/>
      <c r="U195" s="357">
        <v>601</v>
      </c>
      <c r="V195" s="346" t="s">
        <v>221</v>
      </c>
      <c r="W195" s="342">
        <v>3931</v>
      </c>
      <c r="X195" s="361">
        <v>3110.9808036837367</v>
      </c>
      <c r="Y195" s="337">
        <v>964.22339038397774</v>
      </c>
      <c r="Z195" s="358">
        <v>4075.2041940677141</v>
      </c>
      <c r="AA195" s="363">
        <v>77.295853472398875</v>
      </c>
      <c r="AB195" s="360">
        <v>721.86141856001245</v>
      </c>
      <c r="AC195" s="366">
        <f t="shared" si="18"/>
        <v>4874.3614661001257</v>
      </c>
    </row>
    <row r="196" spans="1:29" ht="18.75">
      <c r="A196" s="345">
        <v>604</v>
      </c>
      <c r="B196" s="346" t="s">
        <v>222</v>
      </c>
      <c r="C196" s="342">
        <v>20206</v>
      </c>
      <c r="D196" s="336">
        <v>826.07725428090669</v>
      </c>
      <c r="E196" s="349">
        <v>581.02865485499353</v>
      </c>
      <c r="F196" s="352">
        <v>159.59012174601602</v>
      </c>
      <c r="G196" s="351">
        <v>85.458477679897058</v>
      </c>
      <c r="H196" s="337">
        <v>-11.139760467187964</v>
      </c>
      <c r="I196" s="338">
        <v>814.93749381371867</v>
      </c>
      <c r="J196" s="341">
        <v>-103.19984163119865</v>
      </c>
      <c r="K196" s="342">
        <v>105.70421465389968</v>
      </c>
      <c r="L196" s="339">
        <f t="shared" si="17"/>
        <v>817.44186683641976</v>
      </c>
      <c r="M196" s="364">
        <v>6</v>
      </c>
      <c r="N196" s="134">
        <f t="shared" si="19"/>
        <v>-169.5453602049439</v>
      </c>
      <c r="O196" s="135">
        <f t="shared" si="20"/>
        <v>-0.17178070349824134</v>
      </c>
      <c r="P196" s="31"/>
      <c r="Q196" s="39">
        <f t="shared" si="21"/>
        <v>6.9822880242006669E-2</v>
      </c>
      <c r="R196" s="39">
        <f t="shared" si="22"/>
        <v>-0.69576224010838505</v>
      </c>
      <c r="S196" s="23"/>
      <c r="T196" s="33"/>
      <c r="U196" s="357">
        <v>604</v>
      </c>
      <c r="V196" s="346" t="s">
        <v>222</v>
      </c>
      <c r="W196" s="342">
        <v>19803</v>
      </c>
      <c r="X196" s="361">
        <v>925.72973718582591</v>
      </c>
      <c r="Y196" s="337">
        <v>-163.97981683511318</v>
      </c>
      <c r="Z196" s="358">
        <v>761.74992035071273</v>
      </c>
      <c r="AA196" s="362">
        <v>-122.20219158713326</v>
      </c>
      <c r="AB196" s="360">
        <v>347.43949827778425</v>
      </c>
      <c r="AC196" s="366">
        <f t="shared" si="18"/>
        <v>986.98722704136367</v>
      </c>
    </row>
    <row r="197" spans="1:29" ht="18.75">
      <c r="A197" s="345">
        <v>607</v>
      </c>
      <c r="B197" s="346" t="s">
        <v>223</v>
      </c>
      <c r="C197" s="342">
        <v>4161</v>
      </c>
      <c r="D197" s="336">
        <v>202.78106224465273</v>
      </c>
      <c r="E197" s="349">
        <v>153.3381398702235</v>
      </c>
      <c r="F197" s="352">
        <v>1.3347752944003846</v>
      </c>
      <c r="G197" s="351">
        <v>48.108147080028836</v>
      </c>
      <c r="H197" s="337">
        <v>594.67123287671234</v>
      </c>
      <c r="I197" s="338">
        <v>797.45205479452056</v>
      </c>
      <c r="J197" s="341">
        <v>-154.93126652247057</v>
      </c>
      <c r="K197" s="342">
        <v>225.58221266561139</v>
      </c>
      <c r="L197" s="339">
        <f t="shared" si="17"/>
        <v>868.10300093766136</v>
      </c>
      <c r="M197" s="364">
        <v>12</v>
      </c>
      <c r="N197" s="134">
        <f t="shared" si="19"/>
        <v>-3134.5988303646468</v>
      </c>
      <c r="O197" s="135">
        <f t="shared" si="20"/>
        <v>-0.78312074255722974</v>
      </c>
      <c r="P197" s="31"/>
      <c r="Q197" s="39">
        <f t="shared" si="21"/>
        <v>-0.76618065253771195</v>
      </c>
      <c r="R197" s="39">
        <f t="shared" si="22"/>
        <v>-0.69420898631124062</v>
      </c>
      <c r="S197" s="23"/>
      <c r="T197" s="33"/>
      <c r="U197" s="357">
        <v>607</v>
      </c>
      <c r="V197" s="346" t="s">
        <v>223</v>
      </c>
      <c r="W197" s="342">
        <v>4201</v>
      </c>
      <c r="X197" s="361">
        <v>2261.6885615400233</v>
      </c>
      <c r="Y197" s="337">
        <v>1148.8592115570634</v>
      </c>
      <c r="Z197" s="358">
        <v>3410.547773097087</v>
      </c>
      <c r="AA197" s="363">
        <v>-145.5465365389193</v>
      </c>
      <c r="AB197" s="360">
        <v>737.70059474414029</v>
      </c>
      <c r="AC197" s="366">
        <f t="shared" si="18"/>
        <v>4002.7018313023082</v>
      </c>
    </row>
    <row r="198" spans="1:29" ht="18.75">
      <c r="A198" s="345">
        <v>608</v>
      </c>
      <c r="B198" s="346" t="s">
        <v>224</v>
      </c>
      <c r="C198" s="342">
        <v>2013</v>
      </c>
      <c r="D198" s="336">
        <v>210.17685047193243</v>
      </c>
      <c r="E198" s="349">
        <v>188.17436661698957</v>
      </c>
      <c r="F198" s="352">
        <v>21.671634376552408</v>
      </c>
      <c r="G198" s="351">
        <v>0.33084947839046197</v>
      </c>
      <c r="H198" s="337">
        <v>452.46944858420267</v>
      </c>
      <c r="I198" s="338">
        <v>662.64629905613515</v>
      </c>
      <c r="J198" s="341">
        <v>214.43517138599105</v>
      </c>
      <c r="K198" s="342">
        <v>207.84308219605012</v>
      </c>
      <c r="L198" s="339">
        <f t="shared" si="17"/>
        <v>1084.9245526381762</v>
      </c>
      <c r="M198" s="364">
        <v>4</v>
      </c>
      <c r="N198" s="134">
        <f t="shared" si="19"/>
        <v>-2795.1936108513137</v>
      </c>
      <c r="O198" s="135">
        <f t="shared" si="20"/>
        <v>-0.72038878536047579</v>
      </c>
      <c r="P198" s="31"/>
      <c r="Q198" s="39">
        <f t="shared" si="21"/>
        <v>-0.77845156494808376</v>
      </c>
      <c r="R198" s="39">
        <f t="shared" si="22"/>
        <v>-0.69322964788652275</v>
      </c>
      <c r="S198" s="23"/>
      <c r="T198" s="33"/>
      <c r="U198" s="357">
        <v>608</v>
      </c>
      <c r="V198" s="346" t="s">
        <v>224</v>
      </c>
      <c r="W198" s="342">
        <v>2063</v>
      </c>
      <c r="X198" s="361">
        <v>2102.7291970164365</v>
      </c>
      <c r="Y198" s="337">
        <v>888.24791776595873</v>
      </c>
      <c r="Z198" s="358">
        <v>2990.9771147823949</v>
      </c>
      <c r="AA198" s="362">
        <v>211.62094037809015</v>
      </c>
      <c r="AB198" s="360">
        <v>677.52010832900498</v>
      </c>
      <c r="AC198" s="366">
        <f t="shared" si="18"/>
        <v>3880.1181634894901</v>
      </c>
    </row>
    <row r="199" spans="1:29" ht="18.75">
      <c r="A199" s="345">
        <v>609</v>
      </c>
      <c r="B199" s="346" t="s">
        <v>225</v>
      </c>
      <c r="C199" s="342">
        <v>83482</v>
      </c>
      <c r="D199" s="336">
        <v>-105.42453463021968</v>
      </c>
      <c r="E199" s="349">
        <v>91.895953618744159</v>
      </c>
      <c r="F199" s="352">
        <v>-157.21821470496633</v>
      </c>
      <c r="G199" s="351">
        <v>-40.102273543997505</v>
      </c>
      <c r="H199" s="337">
        <v>302.11821710069239</v>
      </c>
      <c r="I199" s="338">
        <v>196.69368247047268</v>
      </c>
      <c r="J199" s="341">
        <v>-67.023022927098054</v>
      </c>
      <c r="K199" s="342">
        <v>162.15509309885996</v>
      </c>
      <c r="L199" s="339">
        <f t="shared" si="17"/>
        <v>291.82575264223459</v>
      </c>
      <c r="M199" s="364">
        <v>4</v>
      </c>
      <c r="N199" s="134">
        <f t="shared" si="19"/>
        <v>-1911.2341295538201</v>
      </c>
      <c r="O199" s="135">
        <f t="shared" si="20"/>
        <v>-0.86753616867130423</v>
      </c>
      <c r="P199" s="31"/>
      <c r="Q199" s="39">
        <f t="shared" si="21"/>
        <v>-0.88716164669649078</v>
      </c>
      <c r="R199" s="39">
        <f t="shared" si="22"/>
        <v>-0.69230767232392521</v>
      </c>
      <c r="S199" s="23"/>
      <c r="T199" s="33"/>
      <c r="U199" s="357">
        <v>609</v>
      </c>
      <c r="V199" s="346" t="s">
        <v>225</v>
      </c>
      <c r="W199" s="342">
        <v>83684</v>
      </c>
      <c r="X199" s="361">
        <v>1315.5895644231939</v>
      </c>
      <c r="Y199" s="337">
        <v>427.55606569258714</v>
      </c>
      <c r="Z199" s="358">
        <v>1743.1456301157809</v>
      </c>
      <c r="AA199" s="363">
        <v>-67.089766263562922</v>
      </c>
      <c r="AB199" s="360">
        <v>527.00401834383683</v>
      </c>
      <c r="AC199" s="366">
        <f t="shared" si="18"/>
        <v>2203.0598821960548</v>
      </c>
    </row>
    <row r="200" spans="1:29" ht="18.75">
      <c r="A200" s="345">
        <v>611</v>
      </c>
      <c r="B200" s="346" t="s">
        <v>226</v>
      </c>
      <c r="C200" s="342">
        <v>5066</v>
      </c>
      <c r="D200" s="336">
        <v>729.54125542834583</v>
      </c>
      <c r="E200" s="349">
        <v>600.59810501381764</v>
      </c>
      <c r="F200" s="352">
        <v>88.876628503750496</v>
      </c>
      <c r="G200" s="350">
        <v>40.06652191077773</v>
      </c>
      <c r="H200" s="337">
        <v>276.68555073035924</v>
      </c>
      <c r="I200" s="338">
        <v>1006.2270035530991</v>
      </c>
      <c r="J200" s="341">
        <v>-257.55388866956179</v>
      </c>
      <c r="K200" s="342">
        <v>149.79952959428758</v>
      </c>
      <c r="L200" s="339">
        <f t="shared" si="17"/>
        <v>898.47264447782482</v>
      </c>
      <c r="M200" s="364">
        <v>1</v>
      </c>
      <c r="N200" s="134">
        <f t="shared" si="19"/>
        <v>-388.47055935167555</v>
      </c>
      <c r="O200" s="135">
        <f t="shared" si="20"/>
        <v>-0.30185524753207504</v>
      </c>
      <c r="P200" s="31"/>
      <c r="Q200" s="39">
        <f t="shared" si="21"/>
        <v>-3.5494962499983185E-2</v>
      </c>
      <c r="R200" s="39">
        <f t="shared" si="22"/>
        <v>-0.69884707485586051</v>
      </c>
      <c r="S200" s="23"/>
      <c r="T200" s="33"/>
      <c r="U200" s="357">
        <v>611</v>
      </c>
      <c r="V200" s="346" t="s">
        <v>226</v>
      </c>
      <c r="W200" s="342">
        <v>5070</v>
      </c>
      <c r="X200" s="361">
        <v>864.67826559832986</v>
      </c>
      <c r="Y200" s="337">
        <v>178.5791197246385</v>
      </c>
      <c r="Z200" s="358">
        <v>1043.2573853229683</v>
      </c>
      <c r="AA200" s="362">
        <v>-253.73431952662722</v>
      </c>
      <c r="AB200" s="360">
        <v>497.42013803315939</v>
      </c>
      <c r="AC200" s="366">
        <f t="shared" si="18"/>
        <v>1286.9432038295004</v>
      </c>
    </row>
    <row r="201" spans="1:29" ht="18.75">
      <c r="A201" s="345">
        <v>614</v>
      </c>
      <c r="B201" s="346" t="s">
        <v>227</v>
      </c>
      <c r="C201" s="342">
        <v>3066</v>
      </c>
      <c r="D201" s="336">
        <v>352.34801043705153</v>
      </c>
      <c r="E201" s="349">
        <v>636.46249184605347</v>
      </c>
      <c r="F201" s="352">
        <v>-172.74853228962817</v>
      </c>
      <c r="G201" s="351">
        <v>-111.36594911937378</v>
      </c>
      <c r="H201" s="337">
        <v>526.59067188519248</v>
      </c>
      <c r="I201" s="338">
        <v>878.93900848010435</v>
      </c>
      <c r="J201" s="341">
        <v>51.072407045009783</v>
      </c>
      <c r="K201" s="342">
        <v>249.7629564814311</v>
      </c>
      <c r="L201" s="339">
        <f t="shared" si="17"/>
        <v>1179.7743720065453</v>
      </c>
      <c r="M201" s="364">
        <v>19</v>
      </c>
      <c r="N201" s="134">
        <f t="shared" si="19"/>
        <v>-4780.789961350858</v>
      </c>
      <c r="O201" s="135">
        <f t="shared" si="20"/>
        <v>-0.80207002122196458</v>
      </c>
      <c r="P201" s="31"/>
      <c r="Q201" s="39">
        <f t="shared" si="21"/>
        <v>-0.82757248935978833</v>
      </c>
      <c r="R201" s="39">
        <f t="shared" si="22"/>
        <v>-0.68856507535987355</v>
      </c>
      <c r="S201" s="23"/>
      <c r="T201" s="33"/>
      <c r="U201" s="357">
        <v>614</v>
      </c>
      <c r="V201" s="346" t="s">
        <v>227</v>
      </c>
      <c r="W201" s="342">
        <v>3117</v>
      </c>
      <c r="X201" s="361">
        <v>4006.8144556757388</v>
      </c>
      <c r="Y201" s="337">
        <v>1090.6262323946478</v>
      </c>
      <c r="Z201" s="358">
        <v>5097.4406880703864</v>
      </c>
      <c r="AA201" s="363">
        <v>61.148861084376001</v>
      </c>
      <c r="AB201" s="360">
        <v>801.97478420264076</v>
      </c>
      <c r="AC201" s="366">
        <f t="shared" si="18"/>
        <v>5960.5643333574035</v>
      </c>
    </row>
    <row r="202" spans="1:29" ht="18.75">
      <c r="A202" s="345">
        <v>615</v>
      </c>
      <c r="B202" s="346" t="s">
        <v>228</v>
      </c>
      <c r="C202" s="342">
        <v>7702</v>
      </c>
      <c r="D202" s="336">
        <v>1359.0812775902364</v>
      </c>
      <c r="E202" s="349">
        <v>1032.8609452090366</v>
      </c>
      <c r="F202" s="352">
        <v>263.42430537522722</v>
      </c>
      <c r="G202" s="351">
        <v>62.796027005972476</v>
      </c>
      <c r="H202" s="337">
        <v>417.22981043884704</v>
      </c>
      <c r="I202" s="338">
        <v>1776.3110880290833</v>
      </c>
      <c r="J202" s="341">
        <v>-11.176967021552844</v>
      </c>
      <c r="K202" s="342">
        <v>202.53262847083474</v>
      </c>
      <c r="L202" s="339">
        <f t="shared" ref="L202:L265" si="23">SUM(I202:K202)</f>
        <v>1967.6667494783651</v>
      </c>
      <c r="M202" s="364">
        <v>17</v>
      </c>
      <c r="N202" s="134">
        <f t="shared" si="19"/>
        <v>-3173.9117749366678</v>
      </c>
      <c r="O202" s="135">
        <f t="shared" si="20"/>
        <v>-0.61730298581752574</v>
      </c>
      <c r="P202" s="31"/>
      <c r="Q202" s="39">
        <f t="shared" si="21"/>
        <v>-0.60535085288687052</v>
      </c>
      <c r="R202" s="39">
        <f t="shared" si="22"/>
        <v>-0.69672599382826728</v>
      </c>
      <c r="S202" s="23"/>
      <c r="T202" s="33"/>
      <c r="U202" s="357">
        <v>615</v>
      </c>
      <c r="V202" s="346" t="s">
        <v>228</v>
      </c>
      <c r="W202" s="342">
        <v>7779</v>
      </c>
      <c r="X202" s="361">
        <v>3445.1538479897499</v>
      </c>
      <c r="Y202" s="337">
        <v>1055.8341840960991</v>
      </c>
      <c r="Z202" s="358">
        <v>4500.9880320858483</v>
      </c>
      <c r="AA202" s="362">
        <v>-27.230106697518963</v>
      </c>
      <c r="AB202" s="360">
        <v>667.82059902670346</v>
      </c>
      <c r="AC202" s="366">
        <f t="shared" ref="AC202:AC265" si="24">SUM(Z202:AB202)</f>
        <v>5141.5785244150329</v>
      </c>
    </row>
    <row r="203" spans="1:29" ht="18.75">
      <c r="A203" s="345">
        <v>616</v>
      </c>
      <c r="B203" s="346" t="s">
        <v>229</v>
      </c>
      <c r="C203" s="342">
        <v>1848</v>
      </c>
      <c r="D203" s="336">
        <v>241.69967532467533</v>
      </c>
      <c r="E203" s="349">
        <v>271.95779220779218</v>
      </c>
      <c r="F203" s="352">
        <v>-8.9724025974025974</v>
      </c>
      <c r="G203" s="351">
        <v>-21.285714285714285</v>
      </c>
      <c r="H203" s="337">
        <v>421.42694805194805</v>
      </c>
      <c r="I203" s="338">
        <v>663.12662337662334</v>
      </c>
      <c r="J203" s="341">
        <v>-276.6737012987013</v>
      </c>
      <c r="K203" s="342">
        <v>211.72338170278107</v>
      </c>
      <c r="L203" s="339">
        <f t="shared" si="23"/>
        <v>598.17630378070317</v>
      </c>
      <c r="M203" s="364">
        <v>1</v>
      </c>
      <c r="N203" s="134">
        <f t="shared" ref="N203:N266" si="25">L203-AC203</f>
        <v>-1662.2448664839039</v>
      </c>
      <c r="O203" s="135">
        <f t="shared" ref="O203:O266" si="26">N203/AC203</f>
        <v>-0.73536953570883423</v>
      </c>
      <c r="P203" s="31"/>
      <c r="Q203" s="39">
        <f t="shared" ref="Q203:Q266" si="27">I203/Z203-1</f>
        <v>-0.63680642238917629</v>
      </c>
      <c r="R203" s="39">
        <f t="shared" ref="R203:R266" si="28">K203/AB203-1</f>
        <v>-0.69793383450145363</v>
      </c>
      <c r="S203" s="23"/>
      <c r="T203" s="33"/>
      <c r="U203" s="357">
        <v>616</v>
      </c>
      <c r="V203" s="346" t="s">
        <v>229</v>
      </c>
      <c r="W203" s="342">
        <v>1833</v>
      </c>
      <c r="X203" s="361">
        <v>1241.3683972540939</v>
      </c>
      <c r="Y203" s="337">
        <v>584.45304964161539</v>
      </c>
      <c r="Z203" s="358">
        <v>1825.8214468957092</v>
      </c>
      <c r="AA203" s="363">
        <v>-266.31751227495909</v>
      </c>
      <c r="AB203" s="360">
        <v>700.91723564385734</v>
      </c>
      <c r="AC203" s="366">
        <f t="shared" si="24"/>
        <v>2260.4211702646071</v>
      </c>
    </row>
    <row r="204" spans="1:29" ht="18.75">
      <c r="A204" s="345">
        <v>619</v>
      </c>
      <c r="B204" s="346" t="s">
        <v>230</v>
      </c>
      <c r="C204" s="342">
        <v>2721</v>
      </c>
      <c r="D204" s="336">
        <v>503.23410510841603</v>
      </c>
      <c r="E204" s="349">
        <v>79.755604557148104</v>
      </c>
      <c r="F204" s="352">
        <v>271.44285189268652</v>
      </c>
      <c r="G204" s="351">
        <v>152.03564865858141</v>
      </c>
      <c r="H204" s="337">
        <v>625.1951488423374</v>
      </c>
      <c r="I204" s="338">
        <v>1128.4288864388093</v>
      </c>
      <c r="J204" s="341">
        <v>-101.09665564130835</v>
      </c>
      <c r="K204" s="342">
        <v>254.44040973246666</v>
      </c>
      <c r="L204" s="339">
        <f t="shared" si="23"/>
        <v>1281.7726405299675</v>
      </c>
      <c r="M204" s="364">
        <v>6</v>
      </c>
      <c r="N204" s="134">
        <f t="shared" si="25"/>
        <v>-3030.6394234280224</v>
      </c>
      <c r="O204" s="135">
        <f t="shared" si="26"/>
        <v>-0.70277129793725257</v>
      </c>
      <c r="P204" s="31"/>
      <c r="Q204" s="39">
        <f t="shared" si="27"/>
        <v>-0.68022692930048623</v>
      </c>
      <c r="R204" s="39">
        <f t="shared" si="28"/>
        <v>-0.67591708026839581</v>
      </c>
      <c r="S204" s="23"/>
      <c r="T204" s="33"/>
      <c r="U204" s="357">
        <v>619</v>
      </c>
      <c r="V204" s="346" t="s">
        <v>230</v>
      </c>
      <c r="W204" s="342">
        <v>2785</v>
      </c>
      <c r="X204" s="361">
        <v>2467.1091160003634</v>
      </c>
      <c r="Y204" s="337">
        <v>1061.7336473078012</v>
      </c>
      <c r="Z204" s="358">
        <v>3528.8427633081646</v>
      </c>
      <c r="AA204" s="362">
        <v>-1.5396768402154399</v>
      </c>
      <c r="AB204" s="360">
        <v>785.1089774900405</v>
      </c>
      <c r="AC204" s="366">
        <f t="shared" si="24"/>
        <v>4312.4120639579896</v>
      </c>
    </row>
    <row r="205" spans="1:29" ht="18.75">
      <c r="A205" s="345">
        <v>620</v>
      </c>
      <c r="B205" s="346" t="s">
        <v>231</v>
      </c>
      <c r="C205" s="342">
        <v>2446</v>
      </c>
      <c r="D205" s="336">
        <v>1119.5723630417008</v>
      </c>
      <c r="E205" s="349">
        <v>750.58626328699916</v>
      </c>
      <c r="F205" s="352">
        <v>173.79149632052329</v>
      </c>
      <c r="G205" s="351">
        <v>195.19460343417825</v>
      </c>
      <c r="H205" s="337">
        <v>224.45502861815208</v>
      </c>
      <c r="I205" s="338">
        <v>1344.0273916598528</v>
      </c>
      <c r="J205" s="341">
        <v>43.511447260834018</v>
      </c>
      <c r="K205" s="342">
        <v>242.3876497420658</v>
      </c>
      <c r="L205" s="339">
        <f t="shared" si="23"/>
        <v>1629.9264886627527</v>
      </c>
      <c r="M205" s="364">
        <v>18</v>
      </c>
      <c r="N205" s="134">
        <f t="shared" si="25"/>
        <v>-4544.6172881626126</v>
      </c>
      <c r="O205" s="135">
        <f t="shared" si="26"/>
        <v>-0.73602479023951828</v>
      </c>
      <c r="P205" s="31"/>
      <c r="Q205" s="39">
        <f t="shared" si="27"/>
        <v>-0.75387461399922651</v>
      </c>
      <c r="R205" s="39">
        <f t="shared" si="28"/>
        <v>-0.67659984841434817</v>
      </c>
      <c r="S205" s="23"/>
      <c r="T205" s="33"/>
      <c r="U205" s="357">
        <v>620</v>
      </c>
      <c r="V205" s="346" t="s">
        <v>231</v>
      </c>
      <c r="W205" s="342">
        <v>2491</v>
      </c>
      <c r="X205" s="361">
        <v>4613.8588766306111</v>
      </c>
      <c r="Y205" s="337">
        <v>846.88376962217706</v>
      </c>
      <c r="Z205" s="358">
        <v>5460.7426462527883</v>
      </c>
      <c r="AA205" s="363">
        <v>-35.696507426736254</v>
      </c>
      <c r="AB205" s="360">
        <v>749.49763799931293</v>
      </c>
      <c r="AC205" s="366">
        <f t="shared" si="24"/>
        <v>6174.5437768253651</v>
      </c>
    </row>
    <row r="206" spans="1:29" ht="18.75">
      <c r="A206" s="345">
        <v>623</v>
      </c>
      <c r="B206" s="346" t="s">
        <v>232</v>
      </c>
      <c r="C206" s="342">
        <v>2117</v>
      </c>
      <c r="D206" s="336">
        <v>688.92300425129906</v>
      </c>
      <c r="E206" s="349">
        <v>396.57581483230985</v>
      </c>
      <c r="F206" s="352">
        <v>230.78837978271139</v>
      </c>
      <c r="G206" s="351">
        <v>61.558809636277751</v>
      </c>
      <c r="H206" s="337">
        <v>-53.583845063769488</v>
      </c>
      <c r="I206" s="338">
        <v>635.33963155408594</v>
      </c>
      <c r="J206" s="341">
        <v>-197.24374114312707</v>
      </c>
      <c r="K206" s="342">
        <v>225.57804022643134</v>
      </c>
      <c r="L206" s="339">
        <f t="shared" si="23"/>
        <v>663.67393063739019</v>
      </c>
      <c r="M206" s="364">
        <v>10</v>
      </c>
      <c r="N206" s="134">
        <f t="shared" si="25"/>
        <v>-3257.7376811763615</v>
      </c>
      <c r="O206" s="135">
        <f t="shared" si="26"/>
        <v>-0.83075637134393443</v>
      </c>
      <c r="P206" s="31"/>
      <c r="Q206" s="39">
        <f t="shared" si="27"/>
        <v>-0.81350324356180104</v>
      </c>
      <c r="R206" s="39">
        <f t="shared" si="28"/>
        <v>-0.69245960127250739</v>
      </c>
      <c r="S206" s="23"/>
      <c r="T206" s="33"/>
      <c r="U206" s="357">
        <v>623</v>
      </c>
      <c r="V206" s="346" t="s">
        <v>232</v>
      </c>
      <c r="W206" s="342">
        <v>2137</v>
      </c>
      <c r="X206" s="361">
        <v>3222.9852892346526</v>
      </c>
      <c r="Y206" s="337">
        <v>183.72077733773648</v>
      </c>
      <c r="Z206" s="358">
        <v>3406.7060665723893</v>
      </c>
      <c r="AA206" s="362">
        <v>-218.78521291530183</v>
      </c>
      <c r="AB206" s="360">
        <v>733.49075815666413</v>
      </c>
      <c r="AC206" s="366">
        <f t="shared" si="24"/>
        <v>3921.4116118137517</v>
      </c>
    </row>
    <row r="207" spans="1:29" ht="18.75">
      <c r="A207" s="345">
        <v>624</v>
      </c>
      <c r="B207" s="346" t="s">
        <v>233</v>
      </c>
      <c r="C207" s="342">
        <v>5119</v>
      </c>
      <c r="D207" s="336">
        <v>848.9111154522368</v>
      </c>
      <c r="E207" s="349">
        <v>365.82672396952529</v>
      </c>
      <c r="F207" s="352">
        <v>240.43231099824183</v>
      </c>
      <c r="G207" s="351">
        <v>242.65208048446962</v>
      </c>
      <c r="H207" s="337">
        <v>234.09435436608712</v>
      </c>
      <c r="I207" s="338">
        <v>1083.0052744676696</v>
      </c>
      <c r="J207" s="341">
        <v>-171.85368235983591</v>
      </c>
      <c r="K207" s="342">
        <v>144.5119869724474</v>
      </c>
      <c r="L207" s="339">
        <f t="shared" si="23"/>
        <v>1055.6635790802811</v>
      </c>
      <c r="M207" s="364">
        <v>8</v>
      </c>
      <c r="N207" s="134">
        <f t="shared" si="25"/>
        <v>-1000.8381593058998</v>
      </c>
      <c r="O207" s="135">
        <f t="shared" si="26"/>
        <v>-0.48667022284712363</v>
      </c>
      <c r="P207" s="31"/>
      <c r="Q207" s="39">
        <f t="shared" si="27"/>
        <v>-0.3802887376112537</v>
      </c>
      <c r="R207" s="39">
        <f t="shared" si="28"/>
        <v>-0.69446093996723912</v>
      </c>
      <c r="S207" s="23"/>
      <c r="T207" s="33"/>
      <c r="U207" s="357">
        <v>624</v>
      </c>
      <c r="V207" s="346" t="s">
        <v>233</v>
      </c>
      <c r="W207" s="342">
        <v>5125</v>
      </c>
      <c r="X207" s="361">
        <v>1527.9427611122801</v>
      </c>
      <c r="Y207" s="337">
        <v>219.65380554217245</v>
      </c>
      <c r="Z207" s="358">
        <v>1747.5965666544525</v>
      </c>
      <c r="AA207" s="363">
        <v>-164.06868292682927</v>
      </c>
      <c r="AB207" s="360">
        <v>472.9738546585578</v>
      </c>
      <c r="AC207" s="366">
        <f t="shared" si="24"/>
        <v>2056.5017383861809</v>
      </c>
    </row>
    <row r="208" spans="1:29" ht="18.75">
      <c r="A208" s="345">
        <v>625</v>
      </c>
      <c r="B208" s="346" t="s">
        <v>234</v>
      </c>
      <c r="C208" s="342">
        <v>3048</v>
      </c>
      <c r="D208" s="336">
        <v>1092.8553149606298</v>
      </c>
      <c r="E208" s="349">
        <v>584.07578740157476</v>
      </c>
      <c r="F208" s="352">
        <v>303.92946194225721</v>
      </c>
      <c r="G208" s="351">
        <v>204.85006561679791</v>
      </c>
      <c r="H208" s="337">
        <v>216.42290026246718</v>
      </c>
      <c r="I208" s="338">
        <v>1309.278215223097</v>
      </c>
      <c r="J208" s="341">
        <v>161.125</v>
      </c>
      <c r="K208" s="342">
        <v>184.80931726578265</v>
      </c>
      <c r="L208" s="339">
        <f t="shared" si="23"/>
        <v>1655.2125324888798</v>
      </c>
      <c r="M208" s="364">
        <v>17</v>
      </c>
      <c r="N208" s="134">
        <f t="shared" si="25"/>
        <v>-2114.2183228314684</v>
      </c>
      <c r="O208" s="135">
        <f t="shared" si="26"/>
        <v>-0.5608852911699822</v>
      </c>
      <c r="P208" s="31"/>
      <c r="Q208" s="39">
        <f t="shared" si="27"/>
        <v>-0.56895871335491921</v>
      </c>
      <c r="R208" s="39">
        <f t="shared" si="28"/>
        <v>-0.68934967047717388</v>
      </c>
      <c r="S208" s="23"/>
      <c r="T208" s="33"/>
      <c r="U208" s="357">
        <v>625</v>
      </c>
      <c r="V208" s="346" t="s">
        <v>234</v>
      </c>
      <c r="W208" s="342">
        <v>3051</v>
      </c>
      <c r="X208" s="361">
        <v>2443.2043342605321</v>
      </c>
      <c r="Y208" s="337">
        <v>594.27317842413163</v>
      </c>
      <c r="Z208" s="358">
        <v>3037.4775126846639</v>
      </c>
      <c r="AA208" s="362">
        <v>137.04228121927238</v>
      </c>
      <c r="AB208" s="360">
        <v>594.91106141641205</v>
      </c>
      <c r="AC208" s="366">
        <f t="shared" si="24"/>
        <v>3769.4308553203482</v>
      </c>
    </row>
    <row r="209" spans="1:29" ht="18.75">
      <c r="A209" s="345">
        <v>626</v>
      </c>
      <c r="B209" s="346" t="s">
        <v>235</v>
      </c>
      <c r="C209" s="342">
        <v>4964</v>
      </c>
      <c r="D209" s="336">
        <v>267.24496373892021</v>
      </c>
      <c r="E209" s="349">
        <v>394.37912973408544</v>
      </c>
      <c r="F209" s="352">
        <v>-58.617042707493958</v>
      </c>
      <c r="G209" s="351">
        <v>-68.517123287671239</v>
      </c>
      <c r="H209" s="337">
        <v>-7.8261482675261886</v>
      </c>
      <c r="I209" s="338">
        <v>259.41881547139405</v>
      </c>
      <c r="J209" s="341">
        <v>-44.955882352941174</v>
      </c>
      <c r="K209" s="342">
        <v>193.16200725620152</v>
      </c>
      <c r="L209" s="339">
        <f t="shared" si="23"/>
        <v>407.62494037465444</v>
      </c>
      <c r="M209" s="364">
        <v>17</v>
      </c>
      <c r="N209" s="134">
        <f t="shared" si="25"/>
        <v>-3679.7634763467904</v>
      </c>
      <c r="O209" s="135">
        <f t="shared" si="26"/>
        <v>-0.90027252151836923</v>
      </c>
      <c r="P209" s="31"/>
      <c r="Q209" s="39">
        <f t="shared" si="27"/>
        <v>-0.9259643647930097</v>
      </c>
      <c r="R209" s="39">
        <f t="shared" si="28"/>
        <v>-0.69470044660532138</v>
      </c>
      <c r="S209" s="23"/>
      <c r="T209" s="33"/>
      <c r="U209" s="357">
        <v>626</v>
      </c>
      <c r="V209" s="346" t="s">
        <v>235</v>
      </c>
      <c r="W209" s="342">
        <v>5033</v>
      </c>
      <c r="X209" s="361">
        <v>3307.5952253076907</v>
      </c>
      <c r="Y209" s="337">
        <v>196.37708135390449</v>
      </c>
      <c r="Z209" s="358">
        <v>3503.9723066615952</v>
      </c>
      <c r="AA209" s="363">
        <v>-49.280548380687463</v>
      </c>
      <c r="AB209" s="360">
        <v>632.69665844053713</v>
      </c>
      <c r="AC209" s="366">
        <f t="shared" si="24"/>
        <v>4087.3884167214451</v>
      </c>
    </row>
    <row r="210" spans="1:29" ht="18.75">
      <c r="A210" s="345">
        <v>630</v>
      </c>
      <c r="B210" s="346" t="s">
        <v>236</v>
      </c>
      <c r="C210" s="342">
        <v>1631</v>
      </c>
      <c r="D210" s="336">
        <v>993.33721643163699</v>
      </c>
      <c r="E210" s="349">
        <v>1496.7688534641325</v>
      </c>
      <c r="F210" s="352">
        <v>-216.62293071735132</v>
      </c>
      <c r="G210" s="351">
        <v>-286.80870631514409</v>
      </c>
      <c r="H210" s="337">
        <v>326.87921520539544</v>
      </c>
      <c r="I210" s="338">
        <v>1320.2164316370324</v>
      </c>
      <c r="J210" s="341">
        <v>-127.14285714285714</v>
      </c>
      <c r="K210" s="342">
        <v>179.92507054300461</v>
      </c>
      <c r="L210" s="339">
        <f t="shared" si="23"/>
        <v>1372.9986450371798</v>
      </c>
      <c r="M210" s="364">
        <v>17</v>
      </c>
      <c r="N210" s="134">
        <f t="shared" si="25"/>
        <v>-2927.8172119253177</v>
      </c>
      <c r="O210" s="135">
        <f t="shared" si="26"/>
        <v>-0.68075856053812156</v>
      </c>
      <c r="P210" s="31"/>
      <c r="Q210" s="39">
        <f t="shared" si="27"/>
        <v>-0.64851784949723212</v>
      </c>
      <c r="R210" s="39">
        <f t="shared" si="28"/>
        <v>-0.69932788133851276</v>
      </c>
      <c r="S210" s="23"/>
      <c r="T210" s="33"/>
      <c r="U210" s="357">
        <v>630</v>
      </c>
      <c r="V210" s="346" t="s">
        <v>236</v>
      </c>
      <c r="W210" s="342">
        <v>1593</v>
      </c>
      <c r="X210" s="361">
        <v>2870.6676498611864</v>
      </c>
      <c r="Y210" s="337">
        <v>885.47310934540667</v>
      </c>
      <c r="Z210" s="358">
        <v>3756.1407592065934</v>
      </c>
      <c r="AA210" s="362">
        <v>-53.734463276836159</v>
      </c>
      <c r="AB210" s="360">
        <v>598.40956103274038</v>
      </c>
      <c r="AC210" s="366">
        <f t="shared" si="24"/>
        <v>4300.8158569624975</v>
      </c>
    </row>
    <row r="211" spans="1:29" ht="18.75">
      <c r="A211" s="345">
        <v>631</v>
      </c>
      <c r="B211" s="346" t="s">
        <v>237</v>
      </c>
      <c r="C211" s="342">
        <v>1985</v>
      </c>
      <c r="D211" s="336">
        <v>778.51385390428209</v>
      </c>
      <c r="E211" s="349">
        <v>216.84030226700253</v>
      </c>
      <c r="F211" s="352">
        <v>283.15869017632241</v>
      </c>
      <c r="G211" s="351">
        <v>278.51486146095721</v>
      </c>
      <c r="H211" s="337">
        <v>297.44937027707806</v>
      </c>
      <c r="I211" s="338">
        <v>1075.9632241813601</v>
      </c>
      <c r="J211" s="341">
        <v>-273.86397984886651</v>
      </c>
      <c r="K211" s="342">
        <v>173.5098922484774</v>
      </c>
      <c r="L211" s="339">
        <f t="shared" si="23"/>
        <v>975.60913658097104</v>
      </c>
      <c r="M211" s="364">
        <v>2</v>
      </c>
      <c r="N211" s="134">
        <f t="shared" si="25"/>
        <v>-1180.4159392275747</v>
      </c>
      <c r="O211" s="135">
        <f t="shared" si="26"/>
        <v>-0.54749638697263237</v>
      </c>
      <c r="P211" s="31"/>
      <c r="Q211" s="39">
        <f t="shared" si="27"/>
        <v>-0.41408020263665035</v>
      </c>
      <c r="R211" s="39">
        <f t="shared" si="28"/>
        <v>-0.70219742221093018</v>
      </c>
      <c r="S211" s="23"/>
      <c r="T211" s="33"/>
      <c r="U211" s="357">
        <v>631</v>
      </c>
      <c r="V211" s="346" t="s">
        <v>237</v>
      </c>
      <c r="W211" s="342">
        <v>1994</v>
      </c>
      <c r="X211" s="361">
        <v>1392.571281101677</v>
      </c>
      <c r="Y211" s="337">
        <v>443.79476937693022</v>
      </c>
      <c r="Z211" s="358">
        <v>1836.3660504786071</v>
      </c>
      <c r="AA211" s="363">
        <v>-262.97492477432297</v>
      </c>
      <c r="AB211" s="360">
        <v>582.63395010426166</v>
      </c>
      <c r="AC211" s="366">
        <f t="shared" si="24"/>
        <v>2156.0250758085458</v>
      </c>
    </row>
    <row r="212" spans="1:29" ht="18.75">
      <c r="A212" s="345">
        <v>635</v>
      </c>
      <c r="B212" s="346" t="s">
        <v>238</v>
      </c>
      <c r="C212" s="342">
        <v>6439</v>
      </c>
      <c r="D212" s="336">
        <v>193.43795620437956</v>
      </c>
      <c r="E212" s="349">
        <v>213.4098462494176</v>
      </c>
      <c r="F212" s="352">
        <v>-6.2123000465910856</v>
      </c>
      <c r="G212" s="351">
        <v>-13.759589998446964</v>
      </c>
      <c r="H212" s="337">
        <v>348.00807578816585</v>
      </c>
      <c r="I212" s="338">
        <v>541.44603199254539</v>
      </c>
      <c r="J212" s="341">
        <v>-93.074545736915667</v>
      </c>
      <c r="K212" s="342">
        <v>197.57530115336723</v>
      </c>
      <c r="L212" s="339">
        <f t="shared" si="23"/>
        <v>645.94678740899701</v>
      </c>
      <c r="M212" s="364">
        <v>6</v>
      </c>
      <c r="N212" s="134">
        <f t="shared" si="25"/>
        <v>-2270.4593357130711</v>
      </c>
      <c r="O212" s="135">
        <f t="shared" si="26"/>
        <v>-0.77851274474849252</v>
      </c>
      <c r="P212" s="31"/>
      <c r="Q212" s="39">
        <f t="shared" si="27"/>
        <v>-0.77078566551829997</v>
      </c>
      <c r="R212" s="39">
        <f t="shared" si="28"/>
        <v>-0.69845743706971453</v>
      </c>
      <c r="S212" s="23"/>
      <c r="T212" s="33"/>
      <c r="U212" s="357">
        <v>635</v>
      </c>
      <c r="V212" s="346" t="s">
        <v>238</v>
      </c>
      <c r="W212" s="342">
        <v>6415</v>
      </c>
      <c r="X212" s="361">
        <v>1696.8642311789433</v>
      </c>
      <c r="Y212" s="337">
        <v>665.31801722565285</v>
      </c>
      <c r="Z212" s="358">
        <v>2362.1822484045961</v>
      </c>
      <c r="AA212" s="362">
        <v>-100.99142634450507</v>
      </c>
      <c r="AB212" s="360">
        <v>655.21530106197724</v>
      </c>
      <c r="AC212" s="366">
        <f t="shared" si="24"/>
        <v>2916.406123122068</v>
      </c>
    </row>
    <row r="213" spans="1:29" ht="18.75">
      <c r="A213" s="345">
        <v>636</v>
      </c>
      <c r="B213" s="346" t="s">
        <v>239</v>
      </c>
      <c r="C213" s="342">
        <v>8222</v>
      </c>
      <c r="D213" s="336">
        <v>541.4773777669667</v>
      </c>
      <c r="E213" s="349">
        <v>447.18596448552665</v>
      </c>
      <c r="F213" s="352">
        <v>66.602894672828995</v>
      </c>
      <c r="G213" s="351">
        <v>27.688518608611044</v>
      </c>
      <c r="H213" s="337">
        <v>327.50863536852347</v>
      </c>
      <c r="I213" s="338">
        <v>868.98589151058138</v>
      </c>
      <c r="J213" s="341">
        <v>-82.972269520797866</v>
      </c>
      <c r="K213" s="342">
        <v>215.54273355201587</v>
      </c>
      <c r="L213" s="339">
        <f t="shared" si="23"/>
        <v>1001.5563555417993</v>
      </c>
      <c r="M213" s="364">
        <v>2</v>
      </c>
      <c r="N213" s="134">
        <f t="shared" si="25"/>
        <v>-1827.6078406165016</v>
      </c>
      <c r="O213" s="135">
        <f t="shared" si="26"/>
        <v>-0.64598860790695545</v>
      </c>
      <c r="P213" s="31"/>
      <c r="Q213" s="39">
        <f t="shared" si="27"/>
        <v>-0.61568666460464261</v>
      </c>
      <c r="R213" s="39">
        <f t="shared" si="28"/>
        <v>-0.67244832057615245</v>
      </c>
      <c r="S213" s="23"/>
      <c r="T213" s="33"/>
      <c r="U213" s="357">
        <v>636</v>
      </c>
      <c r="V213" s="346" t="s">
        <v>239</v>
      </c>
      <c r="W213" s="342">
        <v>8229</v>
      </c>
      <c r="X213" s="361">
        <v>1567.9060139421122</v>
      </c>
      <c r="Y213" s="337">
        <v>693.23303973299221</v>
      </c>
      <c r="Z213" s="358">
        <v>2261.1390536751046</v>
      </c>
      <c r="AA213" s="363">
        <v>-90.016769959897928</v>
      </c>
      <c r="AB213" s="360">
        <v>658.04191244309402</v>
      </c>
      <c r="AC213" s="366">
        <f t="shared" si="24"/>
        <v>2829.1641961583009</v>
      </c>
    </row>
    <row r="214" spans="1:29" ht="18.75">
      <c r="A214" s="345">
        <v>638</v>
      </c>
      <c r="B214" s="346" t="s">
        <v>240</v>
      </c>
      <c r="C214" s="342">
        <v>51149</v>
      </c>
      <c r="D214" s="336">
        <v>888.10551525934034</v>
      </c>
      <c r="E214" s="349">
        <v>508.29349547400733</v>
      </c>
      <c r="F214" s="352">
        <v>266.58794893350796</v>
      </c>
      <c r="G214" s="351">
        <v>113.22407085182506</v>
      </c>
      <c r="H214" s="337">
        <v>-87.440810182017245</v>
      </c>
      <c r="I214" s="338">
        <v>800.66470507732311</v>
      </c>
      <c r="J214" s="341">
        <v>-20.101781070988679</v>
      </c>
      <c r="K214" s="342">
        <v>145.93117486367069</v>
      </c>
      <c r="L214" s="339">
        <f t="shared" si="23"/>
        <v>926.49409887000513</v>
      </c>
      <c r="M214" s="364">
        <v>1</v>
      </c>
      <c r="N214" s="134">
        <f t="shared" si="25"/>
        <v>-396.16862092603617</v>
      </c>
      <c r="O214" s="135">
        <f t="shared" si="26"/>
        <v>-0.29952354065526743</v>
      </c>
      <c r="P214" s="31"/>
      <c r="Q214" s="39">
        <f t="shared" si="27"/>
        <v>-8.7981464569520162E-2</v>
      </c>
      <c r="R214" s="39">
        <f t="shared" si="28"/>
        <v>-0.68736176168072172</v>
      </c>
      <c r="S214" s="23"/>
      <c r="T214" s="33"/>
      <c r="U214" s="357">
        <v>638</v>
      </c>
      <c r="V214" s="346" t="s">
        <v>240</v>
      </c>
      <c r="W214" s="342">
        <v>50619</v>
      </c>
      <c r="X214" s="361">
        <v>1207.377278577236</v>
      </c>
      <c r="Y214" s="337">
        <v>-329.47329529974354</v>
      </c>
      <c r="Z214" s="358">
        <v>877.90398327749244</v>
      </c>
      <c r="AA214" s="362">
        <v>-22.01453999486359</v>
      </c>
      <c r="AB214" s="360">
        <v>466.77327651341255</v>
      </c>
      <c r="AC214" s="366">
        <f t="shared" si="24"/>
        <v>1322.6627197960413</v>
      </c>
    </row>
    <row r="215" spans="1:29" ht="18.75">
      <c r="A215" s="345">
        <v>678</v>
      </c>
      <c r="B215" s="346" t="s">
        <v>241</v>
      </c>
      <c r="C215" s="342">
        <v>24260</v>
      </c>
      <c r="D215" s="336">
        <v>611.99212695795552</v>
      </c>
      <c r="E215" s="349">
        <v>473.72988458367684</v>
      </c>
      <c r="F215" s="352">
        <v>83.107502061005775</v>
      </c>
      <c r="G215" s="351">
        <v>55.154740313272875</v>
      </c>
      <c r="H215" s="337">
        <v>294.13730420445177</v>
      </c>
      <c r="I215" s="338">
        <v>906.12947238252264</v>
      </c>
      <c r="J215" s="341">
        <v>-28.68342951360264</v>
      </c>
      <c r="K215" s="342">
        <v>143.13132744149021</v>
      </c>
      <c r="L215" s="339">
        <f t="shared" si="23"/>
        <v>1020.5773703104103</v>
      </c>
      <c r="M215" s="364">
        <v>17</v>
      </c>
      <c r="N215" s="134">
        <f t="shared" si="25"/>
        <v>-1857.3939838127119</v>
      </c>
      <c r="O215" s="135">
        <f t="shared" si="26"/>
        <v>-0.64538306858117911</v>
      </c>
      <c r="P215" s="31"/>
      <c r="Q215" s="39">
        <f t="shared" si="27"/>
        <v>-0.62978955622871524</v>
      </c>
      <c r="R215" s="39">
        <f t="shared" si="28"/>
        <v>-0.69420864653141756</v>
      </c>
      <c r="S215" s="23"/>
      <c r="T215" s="33"/>
      <c r="U215" s="357">
        <v>678</v>
      </c>
      <c r="V215" s="346" t="s">
        <v>241</v>
      </c>
      <c r="W215" s="342">
        <v>24353</v>
      </c>
      <c r="X215" s="361">
        <v>2053.1360579753532</v>
      </c>
      <c r="Y215" s="337">
        <v>394.47039837391077</v>
      </c>
      <c r="Z215" s="358">
        <v>2447.6064563492641</v>
      </c>
      <c r="AA215" s="363">
        <v>-37.703691536976962</v>
      </c>
      <c r="AB215" s="360">
        <v>468.06858931083474</v>
      </c>
      <c r="AC215" s="366">
        <f t="shared" si="24"/>
        <v>2877.9713541231222</v>
      </c>
    </row>
    <row r="216" spans="1:29" ht="18.75">
      <c r="A216" s="345">
        <v>680</v>
      </c>
      <c r="B216" s="346" t="s">
        <v>242</v>
      </c>
      <c r="C216" s="342">
        <v>24810</v>
      </c>
      <c r="D216" s="336">
        <v>346.50153164046753</v>
      </c>
      <c r="E216" s="349">
        <v>311.26916565900848</v>
      </c>
      <c r="F216" s="352">
        <v>4.9852075775896818</v>
      </c>
      <c r="G216" s="351">
        <v>30.247158403869406</v>
      </c>
      <c r="H216" s="337">
        <v>95.3925836356308</v>
      </c>
      <c r="I216" s="338">
        <v>441.89415558242644</v>
      </c>
      <c r="J216" s="341">
        <v>-15.84316807738815</v>
      </c>
      <c r="K216" s="342">
        <v>138.54476479099938</v>
      </c>
      <c r="L216" s="339">
        <f t="shared" si="23"/>
        <v>564.59575229603763</v>
      </c>
      <c r="M216" s="364">
        <v>2</v>
      </c>
      <c r="N216" s="134">
        <f t="shared" si="25"/>
        <v>-1048.0166995736536</v>
      </c>
      <c r="O216" s="135">
        <f t="shared" si="26"/>
        <v>-0.64988751535346556</v>
      </c>
      <c r="P216" s="31"/>
      <c r="Q216" s="39">
        <f t="shared" si="27"/>
        <v>-0.63056459675407317</v>
      </c>
      <c r="R216" s="39">
        <f t="shared" si="28"/>
        <v>-0.69570290632644149</v>
      </c>
      <c r="S216" s="23"/>
      <c r="T216" s="33"/>
      <c r="U216" s="357">
        <v>680</v>
      </c>
      <c r="V216" s="346" t="s">
        <v>242</v>
      </c>
      <c r="W216" s="342">
        <v>24407</v>
      </c>
      <c r="X216" s="361">
        <v>1182.9431072896573</v>
      </c>
      <c r="Y216" s="337">
        <v>13.19064627013635</v>
      </c>
      <c r="Z216" s="358">
        <v>1196.1337535597936</v>
      </c>
      <c r="AA216" s="362">
        <v>-38.815708608186178</v>
      </c>
      <c r="AB216" s="360">
        <v>455.29440691808361</v>
      </c>
      <c r="AC216" s="366">
        <f t="shared" si="24"/>
        <v>1612.6124518696911</v>
      </c>
    </row>
    <row r="217" spans="1:29" ht="18.75">
      <c r="A217" s="345">
        <v>681</v>
      </c>
      <c r="B217" s="346" t="s">
        <v>243</v>
      </c>
      <c r="C217" s="342">
        <v>3330</v>
      </c>
      <c r="D217" s="336">
        <v>257.53873873873874</v>
      </c>
      <c r="E217" s="349">
        <v>33.846546546546548</v>
      </c>
      <c r="F217" s="352">
        <v>111.47807807807808</v>
      </c>
      <c r="G217" s="351">
        <v>112.21411411411411</v>
      </c>
      <c r="H217" s="337">
        <v>313.95855855855854</v>
      </c>
      <c r="I217" s="338">
        <v>571.49729729729734</v>
      </c>
      <c r="J217" s="341">
        <v>-18.709009009009009</v>
      </c>
      <c r="K217" s="342">
        <v>241.94275682125567</v>
      </c>
      <c r="L217" s="339">
        <f t="shared" si="23"/>
        <v>794.73104510954397</v>
      </c>
      <c r="M217" s="364">
        <v>10</v>
      </c>
      <c r="N217" s="134">
        <f t="shared" si="25"/>
        <v>-2902.6323926721584</v>
      </c>
      <c r="O217" s="135">
        <f t="shared" si="26"/>
        <v>-0.78505465895277071</v>
      </c>
      <c r="P217" s="31"/>
      <c r="Q217" s="39">
        <f t="shared" si="27"/>
        <v>-0.80681705268981918</v>
      </c>
      <c r="R217" s="39">
        <f t="shared" si="28"/>
        <v>-0.68515493864149524</v>
      </c>
      <c r="S217" s="23"/>
      <c r="T217" s="33"/>
      <c r="U217" s="357">
        <v>681</v>
      </c>
      <c r="V217" s="346" t="s">
        <v>243</v>
      </c>
      <c r="W217" s="342">
        <v>3364</v>
      </c>
      <c r="X217" s="361">
        <v>2095.8913623352055</v>
      </c>
      <c r="Y217" s="337">
        <v>862.43029728665852</v>
      </c>
      <c r="Z217" s="358">
        <v>2958.321659621864</v>
      </c>
      <c r="AA217" s="363">
        <v>-29.408442330558859</v>
      </c>
      <c r="AB217" s="360">
        <v>768.45022049039756</v>
      </c>
      <c r="AC217" s="366">
        <f t="shared" si="24"/>
        <v>3697.3634377817025</v>
      </c>
    </row>
    <row r="218" spans="1:29" ht="18.75">
      <c r="A218" s="345">
        <v>683</v>
      </c>
      <c r="B218" s="346" t="s">
        <v>244</v>
      </c>
      <c r="C218" s="342">
        <v>3670</v>
      </c>
      <c r="D218" s="336">
        <v>1339.3198910081744</v>
      </c>
      <c r="E218" s="349">
        <v>1434.383378746594</v>
      </c>
      <c r="F218" s="352">
        <v>-105.84523160762943</v>
      </c>
      <c r="G218" s="351">
        <v>10.781743869209809</v>
      </c>
      <c r="H218" s="337">
        <v>673.76675749318804</v>
      </c>
      <c r="I218" s="338">
        <v>2013.0869209809264</v>
      </c>
      <c r="J218" s="341">
        <v>20.051226158038148</v>
      </c>
      <c r="K218" s="342">
        <v>207.0746535381721</v>
      </c>
      <c r="L218" s="339">
        <f t="shared" si="23"/>
        <v>2240.2128006771368</v>
      </c>
      <c r="M218" s="364">
        <v>19</v>
      </c>
      <c r="N218" s="134">
        <f t="shared" si="25"/>
        <v>-3569.4796365771595</v>
      </c>
      <c r="O218" s="135">
        <f t="shared" si="26"/>
        <v>-0.61440079231872768</v>
      </c>
      <c r="P218" s="31"/>
      <c r="Q218" s="39">
        <f t="shared" si="27"/>
        <v>-0.60489666964381206</v>
      </c>
      <c r="R218" s="39">
        <f t="shared" si="28"/>
        <v>-0.69342917741100385</v>
      </c>
      <c r="S218" s="23"/>
      <c r="T218" s="33"/>
      <c r="U218" s="357">
        <v>683</v>
      </c>
      <c r="V218" s="346" t="s">
        <v>244</v>
      </c>
      <c r="W218" s="342">
        <v>3712</v>
      </c>
      <c r="X218" s="361">
        <v>3838.3049272195631</v>
      </c>
      <c r="Y218" s="337">
        <v>1256.7848032722461</v>
      </c>
      <c r="Z218" s="358">
        <v>5095.0897304918099</v>
      </c>
      <c r="AA218" s="362">
        <v>39.148168103448278</v>
      </c>
      <c r="AB218" s="360">
        <v>675.45453865903778</v>
      </c>
      <c r="AC218" s="366">
        <f t="shared" si="24"/>
        <v>5809.6924372542962</v>
      </c>
    </row>
    <row r="219" spans="1:29" ht="18.75">
      <c r="A219" s="345">
        <v>684</v>
      </c>
      <c r="B219" s="346" t="s">
        <v>245</v>
      </c>
      <c r="C219" s="342">
        <v>38959</v>
      </c>
      <c r="D219" s="336">
        <v>413.32018275623091</v>
      </c>
      <c r="E219" s="349">
        <v>187.20798788469929</v>
      </c>
      <c r="F219" s="352">
        <v>108.44379989219436</v>
      </c>
      <c r="G219" s="351">
        <v>117.66839497933725</v>
      </c>
      <c r="H219" s="337">
        <v>-12.525167483764983</v>
      </c>
      <c r="I219" s="338">
        <v>400.79498960445596</v>
      </c>
      <c r="J219" s="341">
        <v>-48.346107446289686</v>
      </c>
      <c r="K219" s="342">
        <v>180.72365737892724</v>
      </c>
      <c r="L219" s="339">
        <f t="shared" si="23"/>
        <v>533.17253953709348</v>
      </c>
      <c r="M219" s="364">
        <v>4</v>
      </c>
      <c r="N219" s="134">
        <f t="shared" si="25"/>
        <v>-1171.9275644892928</v>
      </c>
      <c r="O219" s="135">
        <f t="shared" si="26"/>
        <v>-0.68730719194839551</v>
      </c>
      <c r="P219" s="31"/>
      <c r="Q219" s="39">
        <f t="shared" si="27"/>
        <v>-0.6511725043741039</v>
      </c>
      <c r="R219" s="39">
        <f t="shared" si="28"/>
        <v>-0.69340809266955006</v>
      </c>
      <c r="S219" s="23"/>
      <c r="T219" s="33"/>
      <c r="U219" s="357">
        <v>684</v>
      </c>
      <c r="V219" s="346" t="s">
        <v>245</v>
      </c>
      <c r="W219" s="342">
        <v>39040</v>
      </c>
      <c r="X219" s="361">
        <v>1270.4425487810536</v>
      </c>
      <c r="Y219" s="337">
        <v>-121.46491763040318</v>
      </c>
      <c r="Z219" s="358">
        <v>1148.9776311506505</v>
      </c>
      <c r="AA219" s="363">
        <v>-33.337499999999999</v>
      </c>
      <c r="AB219" s="360">
        <v>589.45997287573607</v>
      </c>
      <c r="AC219" s="366">
        <f t="shared" si="24"/>
        <v>1705.1001040263864</v>
      </c>
    </row>
    <row r="220" spans="1:29" ht="18.75">
      <c r="A220" s="345">
        <v>686</v>
      </c>
      <c r="B220" s="346" t="s">
        <v>246</v>
      </c>
      <c r="C220" s="342">
        <v>3033</v>
      </c>
      <c r="D220" s="336">
        <v>-142.4724695021431</v>
      </c>
      <c r="E220" s="349">
        <v>142.49126277612925</v>
      </c>
      <c r="F220" s="352">
        <v>-144.22782723376196</v>
      </c>
      <c r="G220" s="351">
        <v>-140.73590504451039</v>
      </c>
      <c r="H220" s="337">
        <v>435.04747774480711</v>
      </c>
      <c r="I220" s="338">
        <v>292.57500824266401</v>
      </c>
      <c r="J220" s="341">
        <v>161.00791295746785</v>
      </c>
      <c r="K220" s="342">
        <v>221.79610738535453</v>
      </c>
      <c r="L220" s="339">
        <f t="shared" si="23"/>
        <v>675.37902858548637</v>
      </c>
      <c r="M220" s="364">
        <v>11</v>
      </c>
      <c r="N220" s="134">
        <f t="shared" si="25"/>
        <v>-3703.598721136832</v>
      </c>
      <c r="O220" s="135">
        <f t="shared" si="26"/>
        <v>-0.84576787844416113</v>
      </c>
      <c r="P220" s="31"/>
      <c r="Q220" s="39">
        <f t="shared" si="27"/>
        <v>-0.91742429828109995</v>
      </c>
      <c r="R220" s="39">
        <f t="shared" si="28"/>
        <v>-0.68863963389464966</v>
      </c>
      <c r="S220" s="23"/>
      <c r="T220" s="33"/>
      <c r="U220" s="357">
        <v>686</v>
      </c>
      <c r="V220" s="346" t="s">
        <v>246</v>
      </c>
      <c r="W220" s="342">
        <v>3053</v>
      </c>
      <c r="X220" s="361">
        <v>2594.0528273583386</v>
      </c>
      <c r="Y220" s="337">
        <v>949.05976087775809</v>
      </c>
      <c r="Z220" s="358">
        <v>3543.1125882360971</v>
      </c>
      <c r="AA220" s="362">
        <v>123.51981657386177</v>
      </c>
      <c r="AB220" s="360">
        <v>712.34534491236002</v>
      </c>
      <c r="AC220" s="366">
        <f t="shared" si="24"/>
        <v>4378.9777497223185</v>
      </c>
    </row>
    <row r="221" spans="1:29" ht="18.75">
      <c r="A221" s="345">
        <v>687</v>
      </c>
      <c r="B221" s="346" t="s">
        <v>247</v>
      </c>
      <c r="C221" s="342">
        <v>1513</v>
      </c>
      <c r="D221" s="336">
        <v>297.96893588896233</v>
      </c>
      <c r="E221" s="349">
        <v>604.86318572372772</v>
      </c>
      <c r="F221" s="352">
        <v>-121.6463978849967</v>
      </c>
      <c r="G221" s="351">
        <v>-185.24785194976866</v>
      </c>
      <c r="H221" s="337">
        <v>-20.690680766688697</v>
      </c>
      <c r="I221" s="338">
        <v>277.27891606080635</v>
      </c>
      <c r="J221" s="341">
        <v>100.96563119629874</v>
      </c>
      <c r="K221" s="342">
        <v>248.53450675871156</v>
      </c>
      <c r="L221" s="339">
        <f t="shared" si="23"/>
        <v>626.77905401581666</v>
      </c>
      <c r="M221" s="364">
        <v>11</v>
      </c>
      <c r="N221" s="134">
        <f t="shared" si="25"/>
        <v>-4766.4055032023934</v>
      </c>
      <c r="O221" s="135">
        <f t="shared" si="26"/>
        <v>-0.88378312528227154</v>
      </c>
      <c r="P221" s="31"/>
      <c r="Q221" s="39">
        <f t="shared" si="27"/>
        <v>-0.93825445190916379</v>
      </c>
      <c r="R221" s="39">
        <f t="shared" si="28"/>
        <v>-0.68949182585450464</v>
      </c>
      <c r="S221" s="23"/>
      <c r="T221" s="33"/>
      <c r="U221" s="357">
        <v>687</v>
      </c>
      <c r="V221" s="346" t="s">
        <v>247</v>
      </c>
      <c r="W221" s="342">
        <v>1561</v>
      </c>
      <c r="X221" s="361">
        <v>3922.4546833724808</v>
      </c>
      <c r="Y221" s="337">
        <v>568.21589344207985</v>
      </c>
      <c r="Z221" s="358">
        <v>4490.6705768145603</v>
      </c>
      <c r="AA221" s="363">
        <v>102.10185778347213</v>
      </c>
      <c r="AB221" s="360">
        <v>800.41212262017734</v>
      </c>
      <c r="AC221" s="366">
        <f t="shared" si="24"/>
        <v>5393.1845572182101</v>
      </c>
    </row>
    <row r="222" spans="1:29" ht="18.75">
      <c r="A222" s="345">
        <v>689</v>
      </c>
      <c r="B222" s="346" t="s">
        <v>248</v>
      </c>
      <c r="C222" s="342">
        <v>3092</v>
      </c>
      <c r="D222" s="336">
        <v>653.57826649417848</v>
      </c>
      <c r="E222" s="349">
        <v>-155.32891332470894</v>
      </c>
      <c r="F222" s="352">
        <v>478.22800776196635</v>
      </c>
      <c r="G222" s="351">
        <v>330.67917205692106</v>
      </c>
      <c r="H222" s="337">
        <v>140.58958602846053</v>
      </c>
      <c r="I222" s="338">
        <v>794.16785252263912</v>
      </c>
      <c r="J222" s="341">
        <v>-83.586675291073732</v>
      </c>
      <c r="K222" s="342">
        <v>192.56532676435617</v>
      </c>
      <c r="L222" s="339">
        <f t="shared" si="23"/>
        <v>903.14650399592153</v>
      </c>
      <c r="M222" s="364">
        <v>9</v>
      </c>
      <c r="N222" s="134">
        <f t="shared" si="25"/>
        <v>-2620.7254420783579</v>
      </c>
      <c r="O222" s="135">
        <f t="shared" si="26"/>
        <v>-0.7437062078824801</v>
      </c>
      <c r="P222" s="31"/>
      <c r="Q222" s="39">
        <f t="shared" si="27"/>
        <v>-0.73926789311854457</v>
      </c>
      <c r="R222" s="39">
        <f t="shared" si="28"/>
        <v>-0.69237693288428104</v>
      </c>
      <c r="S222" s="23"/>
      <c r="T222" s="33"/>
      <c r="U222" s="357">
        <v>689</v>
      </c>
      <c r="V222" s="346" t="s">
        <v>248</v>
      </c>
      <c r="W222" s="342">
        <v>3146</v>
      </c>
      <c r="X222" s="361">
        <v>2778.6768449079614</v>
      </c>
      <c r="Y222" s="337">
        <v>267.23822102488913</v>
      </c>
      <c r="Z222" s="358">
        <v>3045.9150659328502</v>
      </c>
      <c r="AA222" s="362">
        <v>-148.02129688493324</v>
      </c>
      <c r="AB222" s="360">
        <v>625.97817702636257</v>
      </c>
      <c r="AC222" s="366">
        <f t="shared" si="24"/>
        <v>3523.8719460742795</v>
      </c>
    </row>
    <row r="223" spans="1:29" ht="18.75">
      <c r="A223" s="345">
        <v>691</v>
      </c>
      <c r="B223" s="346" t="s">
        <v>249</v>
      </c>
      <c r="C223" s="342">
        <v>2690</v>
      </c>
      <c r="D223" s="336">
        <v>913.09851301115236</v>
      </c>
      <c r="E223" s="349">
        <v>692.59293680297401</v>
      </c>
      <c r="F223" s="352">
        <v>200.01189591078068</v>
      </c>
      <c r="G223" s="351">
        <v>20.49368029739777</v>
      </c>
      <c r="H223" s="337">
        <v>667.44498141263944</v>
      </c>
      <c r="I223" s="338">
        <v>1580.5438661710036</v>
      </c>
      <c r="J223" s="341">
        <v>-14.468029739776952</v>
      </c>
      <c r="K223" s="342">
        <v>238.27511465701622</v>
      </c>
      <c r="L223" s="339">
        <f t="shared" si="23"/>
        <v>1804.3509510882429</v>
      </c>
      <c r="M223" s="364">
        <v>17</v>
      </c>
      <c r="N223" s="134">
        <f t="shared" si="25"/>
        <v>-2920.6590861847808</v>
      </c>
      <c r="O223" s="135">
        <f t="shared" si="26"/>
        <v>-0.61812759404642448</v>
      </c>
      <c r="P223" s="31"/>
      <c r="Q223" s="39">
        <f t="shared" si="27"/>
        <v>-0.60693508005047425</v>
      </c>
      <c r="R223" s="39">
        <f t="shared" si="28"/>
        <v>-0.65908267893633998</v>
      </c>
      <c r="S223" s="23"/>
      <c r="T223" s="33"/>
      <c r="U223" s="357">
        <v>691</v>
      </c>
      <c r="V223" s="346" t="s">
        <v>249</v>
      </c>
      <c r="W223" s="342">
        <v>2710</v>
      </c>
      <c r="X223" s="361">
        <v>2861.3094175874876</v>
      </c>
      <c r="Y223" s="337">
        <v>1159.7664555124679</v>
      </c>
      <c r="Z223" s="358">
        <v>4021.0758730999555</v>
      </c>
      <c r="AA223" s="363">
        <v>5.0107011070110703</v>
      </c>
      <c r="AB223" s="360">
        <v>698.92346306605737</v>
      </c>
      <c r="AC223" s="366">
        <f t="shared" si="24"/>
        <v>4725.010037273024</v>
      </c>
    </row>
    <row r="224" spans="1:29" ht="18.75">
      <c r="A224" s="345">
        <v>694</v>
      </c>
      <c r="B224" s="346" t="s">
        <v>250</v>
      </c>
      <c r="C224" s="342">
        <v>28521</v>
      </c>
      <c r="D224" s="336">
        <v>264.80989446372848</v>
      </c>
      <c r="E224" s="349">
        <v>198.68395217558992</v>
      </c>
      <c r="F224" s="352">
        <v>6.3930437221696295</v>
      </c>
      <c r="G224" s="351">
        <v>59.732898565968938</v>
      </c>
      <c r="H224" s="337">
        <v>77.32050068370674</v>
      </c>
      <c r="I224" s="338">
        <v>342.13039514743525</v>
      </c>
      <c r="J224" s="341">
        <v>-3.247607026401599</v>
      </c>
      <c r="K224" s="342">
        <v>151.77764705331907</v>
      </c>
      <c r="L224" s="339">
        <f t="shared" si="23"/>
        <v>490.6604351743527</v>
      </c>
      <c r="M224" s="364">
        <v>5</v>
      </c>
      <c r="N224" s="134">
        <f t="shared" si="25"/>
        <v>-1210.5484844585039</v>
      </c>
      <c r="O224" s="135">
        <f t="shared" si="26"/>
        <v>-0.71158131754902643</v>
      </c>
      <c r="P224" s="31"/>
      <c r="Q224" s="39">
        <f t="shared" si="27"/>
        <v>-0.72296839459265927</v>
      </c>
      <c r="R224" s="39">
        <f t="shared" si="28"/>
        <v>-0.68575551287469527</v>
      </c>
      <c r="S224" s="23"/>
      <c r="T224" s="33"/>
      <c r="U224" s="357">
        <v>694</v>
      </c>
      <c r="V224" s="346" t="s">
        <v>250</v>
      </c>
      <c r="W224" s="342">
        <v>28710</v>
      </c>
      <c r="X224" s="361">
        <v>1155.0210895891521</v>
      </c>
      <c r="Y224" s="337">
        <v>79.965780029477997</v>
      </c>
      <c r="Z224" s="358">
        <v>1234.9868696186302</v>
      </c>
      <c r="AA224" s="362">
        <v>-16.770184604667364</v>
      </c>
      <c r="AB224" s="360">
        <v>482.99223461889358</v>
      </c>
      <c r="AC224" s="366">
        <f t="shared" si="24"/>
        <v>1701.2089196328566</v>
      </c>
    </row>
    <row r="225" spans="1:29" ht="18.75">
      <c r="A225" s="345">
        <v>697</v>
      </c>
      <c r="B225" s="346" t="s">
        <v>251</v>
      </c>
      <c r="C225" s="342">
        <v>1210</v>
      </c>
      <c r="D225" s="336">
        <v>114.41487603305785</v>
      </c>
      <c r="E225" s="349">
        <v>284.90165289256197</v>
      </c>
      <c r="F225" s="352">
        <v>-108.06776859504133</v>
      </c>
      <c r="G225" s="351">
        <v>-62.419008264462811</v>
      </c>
      <c r="H225" s="337">
        <v>282.42479338842975</v>
      </c>
      <c r="I225" s="338">
        <v>396.8404958677686</v>
      </c>
      <c r="J225" s="341">
        <v>-159.46363636363637</v>
      </c>
      <c r="K225" s="342">
        <v>243.32082494356538</v>
      </c>
      <c r="L225" s="339">
        <f t="shared" si="23"/>
        <v>480.69768444769761</v>
      </c>
      <c r="M225" s="364">
        <v>18</v>
      </c>
      <c r="N225" s="134">
        <f t="shared" si="25"/>
        <v>-4440.8956828390474</v>
      </c>
      <c r="O225" s="135">
        <f t="shared" si="26"/>
        <v>-0.90232884991213647</v>
      </c>
      <c r="P225" s="31"/>
      <c r="Q225" s="39">
        <f t="shared" si="27"/>
        <v>-0.908716190264239</v>
      </c>
      <c r="R225" s="39">
        <f t="shared" si="28"/>
        <v>-0.68904863120162296</v>
      </c>
      <c r="S225" s="23"/>
      <c r="T225" s="33"/>
      <c r="U225" s="357">
        <v>697</v>
      </c>
      <c r="V225" s="346" t="s">
        <v>251</v>
      </c>
      <c r="W225" s="342">
        <v>1235</v>
      </c>
      <c r="X225" s="361">
        <v>3613.8451839908957</v>
      </c>
      <c r="Y225" s="337">
        <v>733.48099593631935</v>
      </c>
      <c r="Z225" s="358">
        <v>4347.326179927215</v>
      </c>
      <c r="AA225" s="363">
        <v>-208.23724696356274</v>
      </c>
      <c r="AB225" s="360">
        <v>782.50443432309271</v>
      </c>
      <c r="AC225" s="366">
        <f t="shared" si="24"/>
        <v>4921.593367286745</v>
      </c>
    </row>
    <row r="226" spans="1:29" ht="18.75">
      <c r="A226" s="345">
        <v>698</v>
      </c>
      <c r="B226" s="346" t="s">
        <v>252</v>
      </c>
      <c r="C226" s="342">
        <v>64180</v>
      </c>
      <c r="D226" s="336">
        <v>-108.08628856341539</v>
      </c>
      <c r="E226" s="349">
        <v>362.08451230913056</v>
      </c>
      <c r="F226" s="352">
        <v>-285.2870052976005</v>
      </c>
      <c r="G226" s="351">
        <v>-184.88379557494545</v>
      </c>
      <c r="H226" s="337">
        <v>301.06763789342472</v>
      </c>
      <c r="I226" s="338">
        <v>192.98134933000935</v>
      </c>
      <c r="J226" s="341">
        <v>-75.780180741664068</v>
      </c>
      <c r="K226" s="342">
        <v>149.62144699335249</v>
      </c>
      <c r="L226" s="339">
        <f t="shared" si="23"/>
        <v>266.82261558169779</v>
      </c>
      <c r="M226" s="364">
        <v>19</v>
      </c>
      <c r="N226" s="134">
        <f t="shared" si="25"/>
        <v>-1678.4843131963119</v>
      </c>
      <c r="O226" s="135">
        <f t="shared" si="26"/>
        <v>-0.86283778069442818</v>
      </c>
      <c r="P226" s="31"/>
      <c r="Q226" s="39">
        <f t="shared" si="27"/>
        <v>-0.87172543025323779</v>
      </c>
      <c r="R226" s="39">
        <f t="shared" si="28"/>
        <v>-0.69774735162145163</v>
      </c>
      <c r="S226" s="23"/>
      <c r="T226" s="33"/>
      <c r="U226" s="357">
        <v>698</v>
      </c>
      <c r="V226" s="346" t="s">
        <v>252</v>
      </c>
      <c r="W226" s="342">
        <v>63528</v>
      </c>
      <c r="X226" s="361">
        <v>1097.5442816032748</v>
      </c>
      <c r="Y226" s="337">
        <v>406.89537242160497</v>
      </c>
      <c r="Z226" s="358">
        <v>1504.4396540248799</v>
      </c>
      <c r="AA226" s="362">
        <v>-54.153853418964864</v>
      </c>
      <c r="AB226" s="360">
        <v>495.02112817209473</v>
      </c>
      <c r="AC226" s="366">
        <f t="shared" si="24"/>
        <v>1945.3069287780097</v>
      </c>
    </row>
    <row r="227" spans="1:29" ht="18.75">
      <c r="A227" s="345">
        <v>700</v>
      </c>
      <c r="B227" s="346" t="s">
        <v>253</v>
      </c>
      <c r="C227" s="342">
        <v>4913</v>
      </c>
      <c r="D227" s="336">
        <v>245.05597394667208</v>
      </c>
      <c r="E227" s="349">
        <v>92.082637899450432</v>
      </c>
      <c r="F227" s="352">
        <v>49.427437410950539</v>
      </c>
      <c r="G227" s="351">
        <v>103.54589863627112</v>
      </c>
      <c r="H227" s="337">
        <v>-1.2253205780582128</v>
      </c>
      <c r="I227" s="338">
        <v>243.83065336861389</v>
      </c>
      <c r="J227" s="341">
        <v>-223.94056584571544</v>
      </c>
      <c r="K227" s="342">
        <v>166.01338980050613</v>
      </c>
      <c r="L227" s="339">
        <f t="shared" si="23"/>
        <v>185.90347732340459</v>
      </c>
      <c r="M227" s="364">
        <v>9</v>
      </c>
      <c r="N227" s="134">
        <f t="shared" si="25"/>
        <v>-2315.946514292857</v>
      </c>
      <c r="O227" s="135">
        <f t="shared" si="26"/>
        <v>-0.92569359556073694</v>
      </c>
      <c r="P227" s="31"/>
      <c r="Q227" s="39">
        <f t="shared" si="27"/>
        <v>-0.88639261023444305</v>
      </c>
      <c r="R227" s="39">
        <f t="shared" si="28"/>
        <v>-0.7028397204715966</v>
      </c>
      <c r="S227" s="23"/>
      <c r="T227" s="33"/>
      <c r="U227" s="357">
        <v>700</v>
      </c>
      <c r="V227" s="346" t="s">
        <v>253</v>
      </c>
      <c r="W227" s="342">
        <v>4922</v>
      </c>
      <c r="X227" s="361">
        <v>2039.7270957526327</v>
      </c>
      <c r="Y227" s="337">
        <v>106.52988516902205</v>
      </c>
      <c r="Z227" s="358">
        <v>2146.2569809216548</v>
      </c>
      <c r="AA227" s="363">
        <v>-203.07314099959365</v>
      </c>
      <c r="AB227" s="360">
        <v>558.66615169420095</v>
      </c>
      <c r="AC227" s="366">
        <f t="shared" si="24"/>
        <v>2501.8499916162618</v>
      </c>
    </row>
    <row r="228" spans="1:29" ht="18.75">
      <c r="A228" s="345">
        <v>702</v>
      </c>
      <c r="B228" s="346" t="s">
        <v>254</v>
      </c>
      <c r="C228" s="342">
        <v>4155</v>
      </c>
      <c r="D228" s="336">
        <v>218.81853188929</v>
      </c>
      <c r="E228" s="349">
        <v>22.772803850782189</v>
      </c>
      <c r="F228" s="352">
        <v>143.32154031287607</v>
      </c>
      <c r="G228" s="351">
        <v>52.724187725631772</v>
      </c>
      <c r="H228" s="337">
        <v>210.36702767749699</v>
      </c>
      <c r="I228" s="338">
        <v>429.18555956678699</v>
      </c>
      <c r="J228" s="341">
        <v>-198.89265944645007</v>
      </c>
      <c r="K228" s="342">
        <v>219.04972195045565</v>
      </c>
      <c r="L228" s="339">
        <f t="shared" si="23"/>
        <v>449.34262207079257</v>
      </c>
      <c r="M228" s="364">
        <v>6</v>
      </c>
      <c r="N228" s="134">
        <f t="shared" si="25"/>
        <v>-3093.1648867180725</v>
      </c>
      <c r="O228" s="135">
        <f t="shared" si="26"/>
        <v>-0.8731569034205332</v>
      </c>
      <c r="P228" s="31"/>
      <c r="Q228" s="39">
        <f t="shared" si="27"/>
        <v>-0.85812916666263517</v>
      </c>
      <c r="R228" s="39">
        <f t="shared" si="28"/>
        <v>-0.68929965502548263</v>
      </c>
      <c r="S228" s="23"/>
      <c r="T228" s="33"/>
      <c r="U228" s="357">
        <v>702</v>
      </c>
      <c r="V228" s="346" t="s">
        <v>254</v>
      </c>
      <c r="W228" s="342">
        <v>4215</v>
      </c>
      <c r="X228" s="361">
        <v>2363.3732235019652</v>
      </c>
      <c r="Y228" s="337">
        <v>661.81207689163818</v>
      </c>
      <c r="Z228" s="358">
        <v>3025.1853003936035</v>
      </c>
      <c r="AA228" s="362">
        <v>-187.69703440094898</v>
      </c>
      <c r="AB228" s="360">
        <v>705.01924279621073</v>
      </c>
      <c r="AC228" s="366">
        <f t="shared" si="24"/>
        <v>3542.5075087888649</v>
      </c>
    </row>
    <row r="229" spans="1:29" ht="18.75">
      <c r="A229" s="345">
        <v>704</v>
      </c>
      <c r="B229" s="346" t="s">
        <v>255</v>
      </c>
      <c r="C229" s="342">
        <v>6379</v>
      </c>
      <c r="D229" s="336">
        <v>666.14124470920206</v>
      </c>
      <c r="E229" s="349">
        <v>595.68161153785854</v>
      </c>
      <c r="F229" s="352">
        <v>71.323248158018501</v>
      </c>
      <c r="G229" s="351">
        <v>-0.86361498667502745</v>
      </c>
      <c r="H229" s="337">
        <v>180.00532998902651</v>
      </c>
      <c r="I229" s="338">
        <v>846.14657469822862</v>
      </c>
      <c r="J229" s="341">
        <v>-153.15645085436589</v>
      </c>
      <c r="K229" s="342">
        <v>136.67386201710141</v>
      </c>
      <c r="L229" s="339">
        <f t="shared" si="23"/>
        <v>829.6639858609642</v>
      </c>
      <c r="M229" s="364">
        <v>2</v>
      </c>
      <c r="N229" s="134">
        <f t="shared" si="25"/>
        <v>-392.58195433636843</v>
      </c>
      <c r="O229" s="135">
        <f t="shared" si="26"/>
        <v>-0.32119718415508564</v>
      </c>
      <c r="P229" s="31"/>
      <c r="Q229" s="39">
        <f t="shared" si="27"/>
        <v>-8.8260184245653739E-2</v>
      </c>
      <c r="R229" s="39">
        <f t="shared" si="28"/>
        <v>-0.69409394785518153</v>
      </c>
      <c r="S229" s="23"/>
      <c r="T229" s="33"/>
      <c r="U229" s="357">
        <v>704</v>
      </c>
      <c r="V229" s="346" t="s">
        <v>255</v>
      </c>
      <c r="W229" s="342">
        <v>6354</v>
      </c>
      <c r="X229" s="361">
        <v>905.45021781456524</v>
      </c>
      <c r="Y229" s="337">
        <v>22.606844164407622</v>
      </c>
      <c r="Z229" s="358">
        <v>928.05706197897291</v>
      </c>
      <c r="AA229" s="363">
        <v>-152.59490084985836</v>
      </c>
      <c r="AB229" s="360">
        <v>446.78377906821817</v>
      </c>
      <c r="AC229" s="366">
        <f t="shared" si="24"/>
        <v>1222.2459401973326</v>
      </c>
    </row>
    <row r="230" spans="1:29" ht="18.75">
      <c r="A230" s="345">
        <v>707</v>
      </c>
      <c r="B230" s="346" t="s">
        <v>256</v>
      </c>
      <c r="C230" s="342">
        <v>2032</v>
      </c>
      <c r="D230" s="336">
        <v>129.90944881889763</v>
      </c>
      <c r="E230" s="349">
        <v>-52.493110236220474</v>
      </c>
      <c r="F230" s="352">
        <v>59.370570866141733</v>
      </c>
      <c r="G230" s="351">
        <v>123.03198818897638</v>
      </c>
      <c r="H230" s="337">
        <v>606.21555118110234</v>
      </c>
      <c r="I230" s="338">
        <v>736.125</v>
      </c>
      <c r="J230" s="341">
        <v>-277.72687007874015</v>
      </c>
      <c r="K230" s="342">
        <v>258.0843711927327</v>
      </c>
      <c r="L230" s="339">
        <f t="shared" si="23"/>
        <v>716.48250111399261</v>
      </c>
      <c r="M230" s="364">
        <v>12</v>
      </c>
      <c r="N230" s="134">
        <f t="shared" si="25"/>
        <v>-4092.2789183625027</v>
      </c>
      <c r="O230" s="135">
        <f t="shared" si="26"/>
        <v>-0.85100477261939256</v>
      </c>
      <c r="P230" s="31"/>
      <c r="Q230" s="39">
        <f t="shared" si="27"/>
        <v>-0.82621761191445964</v>
      </c>
      <c r="R230" s="39">
        <f t="shared" si="28"/>
        <v>-0.68905633903645935</v>
      </c>
      <c r="S230" s="23"/>
      <c r="T230" s="33"/>
      <c r="U230" s="357">
        <v>707</v>
      </c>
      <c r="V230" s="346" t="s">
        <v>256</v>
      </c>
      <c r="W230" s="342">
        <v>2066</v>
      </c>
      <c r="X230" s="361">
        <v>2926.9065225281342</v>
      </c>
      <c r="Y230" s="337">
        <v>1308.9945265336353</v>
      </c>
      <c r="Z230" s="358">
        <v>4235.9010490617693</v>
      </c>
      <c r="AA230" s="362">
        <v>-257.14327202323329</v>
      </c>
      <c r="AB230" s="360">
        <v>830.00364243795946</v>
      </c>
      <c r="AC230" s="366">
        <f t="shared" si="24"/>
        <v>4808.7614194764956</v>
      </c>
    </row>
    <row r="231" spans="1:29" ht="18.75">
      <c r="A231" s="345">
        <v>710</v>
      </c>
      <c r="B231" s="346" t="s">
        <v>257</v>
      </c>
      <c r="C231" s="342">
        <v>27484</v>
      </c>
      <c r="D231" s="336">
        <v>329.73537330810655</v>
      </c>
      <c r="E231" s="349">
        <v>382.98497307524377</v>
      </c>
      <c r="F231" s="352">
        <v>-68.273722893319743</v>
      </c>
      <c r="G231" s="351">
        <v>15.024123126182506</v>
      </c>
      <c r="H231" s="337">
        <v>296.59096201426286</v>
      </c>
      <c r="I231" s="338">
        <v>626.32633532236935</v>
      </c>
      <c r="J231" s="341">
        <v>-28.531618396157764</v>
      </c>
      <c r="K231" s="342">
        <v>178.35907737278177</v>
      </c>
      <c r="L231" s="339">
        <f t="shared" si="23"/>
        <v>776.15379429899326</v>
      </c>
      <c r="M231" s="364">
        <v>1</v>
      </c>
      <c r="N231" s="134">
        <f t="shared" si="25"/>
        <v>-1822.1100908315632</v>
      </c>
      <c r="O231" s="135">
        <f t="shared" si="26"/>
        <v>-0.7012798435367571</v>
      </c>
      <c r="P231" s="31"/>
      <c r="Q231" s="39">
        <f t="shared" si="27"/>
        <v>-0.69403838374692362</v>
      </c>
      <c r="R231" s="39">
        <f t="shared" si="28"/>
        <v>-0.69148737452878795</v>
      </c>
      <c r="S231" s="23"/>
      <c r="T231" s="33"/>
      <c r="U231" s="357">
        <v>710</v>
      </c>
      <c r="V231" s="346" t="s">
        <v>257</v>
      </c>
      <c r="W231" s="342">
        <v>27528</v>
      </c>
      <c r="X231" s="361">
        <v>1626.0336700803452</v>
      </c>
      <c r="Y231" s="337">
        <v>421.04119830544295</v>
      </c>
      <c r="Z231" s="358">
        <v>2047.0748683857882</v>
      </c>
      <c r="AA231" s="363">
        <v>-26.936682650392328</v>
      </c>
      <c r="AB231" s="360">
        <v>578.12569939516072</v>
      </c>
      <c r="AC231" s="366">
        <f t="shared" si="24"/>
        <v>2598.2638851305564</v>
      </c>
    </row>
    <row r="232" spans="1:29" ht="18.75">
      <c r="A232" s="345">
        <v>729</v>
      </c>
      <c r="B232" s="346" t="s">
        <v>258</v>
      </c>
      <c r="C232" s="342">
        <v>9117</v>
      </c>
      <c r="D232" s="336">
        <v>220.48162772841943</v>
      </c>
      <c r="E232" s="349">
        <v>198.89525063068993</v>
      </c>
      <c r="F232" s="352">
        <v>-0.24514642974662718</v>
      </c>
      <c r="G232" s="351">
        <v>21.831523527476143</v>
      </c>
      <c r="H232" s="337">
        <v>501.52352747614344</v>
      </c>
      <c r="I232" s="338">
        <v>722.00526488976641</v>
      </c>
      <c r="J232" s="341">
        <v>25.74717560601075</v>
      </c>
      <c r="K232" s="342">
        <v>208.97184609212778</v>
      </c>
      <c r="L232" s="339">
        <f t="shared" si="23"/>
        <v>956.72428658790488</v>
      </c>
      <c r="M232" s="364">
        <v>13</v>
      </c>
      <c r="N232" s="134">
        <f t="shared" si="25"/>
        <v>-2975.2114348478285</v>
      </c>
      <c r="O232" s="135">
        <f t="shared" si="26"/>
        <v>-0.75667855367723047</v>
      </c>
      <c r="P232" s="31"/>
      <c r="Q232" s="39">
        <f t="shared" si="27"/>
        <v>-0.77610000746367491</v>
      </c>
      <c r="R232" s="39">
        <f t="shared" si="28"/>
        <v>-0.69317313846031958</v>
      </c>
      <c r="S232" s="23"/>
      <c r="T232" s="33"/>
      <c r="U232" s="357">
        <v>729</v>
      </c>
      <c r="V232" s="346" t="s">
        <v>258</v>
      </c>
      <c r="W232" s="342">
        <v>9208</v>
      </c>
      <c r="X232" s="361">
        <v>2257.3145768764616</v>
      </c>
      <c r="Y232" s="337">
        <v>967.36290841925506</v>
      </c>
      <c r="Z232" s="358">
        <v>3224.677485295716</v>
      </c>
      <c r="AA232" s="362">
        <v>26.184079061685491</v>
      </c>
      <c r="AB232" s="360">
        <v>681.0741570783315</v>
      </c>
      <c r="AC232" s="366">
        <f t="shared" si="24"/>
        <v>3931.9357214357333</v>
      </c>
    </row>
    <row r="233" spans="1:29" ht="18.75">
      <c r="A233" s="345">
        <v>732</v>
      </c>
      <c r="B233" s="346" t="s">
        <v>259</v>
      </c>
      <c r="C233" s="342">
        <v>3416</v>
      </c>
      <c r="D233" s="336">
        <v>781.55649882903981</v>
      </c>
      <c r="E233" s="349">
        <v>788.99502341920379</v>
      </c>
      <c r="F233" s="352">
        <v>-177.06206088992974</v>
      </c>
      <c r="G233" s="351">
        <v>169.62353629976582</v>
      </c>
      <c r="H233" s="337">
        <v>345.15807962529271</v>
      </c>
      <c r="I233" s="338">
        <v>1126.7148711943794</v>
      </c>
      <c r="J233" s="341">
        <v>25.457845433255269</v>
      </c>
      <c r="K233" s="342">
        <v>221.21655108387009</v>
      </c>
      <c r="L233" s="339">
        <f t="shared" si="23"/>
        <v>1373.3892677115048</v>
      </c>
      <c r="M233" s="364">
        <v>19</v>
      </c>
      <c r="N233" s="134">
        <f t="shared" si="25"/>
        <v>-5007.0769252667669</v>
      </c>
      <c r="O233" s="135">
        <f t="shared" si="26"/>
        <v>-0.78475095295968733</v>
      </c>
      <c r="P233" s="31"/>
      <c r="Q233" s="39">
        <f t="shared" si="27"/>
        <v>-0.7988887022745661</v>
      </c>
      <c r="R233" s="39">
        <f t="shared" si="28"/>
        <v>-0.6956154522411051</v>
      </c>
      <c r="S233" s="23"/>
      <c r="T233" s="33"/>
      <c r="U233" s="357">
        <v>732</v>
      </c>
      <c r="V233" s="346" t="s">
        <v>259</v>
      </c>
      <c r="W233" s="342">
        <v>3407</v>
      </c>
      <c r="X233" s="361">
        <v>4763.1599011397357</v>
      </c>
      <c r="Y233" s="337">
        <v>839.28453603266291</v>
      </c>
      <c r="Z233" s="358">
        <v>5602.4444371723985</v>
      </c>
      <c r="AA233" s="363">
        <v>51.255063105371292</v>
      </c>
      <c r="AB233" s="360">
        <v>726.76669270050229</v>
      </c>
      <c r="AC233" s="366">
        <f t="shared" si="24"/>
        <v>6380.4661929782715</v>
      </c>
    </row>
    <row r="234" spans="1:29" ht="18.75">
      <c r="A234" s="345">
        <v>734</v>
      </c>
      <c r="B234" s="346" t="s">
        <v>260</v>
      </c>
      <c r="C234" s="342">
        <v>51400</v>
      </c>
      <c r="D234" s="336">
        <v>97.696478599221791</v>
      </c>
      <c r="E234" s="349">
        <v>163.09155642023347</v>
      </c>
      <c r="F234" s="352">
        <v>-62.187782101167315</v>
      </c>
      <c r="G234" s="351">
        <v>-3.2072957198443581</v>
      </c>
      <c r="H234" s="337">
        <v>317.94231517509729</v>
      </c>
      <c r="I234" s="338">
        <v>415.63879377431908</v>
      </c>
      <c r="J234" s="341">
        <v>-47.192762645914399</v>
      </c>
      <c r="K234" s="342">
        <v>180.42464144571787</v>
      </c>
      <c r="L234" s="339">
        <f t="shared" si="23"/>
        <v>548.87067257412252</v>
      </c>
      <c r="M234" s="364">
        <v>2</v>
      </c>
      <c r="N234" s="134">
        <f t="shared" si="25"/>
        <v>-2000.1239739524704</v>
      </c>
      <c r="O234" s="135">
        <f t="shared" si="26"/>
        <v>-0.78467170446119006</v>
      </c>
      <c r="P234" s="31"/>
      <c r="Q234" s="39">
        <f t="shared" si="27"/>
        <v>-0.79361377951642043</v>
      </c>
      <c r="R234" s="39">
        <f t="shared" si="28"/>
        <v>-0.68976262919794573</v>
      </c>
      <c r="S234" s="23"/>
      <c r="T234" s="33"/>
      <c r="U234" s="357">
        <v>734</v>
      </c>
      <c r="V234" s="346" t="s">
        <v>260</v>
      </c>
      <c r="W234" s="342">
        <v>51562</v>
      </c>
      <c r="X234" s="361">
        <v>1497.7732920594428</v>
      </c>
      <c r="Y234" s="337">
        <v>516.1150033918907</v>
      </c>
      <c r="Z234" s="358">
        <v>2013.8882954513333</v>
      </c>
      <c r="AA234" s="362">
        <v>-46.463306310849077</v>
      </c>
      <c r="AB234" s="360">
        <v>581.56965738610859</v>
      </c>
      <c r="AC234" s="366">
        <f t="shared" si="24"/>
        <v>2548.994646526593</v>
      </c>
    </row>
    <row r="235" spans="1:29" ht="18.75">
      <c r="A235" s="345">
        <v>738</v>
      </c>
      <c r="B235" s="346" t="s">
        <v>261</v>
      </c>
      <c r="C235" s="342">
        <v>2959</v>
      </c>
      <c r="D235" s="336">
        <v>220.53937140925987</v>
      </c>
      <c r="E235" s="349">
        <v>206.1051030753633</v>
      </c>
      <c r="F235" s="352">
        <v>16.389658668469078</v>
      </c>
      <c r="G235" s="351">
        <v>-1.9553903345724908</v>
      </c>
      <c r="H235" s="337">
        <v>314.9837783034809</v>
      </c>
      <c r="I235" s="338">
        <v>535.52281176072995</v>
      </c>
      <c r="J235" s="341">
        <v>-236.01757350456236</v>
      </c>
      <c r="K235" s="342">
        <v>197.66784685017544</v>
      </c>
      <c r="L235" s="339">
        <f t="shared" si="23"/>
        <v>497.17308510634302</v>
      </c>
      <c r="M235" s="364">
        <v>2</v>
      </c>
      <c r="N235" s="134">
        <f t="shared" si="25"/>
        <v>-1353.3770198492759</v>
      </c>
      <c r="O235" s="135">
        <f t="shared" si="26"/>
        <v>-0.73133767965808927</v>
      </c>
      <c r="P235" s="31"/>
      <c r="Q235" s="39">
        <f t="shared" si="27"/>
        <v>-0.61739090486956183</v>
      </c>
      <c r="R235" s="39">
        <f t="shared" si="28"/>
        <v>-0.69329168378284778</v>
      </c>
      <c r="S235" s="23"/>
      <c r="T235" s="33"/>
      <c r="U235" s="357">
        <v>738</v>
      </c>
      <c r="V235" s="346" t="s">
        <v>261</v>
      </c>
      <c r="W235" s="342">
        <v>2950</v>
      </c>
      <c r="X235" s="361">
        <v>941.96537185428417</v>
      </c>
      <c r="Y235" s="337">
        <v>457.69506114760435</v>
      </c>
      <c r="Z235" s="358">
        <v>1399.6604330018886</v>
      </c>
      <c r="AA235" s="363">
        <v>-193.59186440677965</v>
      </c>
      <c r="AB235" s="360">
        <v>644.48153636051006</v>
      </c>
      <c r="AC235" s="366">
        <f t="shared" si="24"/>
        <v>1850.550104955619</v>
      </c>
    </row>
    <row r="236" spans="1:29" ht="18.75">
      <c r="A236" s="345">
        <v>739</v>
      </c>
      <c r="B236" s="346" t="s">
        <v>262</v>
      </c>
      <c r="C236" s="342">
        <v>3261</v>
      </c>
      <c r="D236" s="336">
        <v>819.59920269855877</v>
      </c>
      <c r="E236" s="349">
        <v>-15.679546151487274</v>
      </c>
      <c r="F236" s="352">
        <v>456.03526525605645</v>
      </c>
      <c r="G236" s="351">
        <v>379.24348359398959</v>
      </c>
      <c r="H236" s="337">
        <v>261.1076356945722</v>
      </c>
      <c r="I236" s="338">
        <v>1080.706838393131</v>
      </c>
      <c r="J236" s="341">
        <v>135.02023919043239</v>
      </c>
      <c r="K236" s="342">
        <v>220.69439741690144</v>
      </c>
      <c r="L236" s="339">
        <f t="shared" si="23"/>
        <v>1436.4214750004649</v>
      </c>
      <c r="M236" s="364">
        <v>9</v>
      </c>
      <c r="N236" s="134">
        <f t="shared" si="25"/>
        <v>-2738.3836469818007</v>
      </c>
      <c r="O236" s="135">
        <f t="shared" si="26"/>
        <v>-0.65593089185479669</v>
      </c>
      <c r="P236" s="31"/>
      <c r="Q236" s="39">
        <f t="shared" si="27"/>
        <v>-0.67688644401932008</v>
      </c>
      <c r="R236" s="39">
        <f t="shared" si="28"/>
        <v>-0.69546531981936921</v>
      </c>
      <c r="S236" s="23"/>
      <c r="T236" s="33"/>
      <c r="U236" s="357">
        <v>739</v>
      </c>
      <c r="V236" s="346" t="s">
        <v>262</v>
      </c>
      <c r="W236" s="342">
        <v>3326</v>
      </c>
      <c r="X236" s="361">
        <v>2697.663726837467</v>
      </c>
      <c r="Y236" s="337">
        <v>647.00200565736509</v>
      </c>
      <c r="Z236" s="358">
        <v>3344.6657324948328</v>
      </c>
      <c r="AA236" s="362">
        <v>105.44558027660854</v>
      </c>
      <c r="AB236" s="360">
        <v>724.69380921082438</v>
      </c>
      <c r="AC236" s="366">
        <f t="shared" si="24"/>
        <v>4174.8051219822655</v>
      </c>
    </row>
    <row r="237" spans="1:29" ht="18.75">
      <c r="A237" s="345">
        <v>740</v>
      </c>
      <c r="B237" s="346" t="s">
        <v>263</v>
      </c>
      <c r="C237" s="342">
        <v>32547</v>
      </c>
      <c r="D237" s="336">
        <v>-65.918917258119023</v>
      </c>
      <c r="E237" s="349">
        <v>-10.838295388207822</v>
      </c>
      <c r="F237" s="352">
        <v>-62.088825390973057</v>
      </c>
      <c r="G237" s="351">
        <v>7.0082035210618487</v>
      </c>
      <c r="H237" s="337">
        <v>246.62475804221586</v>
      </c>
      <c r="I237" s="338">
        <v>180.70584078409684</v>
      </c>
      <c r="J237" s="341">
        <v>-42.75684394875104</v>
      </c>
      <c r="K237" s="342">
        <v>189.12646960364498</v>
      </c>
      <c r="L237" s="339">
        <f t="shared" si="23"/>
        <v>327.07546643899076</v>
      </c>
      <c r="M237" s="364">
        <v>10</v>
      </c>
      <c r="N237" s="134">
        <f t="shared" si="25"/>
        <v>-2676.1287619790401</v>
      </c>
      <c r="O237" s="135">
        <f t="shared" si="26"/>
        <v>-0.89109116744575145</v>
      </c>
      <c r="P237" s="31"/>
      <c r="Q237" s="39">
        <f t="shared" si="27"/>
        <v>-0.92577349235128326</v>
      </c>
      <c r="R237" s="39">
        <f t="shared" si="28"/>
        <v>-0.69413867355647851</v>
      </c>
      <c r="S237" s="23"/>
      <c r="T237" s="33"/>
      <c r="U237" s="357">
        <v>740</v>
      </c>
      <c r="V237" s="346" t="s">
        <v>263</v>
      </c>
      <c r="W237" s="342">
        <v>32662</v>
      </c>
      <c r="X237" s="361">
        <v>1930.1321733064731</v>
      </c>
      <c r="Y237" s="337">
        <v>504.38679449008106</v>
      </c>
      <c r="Z237" s="358">
        <v>2434.5189677965545</v>
      </c>
      <c r="AA237" s="363">
        <v>-49.655318106668297</v>
      </c>
      <c r="AB237" s="360">
        <v>618.34057872814446</v>
      </c>
      <c r="AC237" s="366">
        <f t="shared" si="24"/>
        <v>3003.2042284180307</v>
      </c>
    </row>
    <row r="238" spans="1:29" ht="18.75">
      <c r="A238" s="345">
        <v>742</v>
      </c>
      <c r="B238" s="346" t="s">
        <v>264</v>
      </c>
      <c r="C238" s="342">
        <v>1009</v>
      </c>
      <c r="D238" s="336">
        <v>864.3141724479683</v>
      </c>
      <c r="E238" s="349">
        <v>901.85827552031719</v>
      </c>
      <c r="F238" s="352">
        <v>-159.96729435084242</v>
      </c>
      <c r="G238" s="351">
        <v>122.42319127849356</v>
      </c>
      <c r="H238" s="337">
        <v>-48.600594648166499</v>
      </c>
      <c r="I238" s="338">
        <v>815.71357779980178</v>
      </c>
      <c r="J238" s="341">
        <v>324.20713577799802</v>
      </c>
      <c r="K238" s="342">
        <v>223.03074373785574</v>
      </c>
      <c r="L238" s="339">
        <f t="shared" si="23"/>
        <v>1362.9514573156555</v>
      </c>
      <c r="M238" s="364">
        <v>19</v>
      </c>
      <c r="N238" s="134">
        <f t="shared" si="25"/>
        <v>-3492.6613958669222</v>
      </c>
      <c r="O238" s="135">
        <f t="shared" si="26"/>
        <v>-0.71930392753155381</v>
      </c>
      <c r="P238" s="31"/>
      <c r="Q238" s="39">
        <f t="shared" si="27"/>
        <v>-0.78684357694869278</v>
      </c>
      <c r="R238" s="39">
        <f t="shared" si="28"/>
        <v>-0.70218964635682246</v>
      </c>
      <c r="S238" s="23"/>
      <c r="T238" s="33"/>
      <c r="U238" s="357">
        <v>742</v>
      </c>
      <c r="V238" s="346" t="s">
        <v>264</v>
      </c>
      <c r="W238" s="342">
        <v>1009</v>
      </c>
      <c r="X238" s="361">
        <v>3751.8288013072347</v>
      </c>
      <c r="Y238" s="337">
        <v>75.002058973516753</v>
      </c>
      <c r="Z238" s="358">
        <v>3826.8308602807515</v>
      </c>
      <c r="AA238" s="362">
        <v>279.88007928642219</v>
      </c>
      <c r="AB238" s="360">
        <v>748.9019136154036</v>
      </c>
      <c r="AC238" s="366">
        <f t="shared" si="24"/>
        <v>4855.612853182578</v>
      </c>
    </row>
    <row r="239" spans="1:29" ht="18.75">
      <c r="A239" s="345">
        <v>743</v>
      </c>
      <c r="B239" s="346" t="s">
        <v>265</v>
      </c>
      <c r="C239" s="342">
        <v>64736</v>
      </c>
      <c r="D239" s="336">
        <v>180.49307958477507</v>
      </c>
      <c r="E239" s="349">
        <v>306.96354424122592</v>
      </c>
      <c r="F239" s="352">
        <v>-84.927783613445385</v>
      </c>
      <c r="G239" s="351">
        <v>-41.542681043005437</v>
      </c>
      <c r="H239" s="337">
        <v>183.15434997528422</v>
      </c>
      <c r="I239" s="338">
        <v>363.64744500741472</v>
      </c>
      <c r="J239" s="341">
        <v>-41.086412506178945</v>
      </c>
      <c r="K239" s="342">
        <v>153.63269166771335</v>
      </c>
      <c r="L239" s="339">
        <f t="shared" si="23"/>
        <v>476.19372416894913</v>
      </c>
      <c r="M239" s="364">
        <v>14</v>
      </c>
      <c r="N239" s="134">
        <f t="shared" si="25"/>
        <v>-1452.1723284703896</v>
      </c>
      <c r="O239" s="135">
        <f t="shared" si="26"/>
        <v>-0.75305843850694909</v>
      </c>
      <c r="P239" s="31"/>
      <c r="Q239" s="39">
        <f t="shared" si="27"/>
        <v>-0.75278617698026751</v>
      </c>
      <c r="R239" s="39">
        <f t="shared" si="28"/>
        <v>-0.69271829281371522</v>
      </c>
      <c r="S239" s="23"/>
      <c r="T239" s="33"/>
      <c r="U239" s="357">
        <v>743</v>
      </c>
      <c r="V239" s="346" t="s">
        <v>265</v>
      </c>
      <c r="W239" s="342">
        <v>64130</v>
      </c>
      <c r="X239" s="361">
        <v>1153.9560996396965</v>
      </c>
      <c r="Y239" s="337">
        <v>317.0273614201995</v>
      </c>
      <c r="Z239" s="358">
        <v>1470.9834610598959</v>
      </c>
      <c r="AA239" s="363">
        <v>-42.590846717604862</v>
      </c>
      <c r="AB239" s="360">
        <v>499.97343829704749</v>
      </c>
      <c r="AC239" s="366">
        <f t="shared" si="24"/>
        <v>1928.3660526393387</v>
      </c>
    </row>
    <row r="240" spans="1:29" ht="18.75">
      <c r="A240" s="345">
        <v>746</v>
      </c>
      <c r="B240" s="346" t="s">
        <v>266</v>
      </c>
      <c r="C240" s="342">
        <v>4781</v>
      </c>
      <c r="D240" s="336">
        <v>1036.0422505751935</v>
      </c>
      <c r="E240" s="349">
        <v>1184.6668061075088</v>
      </c>
      <c r="F240" s="352">
        <v>-21.735201840619116</v>
      </c>
      <c r="G240" s="351">
        <v>-126.8893536916963</v>
      </c>
      <c r="H240" s="337">
        <v>288.1160845011504</v>
      </c>
      <c r="I240" s="338">
        <v>1324.1585442376072</v>
      </c>
      <c r="J240" s="341">
        <v>54.375862790211251</v>
      </c>
      <c r="K240" s="342">
        <v>193.17092220133165</v>
      </c>
      <c r="L240" s="339">
        <f t="shared" si="23"/>
        <v>1571.70532922915</v>
      </c>
      <c r="M240" s="364">
        <v>17</v>
      </c>
      <c r="N240" s="134">
        <f t="shared" si="25"/>
        <v>-2783.1931819365</v>
      </c>
      <c r="O240" s="135">
        <f t="shared" si="26"/>
        <v>-0.63909484338167477</v>
      </c>
      <c r="P240" s="31"/>
      <c r="Q240" s="39">
        <f t="shared" si="27"/>
        <v>-0.64225599851773629</v>
      </c>
      <c r="R240" s="39">
        <f t="shared" si="28"/>
        <v>-0.68332663953684225</v>
      </c>
      <c r="S240" s="23"/>
      <c r="T240" s="33"/>
      <c r="U240" s="357">
        <v>746</v>
      </c>
      <c r="V240" s="346" t="s">
        <v>266</v>
      </c>
      <c r="W240" s="342">
        <v>4834</v>
      </c>
      <c r="X240" s="361">
        <v>2724.7292819988602</v>
      </c>
      <c r="Y240" s="337">
        <v>976.68440698302663</v>
      </c>
      <c r="Z240" s="358">
        <v>3701.4136889818869</v>
      </c>
      <c r="AA240" s="362">
        <v>43.484278030616466</v>
      </c>
      <c r="AB240" s="360">
        <v>610.00054415314628</v>
      </c>
      <c r="AC240" s="366">
        <f t="shared" si="24"/>
        <v>4354.8985111656502</v>
      </c>
    </row>
    <row r="241" spans="1:29" ht="18.75">
      <c r="A241" s="345">
        <v>747</v>
      </c>
      <c r="B241" s="346" t="s">
        <v>267</v>
      </c>
      <c r="C241" s="342">
        <v>1352</v>
      </c>
      <c r="D241" s="336">
        <v>767.14349112426032</v>
      </c>
      <c r="E241" s="349">
        <v>166.00813609467457</v>
      </c>
      <c r="F241" s="352">
        <v>331.03476331360946</v>
      </c>
      <c r="G241" s="351">
        <v>270.10059171597635</v>
      </c>
      <c r="H241" s="337">
        <v>346.12352071005915</v>
      </c>
      <c r="I241" s="338">
        <v>1113.2670118343194</v>
      </c>
      <c r="J241" s="341">
        <v>-144.85946745562131</v>
      </c>
      <c r="K241" s="342">
        <v>248.53214509604931</v>
      </c>
      <c r="L241" s="339">
        <f t="shared" si="23"/>
        <v>1216.9396894747474</v>
      </c>
      <c r="M241" s="364">
        <v>4</v>
      </c>
      <c r="N241" s="134">
        <f t="shared" si="25"/>
        <v>-2974.4048227097005</v>
      </c>
      <c r="O241" s="135">
        <f t="shared" si="26"/>
        <v>-0.70965410122287897</v>
      </c>
      <c r="P241" s="31"/>
      <c r="Q241" s="39">
        <f t="shared" si="27"/>
        <v>-0.68600313657392742</v>
      </c>
      <c r="R241" s="39">
        <f t="shared" si="28"/>
        <v>-0.69034532204352161</v>
      </c>
      <c r="S241" s="23"/>
      <c r="T241" s="33"/>
      <c r="U241" s="357">
        <v>747</v>
      </c>
      <c r="V241" s="346" t="s">
        <v>267</v>
      </c>
      <c r="W241" s="342">
        <v>1385</v>
      </c>
      <c r="X241" s="361">
        <v>2458.6172670046608</v>
      </c>
      <c r="Y241" s="337">
        <v>1086.8544924494818</v>
      </c>
      <c r="Z241" s="358">
        <v>3545.4717594541426</v>
      </c>
      <c r="AA241" s="363">
        <v>-156.73790613718413</v>
      </c>
      <c r="AB241" s="360">
        <v>802.61065886748941</v>
      </c>
      <c r="AC241" s="366">
        <f t="shared" si="24"/>
        <v>4191.3445121844479</v>
      </c>
    </row>
    <row r="242" spans="1:29" ht="18.75">
      <c r="A242" s="345">
        <v>748</v>
      </c>
      <c r="B242" s="346" t="s">
        <v>268</v>
      </c>
      <c r="C242" s="342">
        <v>5028</v>
      </c>
      <c r="D242" s="336">
        <v>600.57677008751</v>
      </c>
      <c r="E242" s="349">
        <v>898.97613365155132</v>
      </c>
      <c r="F242" s="352">
        <v>-132.3005171042164</v>
      </c>
      <c r="G242" s="351">
        <v>-166.09884645982498</v>
      </c>
      <c r="H242" s="337">
        <v>536.99224343675417</v>
      </c>
      <c r="I242" s="338">
        <v>1137.5688146380271</v>
      </c>
      <c r="J242" s="341">
        <v>20.363961813842483</v>
      </c>
      <c r="K242" s="342">
        <v>203.94288415977627</v>
      </c>
      <c r="L242" s="339">
        <f t="shared" si="23"/>
        <v>1361.8756606116458</v>
      </c>
      <c r="M242" s="364">
        <v>17</v>
      </c>
      <c r="N242" s="134">
        <f t="shared" si="25"/>
        <v>-2610.3346908332487</v>
      </c>
      <c r="O242" s="135">
        <f t="shared" si="26"/>
        <v>-0.65714915875080415</v>
      </c>
      <c r="P242" s="31"/>
      <c r="Q242" s="39">
        <f t="shared" si="27"/>
        <v>-0.65749041732166957</v>
      </c>
      <c r="R242" s="39">
        <f t="shared" si="28"/>
        <v>-0.68095740798177129</v>
      </c>
      <c r="S242" s="23"/>
      <c r="T242" s="33"/>
      <c r="U242" s="357">
        <v>748</v>
      </c>
      <c r="V242" s="346" t="s">
        <v>268</v>
      </c>
      <c r="W242" s="342">
        <v>5034</v>
      </c>
      <c r="X242" s="361">
        <v>2361.6565299241051</v>
      </c>
      <c r="Y242" s="337">
        <v>959.61934721355897</v>
      </c>
      <c r="Z242" s="358">
        <v>3321.2758771376643</v>
      </c>
      <c r="AA242" s="362">
        <v>11.700437028208185</v>
      </c>
      <c r="AB242" s="360">
        <v>639.234037279022</v>
      </c>
      <c r="AC242" s="366">
        <f t="shared" si="24"/>
        <v>3972.2103514448945</v>
      </c>
    </row>
    <row r="243" spans="1:29" ht="18.75">
      <c r="A243" s="345">
        <v>749</v>
      </c>
      <c r="B243" s="346" t="s">
        <v>269</v>
      </c>
      <c r="C243" s="342">
        <v>21293</v>
      </c>
      <c r="D243" s="336">
        <v>260.59953975484899</v>
      </c>
      <c r="E243" s="349">
        <v>497.70727469121306</v>
      </c>
      <c r="F243" s="352">
        <v>-112.57953317991829</v>
      </c>
      <c r="G243" s="351">
        <v>-124.52820175644578</v>
      </c>
      <c r="H243" s="337">
        <v>217.57366270605363</v>
      </c>
      <c r="I243" s="338">
        <v>478.17315549711174</v>
      </c>
      <c r="J243" s="341">
        <v>-96.577607664490671</v>
      </c>
      <c r="K243" s="342">
        <v>144.9070019289727</v>
      </c>
      <c r="L243" s="339">
        <f t="shared" si="23"/>
        <v>526.50254976159374</v>
      </c>
      <c r="M243" s="364">
        <v>11</v>
      </c>
      <c r="N243" s="134">
        <f t="shared" si="25"/>
        <v>-1535.9848769947457</v>
      </c>
      <c r="O243" s="135">
        <f t="shared" si="26"/>
        <v>-0.74472448028950122</v>
      </c>
      <c r="P243" s="31"/>
      <c r="Q243" s="39">
        <f t="shared" si="27"/>
        <v>-0.71623502538960881</v>
      </c>
      <c r="R243" s="39">
        <f t="shared" si="28"/>
        <v>-0.69397882727472071</v>
      </c>
      <c r="S243" s="23"/>
      <c r="T243" s="33"/>
      <c r="U243" s="357">
        <v>749</v>
      </c>
      <c r="V243" s="346" t="s">
        <v>269</v>
      </c>
      <c r="W243" s="342">
        <v>21251</v>
      </c>
      <c r="X243" s="361">
        <v>1431.2694752637765</v>
      </c>
      <c r="Y243" s="337">
        <v>253.83333262730545</v>
      </c>
      <c r="Z243" s="358">
        <v>1685.102807891082</v>
      </c>
      <c r="AA243" s="363">
        <v>-96.13491129829184</v>
      </c>
      <c r="AB243" s="360">
        <v>473.51953016354946</v>
      </c>
      <c r="AC243" s="366">
        <f t="shared" si="24"/>
        <v>2062.4874267563396</v>
      </c>
    </row>
    <row r="244" spans="1:29" ht="18.75">
      <c r="A244" s="345">
        <v>751</v>
      </c>
      <c r="B244" s="346" t="s">
        <v>270</v>
      </c>
      <c r="C244" s="342">
        <v>2904</v>
      </c>
      <c r="D244" s="336">
        <v>380.93973829201104</v>
      </c>
      <c r="E244" s="349">
        <v>448.37052341597797</v>
      </c>
      <c r="F244" s="352">
        <v>18.596418732782368</v>
      </c>
      <c r="G244" s="351">
        <v>-86.02720385674931</v>
      </c>
      <c r="H244" s="337">
        <v>449.98966942148758</v>
      </c>
      <c r="I244" s="338">
        <v>830.92906336088151</v>
      </c>
      <c r="J244" s="341">
        <v>89.656336088154276</v>
      </c>
      <c r="K244" s="342">
        <v>179.58689646403337</v>
      </c>
      <c r="L244" s="339">
        <f t="shared" si="23"/>
        <v>1100.1722959130691</v>
      </c>
      <c r="M244" s="364">
        <v>19</v>
      </c>
      <c r="N244" s="134">
        <f t="shared" si="25"/>
        <v>-2289.693964768705</v>
      </c>
      <c r="O244" s="135">
        <f t="shared" si="26"/>
        <v>-0.6754525956750278</v>
      </c>
      <c r="P244" s="31"/>
      <c r="Q244" s="39">
        <f t="shared" si="27"/>
        <v>-0.69454575378468641</v>
      </c>
      <c r="R244" s="39">
        <f t="shared" si="28"/>
        <v>-0.69744196203432041</v>
      </c>
      <c r="S244" s="23"/>
      <c r="T244" s="33"/>
      <c r="U244" s="357">
        <v>751</v>
      </c>
      <c r="V244" s="346" t="s">
        <v>270</v>
      </c>
      <c r="W244" s="342">
        <v>2950</v>
      </c>
      <c r="X244" s="361">
        <v>2157.2669718327779</v>
      </c>
      <c r="Y244" s="337">
        <v>563.03917436223185</v>
      </c>
      <c r="Z244" s="358">
        <v>2720.3061461950097</v>
      </c>
      <c r="AA244" s="362">
        <v>75.998305084745766</v>
      </c>
      <c r="AB244" s="360">
        <v>593.56180940201853</v>
      </c>
      <c r="AC244" s="366">
        <f t="shared" si="24"/>
        <v>3389.8662606817743</v>
      </c>
    </row>
    <row r="245" spans="1:29" ht="18.75">
      <c r="A245" s="345">
        <v>753</v>
      </c>
      <c r="B245" s="346" t="s">
        <v>271</v>
      </c>
      <c r="C245" s="342">
        <v>22190</v>
      </c>
      <c r="D245" s="336">
        <v>1002.3550247859396</v>
      </c>
      <c r="E245" s="349">
        <v>611.43032897701664</v>
      </c>
      <c r="F245" s="352">
        <v>244.79643983776475</v>
      </c>
      <c r="G245" s="351">
        <v>146.12825597115818</v>
      </c>
      <c r="H245" s="337">
        <v>-28.849887336638126</v>
      </c>
      <c r="I245" s="338">
        <v>973.50513744930151</v>
      </c>
      <c r="J245" s="341">
        <v>-95.943442992338888</v>
      </c>
      <c r="K245" s="342">
        <v>114.03235183572615</v>
      </c>
      <c r="L245" s="339">
        <f t="shared" si="23"/>
        <v>991.59404629268874</v>
      </c>
      <c r="M245" s="364">
        <v>1</v>
      </c>
      <c r="N245" s="134">
        <f t="shared" si="25"/>
        <v>102.8127054519548</v>
      </c>
      <c r="O245" s="135">
        <f t="shared" si="26"/>
        <v>0.11567828972950775</v>
      </c>
      <c r="P245" s="31"/>
      <c r="Q245" s="39">
        <f t="shared" si="27"/>
        <v>0.58690367361947615</v>
      </c>
      <c r="R245" s="39">
        <f t="shared" si="28"/>
        <v>-0.69314115765291928</v>
      </c>
      <c r="S245" s="23"/>
      <c r="T245" s="33"/>
      <c r="U245" s="357">
        <v>753</v>
      </c>
      <c r="V245" s="346" t="s">
        <v>271</v>
      </c>
      <c r="W245" s="342">
        <v>21687</v>
      </c>
      <c r="X245" s="361">
        <v>901.74250865508782</v>
      </c>
      <c r="Y245" s="337">
        <v>-288.28048595468636</v>
      </c>
      <c r="Z245" s="358">
        <v>613.46202270040146</v>
      </c>
      <c r="AA245" s="363">
        <v>-96.292433254945365</v>
      </c>
      <c r="AB245" s="360">
        <v>371.61175139527796</v>
      </c>
      <c r="AC245" s="366">
        <f t="shared" si="24"/>
        <v>888.78134084073395</v>
      </c>
    </row>
    <row r="246" spans="1:29" ht="18.75">
      <c r="A246" s="345">
        <v>755</v>
      </c>
      <c r="B246" s="346" t="s">
        <v>272</v>
      </c>
      <c r="C246" s="342">
        <v>6198</v>
      </c>
      <c r="D246" s="336">
        <v>776.16908680219422</v>
      </c>
      <c r="E246" s="349">
        <v>566.21797353985153</v>
      </c>
      <c r="F246" s="352">
        <v>74.92094223943208</v>
      </c>
      <c r="G246" s="351">
        <v>135.03017102291062</v>
      </c>
      <c r="H246" s="337">
        <v>20.478380122620202</v>
      </c>
      <c r="I246" s="338">
        <v>796.64762826718299</v>
      </c>
      <c r="J246" s="341">
        <v>-258.80816392384639</v>
      </c>
      <c r="K246" s="342">
        <v>147.2733946070986</v>
      </c>
      <c r="L246" s="339">
        <f t="shared" si="23"/>
        <v>685.11285895043522</v>
      </c>
      <c r="M246" s="364">
        <v>1</v>
      </c>
      <c r="N246" s="134">
        <f t="shared" si="25"/>
        <v>-387.95435505870716</v>
      </c>
      <c r="O246" s="135">
        <f t="shared" si="26"/>
        <v>-0.36153779557689647</v>
      </c>
      <c r="P246" s="31"/>
      <c r="Q246" s="39">
        <f t="shared" si="27"/>
        <v>-4.3370767922474296E-2</v>
      </c>
      <c r="R246" s="39">
        <f t="shared" si="28"/>
        <v>-0.69840609338212578</v>
      </c>
      <c r="S246" s="23"/>
      <c r="T246" s="33"/>
      <c r="U246" s="357">
        <v>755</v>
      </c>
      <c r="V246" s="346" t="s">
        <v>272</v>
      </c>
      <c r="W246" s="342">
        <v>6149</v>
      </c>
      <c r="X246" s="361">
        <v>917.27287174490823</v>
      </c>
      <c r="Y246" s="337">
        <v>-84.50757297069903</v>
      </c>
      <c r="Z246" s="358">
        <v>832.76529877420921</v>
      </c>
      <c r="AA246" s="362">
        <v>-248.01496178240365</v>
      </c>
      <c r="AB246" s="360">
        <v>488.31687701733665</v>
      </c>
      <c r="AC246" s="366">
        <f t="shared" si="24"/>
        <v>1073.0672140091424</v>
      </c>
    </row>
    <row r="247" spans="1:29" ht="18.75">
      <c r="A247" s="345">
        <v>758</v>
      </c>
      <c r="B247" s="346" t="s">
        <v>273</v>
      </c>
      <c r="C247" s="342">
        <v>8187</v>
      </c>
      <c r="D247" s="336">
        <v>246.8170269940149</v>
      </c>
      <c r="E247" s="349">
        <v>926.83730304140715</v>
      </c>
      <c r="F247" s="352">
        <v>-450.77000122144864</v>
      </c>
      <c r="G247" s="351">
        <v>-229.25027482594356</v>
      </c>
      <c r="H247" s="337">
        <v>-12.735312080127031</v>
      </c>
      <c r="I247" s="338">
        <v>234.08171491388788</v>
      </c>
      <c r="J247" s="341">
        <v>-118.58971540246732</v>
      </c>
      <c r="K247" s="342">
        <v>185.90648088620827</v>
      </c>
      <c r="L247" s="339">
        <f t="shared" si="23"/>
        <v>301.39848039762882</v>
      </c>
      <c r="M247" s="364">
        <v>19</v>
      </c>
      <c r="N247" s="134">
        <f t="shared" si="25"/>
        <v>-2999.2868101067393</v>
      </c>
      <c r="O247" s="135">
        <f t="shared" si="26"/>
        <v>-0.90868608974484422</v>
      </c>
      <c r="P247" s="31"/>
      <c r="Q247" s="39">
        <f t="shared" si="27"/>
        <v>-0.91717520746218484</v>
      </c>
      <c r="R247" s="39">
        <f t="shared" si="28"/>
        <v>-0.69323625917475384</v>
      </c>
      <c r="S247" s="23"/>
      <c r="T247" s="33"/>
      <c r="U247" s="357">
        <v>758</v>
      </c>
      <c r="V247" s="346" t="s">
        <v>273</v>
      </c>
      <c r="W247" s="342">
        <v>8266</v>
      </c>
      <c r="X247" s="361">
        <v>2724.7746780678158</v>
      </c>
      <c r="Y247" s="337">
        <v>101.45292530364594</v>
      </c>
      <c r="Z247" s="358">
        <v>2826.2276033714616</v>
      </c>
      <c r="AA247" s="363">
        <v>-131.56726348899105</v>
      </c>
      <c r="AB247" s="360">
        <v>606.02495062189723</v>
      </c>
      <c r="AC247" s="366">
        <f t="shared" si="24"/>
        <v>3300.6852905043679</v>
      </c>
    </row>
    <row r="248" spans="1:29" ht="18.75">
      <c r="A248" s="345">
        <v>759</v>
      </c>
      <c r="B248" s="346" t="s">
        <v>274</v>
      </c>
      <c r="C248" s="342">
        <v>1997</v>
      </c>
      <c r="D248" s="336">
        <v>609.47170756134199</v>
      </c>
      <c r="E248" s="349">
        <v>465.61942914371559</v>
      </c>
      <c r="F248" s="352">
        <v>148.56534802203305</v>
      </c>
      <c r="G248" s="351">
        <v>-4.71306960440661</v>
      </c>
      <c r="H248" s="337">
        <v>468.63144717075613</v>
      </c>
      <c r="I248" s="338">
        <v>1078.1026539809714</v>
      </c>
      <c r="J248" s="341">
        <v>-267.49524286429647</v>
      </c>
      <c r="K248" s="342">
        <v>244.18492679423073</v>
      </c>
      <c r="L248" s="339">
        <f t="shared" si="23"/>
        <v>1054.7923379109056</v>
      </c>
      <c r="M248" s="364">
        <v>14</v>
      </c>
      <c r="N248" s="134">
        <f t="shared" si="25"/>
        <v>-3202.9664637977889</v>
      </c>
      <c r="O248" s="135">
        <f t="shared" si="26"/>
        <v>-0.75226583114863066</v>
      </c>
      <c r="P248" s="31"/>
      <c r="Q248" s="39">
        <f t="shared" si="27"/>
        <v>-0.71246645710542622</v>
      </c>
      <c r="R248" s="39">
        <f t="shared" si="28"/>
        <v>-0.68330499592062033</v>
      </c>
      <c r="S248" s="23"/>
      <c r="T248" s="33"/>
      <c r="U248" s="357">
        <v>759</v>
      </c>
      <c r="V248" s="346" t="s">
        <v>274</v>
      </c>
      <c r="W248" s="342">
        <v>2007</v>
      </c>
      <c r="X248" s="361">
        <v>2554.7502114343824</v>
      </c>
      <c r="Y248" s="337">
        <v>1194.7346073725337</v>
      </c>
      <c r="Z248" s="358">
        <v>3749.4848188069159</v>
      </c>
      <c r="AA248" s="362">
        <v>-262.76731439960139</v>
      </c>
      <c r="AB248" s="360">
        <v>771.04129730138004</v>
      </c>
      <c r="AC248" s="366">
        <f t="shared" si="24"/>
        <v>4257.7588017086946</v>
      </c>
    </row>
    <row r="249" spans="1:29" ht="18.75">
      <c r="A249" s="345">
        <v>761</v>
      </c>
      <c r="B249" s="346" t="s">
        <v>275</v>
      </c>
      <c r="C249" s="342">
        <v>8563</v>
      </c>
      <c r="D249" s="336">
        <v>516.22830783603877</v>
      </c>
      <c r="E249" s="349">
        <v>79.012495620693684</v>
      </c>
      <c r="F249" s="352">
        <v>258.16279341352327</v>
      </c>
      <c r="G249" s="351">
        <v>179.05301880182179</v>
      </c>
      <c r="H249" s="337">
        <v>487.9110124956207</v>
      </c>
      <c r="I249" s="338">
        <v>1004.1393203316595</v>
      </c>
      <c r="J249" s="341">
        <v>27.989372883335278</v>
      </c>
      <c r="K249" s="342">
        <v>214.93044939655525</v>
      </c>
      <c r="L249" s="339">
        <f t="shared" si="23"/>
        <v>1247.0591426115502</v>
      </c>
      <c r="M249" s="364">
        <v>2</v>
      </c>
      <c r="N249" s="134">
        <f t="shared" si="25"/>
        <v>-2235.4866101337188</v>
      </c>
      <c r="O249" s="135">
        <f t="shared" si="26"/>
        <v>-0.64191162696757065</v>
      </c>
      <c r="P249" s="31"/>
      <c r="Q249" s="39">
        <f t="shared" si="27"/>
        <v>-0.63980010109502827</v>
      </c>
      <c r="R249" s="39">
        <f t="shared" si="28"/>
        <v>-0.68624515040885203</v>
      </c>
      <c r="S249" s="23"/>
      <c r="T249" s="33"/>
      <c r="U249" s="357">
        <v>761</v>
      </c>
      <c r="V249" s="346" t="s">
        <v>275</v>
      </c>
      <c r="W249" s="342">
        <v>8646</v>
      </c>
      <c r="X249" s="361">
        <v>1998.0413980775495</v>
      </c>
      <c r="Y249" s="337">
        <v>789.68653683942398</v>
      </c>
      <c r="Z249" s="358">
        <v>2787.7279349169735</v>
      </c>
      <c r="AA249" s="363">
        <v>9.7911172796668975</v>
      </c>
      <c r="AB249" s="360">
        <v>685.02670054862847</v>
      </c>
      <c r="AC249" s="366">
        <f t="shared" si="24"/>
        <v>3482.5457527452691</v>
      </c>
    </row>
    <row r="250" spans="1:29" ht="18.75">
      <c r="A250" s="345">
        <v>762</v>
      </c>
      <c r="B250" s="346" t="s">
        <v>276</v>
      </c>
      <c r="C250" s="342">
        <v>3777</v>
      </c>
      <c r="D250" s="336">
        <v>838.85120465978287</v>
      </c>
      <c r="E250" s="349">
        <v>279.49086576648131</v>
      </c>
      <c r="F250" s="352">
        <v>349.92613185067512</v>
      </c>
      <c r="G250" s="351">
        <v>209.43420704262641</v>
      </c>
      <c r="H250" s="337">
        <v>107.10669843791369</v>
      </c>
      <c r="I250" s="338">
        <v>945.95790309769654</v>
      </c>
      <c r="J250" s="341">
        <v>-24.005824728620599</v>
      </c>
      <c r="K250" s="342">
        <v>235.84092493472136</v>
      </c>
      <c r="L250" s="339">
        <f t="shared" si="23"/>
        <v>1157.7930033037974</v>
      </c>
      <c r="M250" s="364">
        <v>11</v>
      </c>
      <c r="N250" s="134">
        <f t="shared" si="25"/>
        <v>-3064.4200557121185</v>
      </c>
      <c r="O250" s="135">
        <f t="shared" si="26"/>
        <v>-0.72578527252870373</v>
      </c>
      <c r="P250" s="31"/>
      <c r="Q250" s="39">
        <f t="shared" si="27"/>
        <v>-0.73216015802276657</v>
      </c>
      <c r="R250" s="39">
        <f t="shared" si="28"/>
        <v>-0.67919470570554563</v>
      </c>
      <c r="S250" s="23"/>
      <c r="T250" s="33"/>
      <c r="U250" s="357">
        <v>762</v>
      </c>
      <c r="V250" s="346" t="s">
        <v>276</v>
      </c>
      <c r="W250" s="342">
        <v>3841</v>
      </c>
      <c r="X250" s="361">
        <v>2902.842367714667</v>
      </c>
      <c r="Y250" s="337">
        <v>628.96192291847728</v>
      </c>
      <c r="Z250" s="358">
        <v>3531.8042906331443</v>
      </c>
      <c r="AA250" s="362">
        <v>-44.744077063264776</v>
      </c>
      <c r="AB250" s="360">
        <v>735.15284544603674</v>
      </c>
      <c r="AC250" s="366">
        <f t="shared" si="24"/>
        <v>4222.2130590159159</v>
      </c>
    </row>
    <row r="251" spans="1:29" ht="18.75">
      <c r="A251" s="345">
        <v>765</v>
      </c>
      <c r="B251" s="346" t="s">
        <v>277</v>
      </c>
      <c r="C251" s="342">
        <v>10348</v>
      </c>
      <c r="D251" s="336">
        <v>98.991012756088139</v>
      </c>
      <c r="E251" s="349">
        <v>384.03923463471205</v>
      </c>
      <c r="F251" s="352">
        <v>-211.09499420177812</v>
      </c>
      <c r="G251" s="351">
        <v>-73.953227676845771</v>
      </c>
      <c r="H251" s="337">
        <v>138.33784306146114</v>
      </c>
      <c r="I251" s="338">
        <v>237.32885581754928</v>
      </c>
      <c r="J251" s="341">
        <v>56.959412446849633</v>
      </c>
      <c r="K251" s="342">
        <v>182.42393243096976</v>
      </c>
      <c r="L251" s="339">
        <f t="shared" si="23"/>
        <v>476.71220069536867</v>
      </c>
      <c r="M251" s="364">
        <v>18</v>
      </c>
      <c r="N251" s="134">
        <f t="shared" si="25"/>
        <v>-2432.4067191592594</v>
      </c>
      <c r="O251" s="135">
        <f t="shared" si="26"/>
        <v>-0.83613175884910529</v>
      </c>
      <c r="P251" s="31"/>
      <c r="Q251" s="39">
        <f t="shared" si="27"/>
        <v>-0.89449958211414649</v>
      </c>
      <c r="R251" s="39">
        <f t="shared" si="28"/>
        <v>-0.69785368650911062</v>
      </c>
      <c r="S251" s="23"/>
      <c r="T251" s="33"/>
      <c r="U251" s="357">
        <v>765</v>
      </c>
      <c r="V251" s="346" t="s">
        <v>277</v>
      </c>
      <c r="W251" s="342">
        <v>10301</v>
      </c>
      <c r="X251" s="361">
        <v>1807.7969551076105</v>
      </c>
      <c r="Y251" s="337">
        <v>441.7567487869847</v>
      </c>
      <c r="Z251" s="358">
        <v>2249.5537038945949</v>
      </c>
      <c r="AA251" s="363">
        <v>55.804970391224153</v>
      </c>
      <c r="AB251" s="360">
        <v>603.76024556880907</v>
      </c>
      <c r="AC251" s="366">
        <f t="shared" si="24"/>
        <v>2909.1189198546281</v>
      </c>
    </row>
    <row r="252" spans="1:29" ht="18.75">
      <c r="A252" s="345">
        <v>768</v>
      </c>
      <c r="B252" s="346" t="s">
        <v>278</v>
      </c>
      <c r="C252" s="342">
        <v>2430</v>
      </c>
      <c r="D252" s="336">
        <v>520.49382716049388</v>
      </c>
      <c r="E252" s="349">
        <v>260.54691358024689</v>
      </c>
      <c r="F252" s="352">
        <v>59.846090534979425</v>
      </c>
      <c r="G252" s="351">
        <v>200.1008230452675</v>
      </c>
      <c r="H252" s="337">
        <v>147.46543209876543</v>
      </c>
      <c r="I252" s="338">
        <v>667.95925925925928</v>
      </c>
      <c r="J252" s="341">
        <v>124.96255144032922</v>
      </c>
      <c r="K252" s="342">
        <v>234.32738332764285</v>
      </c>
      <c r="L252" s="339">
        <f t="shared" si="23"/>
        <v>1027.2491940272314</v>
      </c>
      <c r="M252" s="364">
        <v>10</v>
      </c>
      <c r="N252" s="134">
        <f t="shared" si="25"/>
        <v>-3514.9157905521724</v>
      </c>
      <c r="O252" s="135">
        <f t="shared" si="26"/>
        <v>-0.77384150564439425</v>
      </c>
      <c r="P252" s="31"/>
      <c r="Q252" s="39">
        <f t="shared" si="27"/>
        <v>-0.81885531389033261</v>
      </c>
      <c r="R252" s="39">
        <f t="shared" si="28"/>
        <v>-0.69051185961678896</v>
      </c>
      <c r="S252" s="23"/>
      <c r="T252" s="33"/>
      <c r="U252" s="357">
        <v>768</v>
      </c>
      <c r="V252" s="346" t="s">
        <v>278</v>
      </c>
      <c r="W252" s="342">
        <v>2482</v>
      </c>
      <c r="X252" s="361">
        <v>2952.3898314167127</v>
      </c>
      <c r="Y252" s="337">
        <v>735.04518864712736</v>
      </c>
      <c r="Z252" s="358">
        <v>3687.4350200638401</v>
      </c>
      <c r="AA252" s="362">
        <v>97.585012087026598</v>
      </c>
      <c r="AB252" s="360">
        <v>757.14495242853752</v>
      </c>
      <c r="AC252" s="366">
        <f t="shared" si="24"/>
        <v>4542.1649845794036</v>
      </c>
    </row>
    <row r="253" spans="1:29" ht="18.75">
      <c r="A253" s="345">
        <v>777</v>
      </c>
      <c r="B253" s="346" t="s">
        <v>279</v>
      </c>
      <c r="C253" s="342">
        <v>7508</v>
      </c>
      <c r="D253" s="336">
        <v>460.5548748002131</v>
      </c>
      <c r="E253" s="349">
        <v>409.42954182205648</v>
      </c>
      <c r="F253" s="352">
        <v>-9.5903036760788485</v>
      </c>
      <c r="G253" s="351">
        <v>60.715636654235482</v>
      </c>
      <c r="H253" s="337">
        <v>338.63931806073521</v>
      </c>
      <c r="I253" s="338">
        <v>799.19405966968566</v>
      </c>
      <c r="J253" s="341">
        <v>11.000532765050613</v>
      </c>
      <c r="K253" s="342">
        <v>207.7208835273924</v>
      </c>
      <c r="L253" s="339">
        <f t="shared" si="23"/>
        <v>1017.9154759621287</v>
      </c>
      <c r="M253" s="364">
        <v>18</v>
      </c>
      <c r="N253" s="134">
        <f t="shared" si="25"/>
        <v>-3636.5988379220835</v>
      </c>
      <c r="O253" s="135">
        <f t="shared" si="26"/>
        <v>-0.78130575881446285</v>
      </c>
      <c r="P253" s="31"/>
      <c r="Q253" s="39">
        <f t="shared" si="27"/>
        <v>-0.80180506624477177</v>
      </c>
      <c r="R253" s="39">
        <f t="shared" si="28"/>
        <v>-0.69211078914837953</v>
      </c>
      <c r="S253" s="23"/>
      <c r="T253" s="33"/>
      <c r="U253" s="357">
        <v>777</v>
      </c>
      <c r="V253" s="346" t="s">
        <v>279</v>
      </c>
      <c r="W253" s="342">
        <v>7594</v>
      </c>
      <c r="X253" s="361">
        <v>3239.438173148023</v>
      </c>
      <c r="Y253" s="337">
        <v>792.92554335693421</v>
      </c>
      <c r="Z253" s="358">
        <v>4032.3637165049572</v>
      </c>
      <c r="AA253" s="363">
        <v>-52.510534632604688</v>
      </c>
      <c r="AB253" s="360">
        <v>674.66113201185965</v>
      </c>
      <c r="AC253" s="366">
        <f t="shared" si="24"/>
        <v>4654.5143138842122</v>
      </c>
    </row>
    <row r="254" spans="1:29" ht="18.75">
      <c r="A254" s="345">
        <v>778</v>
      </c>
      <c r="B254" s="346" t="s">
        <v>280</v>
      </c>
      <c r="C254" s="342">
        <v>6891</v>
      </c>
      <c r="D254" s="336">
        <v>75.921056450442606</v>
      </c>
      <c r="E254" s="349">
        <v>46.213611957625886</v>
      </c>
      <c r="F254" s="352">
        <v>29.685967203598896</v>
      </c>
      <c r="G254" s="351">
        <v>2.1477289217820345E-2</v>
      </c>
      <c r="H254" s="337">
        <v>441.74590044986212</v>
      </c>
      <c r="I254" s="338">
        <v>517.66695690030474</v>
      </c>
      <c r="J254" s="341">
        <v>13.409084312871862</v>
      </c>
      <c r="K254" s="342">
        <v>198.08859707741499</v>
      </c>
      <c r="L254" s="339">
        <f t="shared" si="23"/>
        <v>729.1646382905916</v>
      </c>
      <c r="M254" s="364">
        <v>11</v>
      </c>
      <c r="N254" s="134">
        <f t="shared" si="25"/>
        <v>-3230.9132631791203</v>
      </c>
      <c r="O254" s="135">
        <f t="shared" si="26"/>
        <v>-0.81587113778242215</v>
      </c>
      <c r="P254" s="31"/>
      <c r="Q254" s="39">
        <f t="shared" si="27"/>
        <v>-0.84490476584324126</v>
      </c>
      <c r="R254" s="39">
        <f t="shared" si="28"/>
        <v>-0.69230210928165237</v>
      </c>
      <c r="S254" s="23"/>
      <c r="T254" s="33"/>
      <c r="U254" s="357">
        <v>778</v>
      </c>
      <c r="V254" s="346" t="s">
        <v>280</v>
      </c>
      <c r="W254" s="342">
        <v>6931</v>
      </c>
      <c r="X254" s="361">
        <v>2526.8258611084057</v>
      </c>
      <c r="Y254" s="337">
        <v>810.91020612036209</v>
      </c>
      <c r="Z254" s="358">
        <v>3337.7360672287673</v>
      </c>
      <c r="AA254" s="362">
        <v>-21.43442504689078</v>
      </c>
      <c r="AB254" s="360">
        <v>643.7762592878355</v>
      </c>
      <c r="AC254" s="366">
        <f t="shared" si="24"/>
        <v>3960.0779014697118</v>
      </c>
    </row>
    <row r="255" spans="1:29" ht="18.75">
      <c r="A255" s="345">
        <v>781</v>
      </c>
      <c r="B255" s="346" t="s">
        <v>281</v>
      </c>
      <c r="C255" s="342">
        <v>3584</v>
      </c>
      <c r="D255" s="336">
        <v>734.97516741071433</v>
      </c>
      <c r="E255" s="349">
        <v>-175.09486607142858</v>
      </c>
      <c r="F255" s="352">
        <v>466.76841517857144</v>
      </c>
      <c r="G255" s="351">
        <v>443.30161830357144</v>
      </c>
      <c r="H255" s="337">
        <v>151.29994419642858</v>
      </c>
      <c r="I255" s="338">
        <v>886.27511160714289</v>
      </c>
      <c r="J255" s="341">
        <v>-115.09681919642857</v>
      </c>
      <c r="K255" s="342">
        <v>224.72633619976165</v>
      </c>
      <c r="L255" s="339">
        <f t="shared" si="23"/>
        <v>995.90462861047604</v>
      </c>
      <c r="M255" s="364">
        <v>7</v>
      </c>
      <c r="N255" s="134">
        <f t="shared" si="25"/>
        <v>-3253.3304739966161</v>
      </c>
      <c r="O255" s="135">
        <f t="shared" si="26"/>
        <v>-0.76562731772609038</v>
      </c>
      <c r="P255" s="31"/>
      <c r="Q255" s="39">
        <f t="shared" si="27"/>
        <v>-0.75563754834461372</v>
      </c>
      <c r="R255" s="39">
        <f t="shared" si="28"/>
        <v>-0.68966805254408792</v>
      </c>
      <c r="S255" s="23"/>
      <c r="T255" s="33"/>
      <c r="U255" s="357">
        <v>781</v>
      </c>
      <c r="V255" s="346" t="s">
        <v>281</v>
      </c>
      <c r="W255" s="342">
        <v>3631</v>
      </c>
      <c r="X255" s="361">
        <v>2864.9709339443152</v>
      </c>
      <c r="Y255" s="337">
        <v>761.91652606945945</v>
      </c>
      <c r="Z255" s="358">
        <v>3626.8874600137747</v>
      </c>
      <c r="AA255" s="363">
        <v>-101.8006058936932</v>
      </c>
      <c r="AB255" s="360">
        <v>724.14824848701016</v>
      </c>
      <c r="AC255" s="366">
        <f t="shared" si="24"/>
        <v>4249.2351026070919</v>
      </c>
    </row>
    <row r="256" spans="1:29" ht="18.75">
      <c r="A256" s="345">
        <v>783</v>
      </c>
      <c r="B256" s="346" t="s">
        <v>282</v>
      </c>
      <c r="C256" s="342">
        <v>6588</v>
      </c>
      <c r="D256" s="336">
        <v>153.30418943533698</v>
      </c>
      <c r="E256" s="349">
        <v>33.768822100789315</v>
      </c>
      <c r="F256" s="352">
        <v>73.255312689738915</v>
      </c>
      <c r="G256" s="351">
        <v>46.280054644808743</v>
      </c>
      <c r="H256" s="337">
        <v>263.13570127504556</v>
      </c>
      <c r="I256" s="338">
        <v>416.43989071038249</v>
      </c>
      <c r="J256" s="341">
        <v>-63.508955676988464</v>
      </c>
      <c r="K256" s="342">
        <v>191.85056038926533</v>
      </c>
      <c r="L256" s="339">
        <f t="shared" si="23"/>
        <v>544.7814954226593</v>
      </c>
      <c r="M256" s="364">
        <v>4</v>
      </c>
      <c r="N256" s="134">
        <f t="shared" si="25"/>
        <v>-1885.9800027917013</v>
      </c>
      <c r="O256" s="135">
        <f t="shared" si="26"/>
        <v>-0.77588031741375851</v>
      </c>
      <c r="P256" s="31"/>
      <c r="Q256" s="39">
        <f t="shared" si="27"/>
        <v>-0.77735762689332377</v>
      </c>
      <c r="R256" s="39">
        <f t="shared" si="28"/>
        <v>-0.68923420554253667</v>
      </c>
      <c r="S256" s="23"/>
      <c r="T256" s="33"/>
      <c r="U256" s="357">
        <v>783</v>
      </c>
      <c r="V256" s="346" t="s">
        <v>282</v>
      </c>
      <c r="W256" s="342">
        <v>6646</v>
      </c>
      <c r="X256" s="361">
        <v>1505.6450836734073</v>
      </c>
      <c r="Y256" s="337">
        <v>364.79801706937332</v>
      </c>
      <c r="Z256" s="358">
        <v>1870.4431007427809</v>
      </c>
      <c r="AA256" s="362">
        <v>-57.0293409569666</v>
      </c>
      <c r="AB256" s="360">
        <v>617.34773842854599</v>
      </c>
      <c r="AC256" s="366">
        <f t="shared" si="24"/>
        <v>2430.7614982143605</v>
      </c>
    </row>
    <row r="257" spans="1:29" ht="18.75">
      <c r="A257" s="345">
        <v>785</v>
      </c>
      <c r="B257" s="346" t="s">
        <v>283</v>
      </c>
      <c r="C257" s="342">
        <v>2673</v>
      </c>
      <c r="D257" s="336">
        <v>1241.8095772540216</v>
      </c>
      <c r="E257" s="349">
        <v>496.31013842124952</v>
      </c>
      <c r="F257" s="352">
        <v>419.86157875046763</v>
      </c>
      <c r="G257" s="350">
        <v>325.63786008230454</v>
      </c>
      <c r="H257" s="337">
        <v>429.21062476618033</v>
      </c>
      <c r="I257" s="338">
        <v>1671.0202020202021</v>
      </c>
      <c r="J257" s="341">
        <v>70.766554433221103</v>
      </c>
      <c r="K257" s="342">
        <v>238.82001090191864</v>
      </c>
      <c r="L257" s="339">
        <f t="shared" si="23"/>
        <v>1980.6067673553416</v>
      </c>
      <c r="M257" s="364">
        <v>17</v>
      </c>
      <c r="N257" s="134">
        <f t="shared" si="25"/>
        <v>-3578.6497460609435</v>
      </c>
      <c r="O257" s="135">
        <f t="shared" si="26"/>
        <v>-0.64372812037446081</v>
      </c>
      <c r="P257" s="31"/>
      <c r="Q257" s="39">
        <f t="shared" si="27"/>
        <v>-0.65448863588608086</v>
      </c>
      <c r="R257" s="39">
        <f t="shared" si="28"/>
        <v>-0.66410533894980506</v>
      </c>
      <c r="S257" s="23"/>
      <c r="T257" s="33"/>
      <c r="U257" s="357">
        <v>785</v>
      </c>
      <c r="V257" s="346" t="s">
        <v>283</v>
      </c>
      <c r="W257" s="342">
        <v>2737</v>
      </c>
      <c r="X257" s="361">
        <v>3863.7865718363983</v>
      </c>
      <c r="Y257" s="337">
        <v>972.58170885855179</v>
      </c>
      <c r="Z257" s="358">
        <v>4836.36828069495</v>
      </c>
      <c r="AA257" s="363">
        <v>11.891487029594446</v>
      </c>
      <c r="AB257" s="360">
        <v>710.9967456917401</v>
      </c>
      <c r="AC257" s="366">
        <f t="shared" si="24"/>
        <v>5559.2565134162851</v>
      </c>
    </row>
    <row r="258" spans="1:29" ht="18.75">
      <c r="A258" s="345">
        <v>790</v>
      </c>
      <c r="B258" s="346" t="s">
        <v>284</v>
      </c>
      <c r="C258" s="342">
        <v>23998</v>
      </c>
      <c r="D258" s="336">
        <v>257.63926160513375</v>
      </c>
      <c r="E258" s="349">
        <v>119.03400283356946</v>
      </c>
      <c r="F258" s="352">
        <v>89.744520376698063</v>
      </c>
      <c r="G258" s="351">
        <v>48.860738394866239</v>
      </c>
      <c r="H258" s="337">
        <v>416.92620218351527</v>
      </c>
      <c r="I258" s="338">
        <v>674.56550545878827</v>
      </c>
      <c r="J258" s="341">
        <v>-94.430577548129008</v>
      </c>
      <c r="K258" s="342">
        <v>186.50882135754006</v>
      </c>
      <c r="L258" s="339">
        <f t="shared" si="23"/>
        <v>766.64374926819937</v>
      </c>
      <c r="M258" s="364">
        <v>6</v>
      </c>
      <c r="N258" s="134">
        <f t="shared" si="25"/>
        <v>-2386.7336386093898</v>
      </c>
      <c r="O258" s="135">
        <f t="shared" si="26"/>
        <v>-0.75688170016840384</v>
      </c>
      <c r="P258" s="31"/>
      <c r="Q258" s="39">
        <f t="shared" si="27"/>
        <v>-0.74359022697397603</v>
      </c>
      <c r="R258" s="39">
        <f t="shared" si="28"/>
        <v>-0.69479654174910943</v>
      </c>
      <c r="S258" s="23"/>
      <c r="T258" s="33"/>
      <c r="U258" s="357">
        <v>790</v>
      </c>
      <c r="V258" s="346" t="s">
        <v>284</v>
      </c>
      <c r="W258" s="342">
        <v>24052</v>
      </c>
      <c r="X258" s="361">
        <v>1883.6824900999427</v>
      </c>
      <c r="Y258" s="337">
        <v>747.12794078922741</v>
      </c>
      <c r="Z258" s="358">
        <v>2630.8104308891702</v>
      </c>
      <c r="AA258" s="362">
        <v>-88.529727257608513</v>
      </c>
      <c r="AB258" s="360">
        <v>611.09668424602728</v>
      </c>
      <c r="AC258" s="366">
        <f t="shared" si="24"/>
        <v>3153.3773878775892</v>
      </c>
    </row>
    <row r="259" spans="1:29" ht="18.75">
      <c r="A259" s="345">
        <v>791</v>
      </c>
      <c r="B259" s="346" t="s">
        <v>285</v>
      </c>
      <c r="C259" s="342">
        <v>5131</v>
      </c>
      <c r="D259" s="336">
        <v>882.70356655622686</v>
      </c>
      <c r="E259" s="349">
        <v>599.61177158448641</v>
      </c>
      <c r="F259" s="352">
        <v>222.27635938413565</v>
      </c>
      <c r="G259" s="351">
        <v>60.815435587604753</v>
      </c>
      <c r="H259" s="337">
        <v>541.8811147924381</v>
      </c>
      <c r="I259" s="338">
        <v>1424.5846813486651</v>
      </c>
      <c r="J259" s="341">
        <v>-32.307542389397781</v>
      </c>
      <c r="K259" s="342">
        <v>246.13203914714506</v>
      </c>
      <c r="L259" s="339">
        <f t="shared" si="23"/>
        <v>1638.4091781064121</v>
      </c>
      <c r="M259" s="364">
        <v>17</v>
      </c>
      <c r="N259" s="134">
        <f t="shared" si="25"/>
        <v>-3184.5407968039067</v>
      </c>
      <c r="O259" s="135">
        <f t="shared" si="26"/>
        <v>-0.66028899602325275</v>
      </c>
      <c r="P259" s="31"/>
      <c r="Q259" s="39">
        <f t="shared" si="27"/>
        <v>-0.6496746415376794</v>
      </c>
      <c r="R259" s="39">
        <f t="shared" si="28"/>
        <v>-0.68269474330444058</v>
      </c>
      <c r="S259" s="23"/>
      <c r="T259" s="33"/>
      <c r="U259" s="357">
        <v>791</v>
      </c>
      <c r="V259" s="346" t="s">
        <v>285</v>
      </c>
      <c r="W259" s="342">
        <v>5203</v>
      </c>
      <c r="X259" s="361">
        <v>3039.1403197110235</v>
      </c>
      <c r="Y259" s="337">
        <v>1027.3214619926471</v>
      </c>
      <c r="Z259" s="358">
        <v>4066.4617817036701</v>
      </c>
      <c r="AA259" s="363">
        <v>-19.206611570247933</v>
      </c>
      <c r="AB259" s="360">
        <v>775.69480477689683</v>
      </c>
      <c r="AC259" s="366">
        <f t="shared" si="24"/>
        <v>4822.9499749103188</v>
      </c>
    </row>
    <row r="260" spans="1:29" ht="18.75">
      <c r="A260" s="345">
        <v>831</v>
      </c>
      <c r="B260" s="346" t="s">
        <v>286</v>
      </c>
      <c r="C260" s="342">
        <v>4595</v>
      </c>
      <c r="D260" s="336">
        <v>527.43090315560391</v>
      </c>
      <c r="E260" s="349">
        <v>380.9747551686616</v>
      </c>
      <c r="F260" s="352">
        <v>60.388248095756254</v>
      </c>
      <c r="G260" s="351">
        <v>86.067899891186073</v>
      </c>
      <c r="H260" s="337">
        <v>181.43025027203481</v>
      </c>
      <c r="I260" s="338">
        <v>708.86137105549506</v>
      </c>
      <c r="J260" s="341">
        <v>-246.1930359085963</v>
      </c>
      <c r="K260" s="342">
        <v>151.38286917398429</v>
      </c>
      <c r="L260" s="339">
        <f t="shared" si="23"/>
        <v>614.05120432088302</v>
      </c>
      <c r="M260" s="364">
        <v>9</v>
      </c>
      <c r="N260" s="134">
        <f t="shared" si="25"/>
        <v>-927.31007087239664</v>
      </c>
      <c r="O260" s="135">
        <f t="shared" si="26"/>
        <v>-0.60161759984278584</v>
      </c>
      <c r="P260" s="31"/>
      <c r="Q260" s="39">
        <f t="shared" si="27"/>
        <v>-0.44869241121192616</v>
      </c>
      <c r="R260" s="39">
        <f t="shared" si="28"/>
        <v>-0.69434505783295641</v>
      </c>
      <c r="S260" s="23"/>
      <c r="T260" s="33"/>
      <c r="U260" s="357">
        <v>831</v>
      </c>
      <c r="V260" s="346" t="s">
        <v>286</v>
      </c>
      <c r="W260" s="342">
        <v>4628</v>
      </c>
      <c r="X260" s="361">
        <v>1143.6934515340911</v>
      </c>
      <c r="Y260" s="337">
        <v>142.08854289440555</v>
      </c>
      <c r="Z260" s="358">
        <v>1285.7819944284965</v>
      </c>
      <c r="AA260" s="362">
        <v>-239.69446845289542</v>
      </c>
      <c r="AB260" s="360">
        <v>495.27374921767836</v>
      </c>
      <c r="AC260" s="366">
        <f t="shared" si="24"/>
        <v>1541.3612751932797</v>
      </c>
    </row>
    <row r="261" spans="1:29" ht="18.75">
      <c r="A261" s="345">
        <v>832</v>
      </c>
      <c r="B261" s="346" t="s">
        <v>287</v>
      </c>
      <c r="C261" s="342">
        <v>3913</v>
      </c>
      <c r="D261" s="336">
        <v>1687.8499872220802</v>
      </c>
      <c r="E261" s="349">
        <v>933.71275236391511</v>
      </c>
      <c r="F261" s="352">
        <v>454.02172246358293</v>
      </c>
      <c r="G261" s="351">
        <v>300.11551239458214</v>
      </c>
      <c r="H261" s="337">
        <v>363.3843598262203</v>
      </c>
      <c r="I261" s="338">
        <v>2051.2343470483006</v>
      </c>
      <c r="J261" s="341">
        <v>-24.211602351137234</v>
      </c>
      <c r="K261" s="342">
        <v>195.59087534250583</v>
      </c>
      <c r="L261" s="339">
        <f t="shared" si="23"/>
        <v>2222.6136200396691</v>
      </c>
      <c r="M261" s="364">
        <v>17</v>
      </c>
      <c r="N261" s="134">
        <f t="shared" si="25"/>
        <v>-3000.3701904266559</v>
      </c>
      <c r="O261" s="135">
        <f t="shared" si="26"/>
        <v>-0.5744551963600234</v>
      </c>
      <c r="P261" s="31"/>
      <c r="Q261" s="39">
        <f t="shared" si="27"/>
        <v>-0.55542581027221782</v>
      </c>
      <c r="R261" s="39">
        <f t="shared" si="28"/>
        <v>-0.69939934996315789</v>
      </c>
      <c r="S261" s="23"/>
      <c r="T261" s="33"/>
      <c r="U261" s="357">
        <v>832</v>
      </c>
      <c r="V261" s="346" t="s">
        <v>287</v>
      </c>
      <c r="W261" s="342">
        <v>3916</v>
      </c>
      <c r="X261" s="361">
        <v>3693.6700080021478</v>
      </c>
      <c r="Y261" s="337">
        <v>920.26034253011142</v>
      </c>
      <c r="Z261" s="358">
        <v>4613.9303505322587</v>
      </c>
      <c r="AA261" s="363">
        <v>-41.613381001021452</v>
      </c>
      <c r="AB261" s="360">
        <v>650.66684093508741</v>
      </c>
      <c r="AC261" s="366">
        <f t="shared" si="24"/>
        <v>5222.9838104663249</v>
      </c>
    </row>
    <row r="262" spans="1:29" ht="18.75">
      <c r="A262" s="345">
        <v>833</v>
      </c>
      <c r="B262" s="346" t="s">
        <v>288</v>
      </c>
      <c r="C262" s="342">
        <v>1677</v>
      </c>
      <c r="D262" s="336">
        <v>805.54323196183657</v>
      </c>
      <c r="E262" s="349">
        <v>167.4180083482409</v>
      </c>
      <c r="F262" s="352">
        <v>274.58079904591534</v>
      </c>
      <c r="G262" s="351">
        <v>363.54442456768038</v>
      </c>
      <c r="H262" s="337">
        <v>233.79248658318426</v>
      </c>
      <c r="I262" s="338">
        <v>1039.3357185450209</v>
      </c>
      <c r="J262" s="341">
        <v>-239.98688133571855</v>
      </c>
      <c r="K262" s="342">
        <v>204.10361842592752</v>
      </c>
      <c r="L262" s="339">
        <f t="shared" si="23"/>
        <v>1003.4524556352299</v>
      </c>
      <c r="M262" s="364">
        <v>2</v>
      </c>
      <c r="N262" s="134">
        <f t="shared" si="25"/>
        <v>-2041.0357384673816</v>
      </c>
      <c r="O262" s="135">
        <f t="shared" si="26"/>
        <v>-0.67040356484909747</v>
      </c>
      <c r="P262" s="31"/>
      <c r="Q262" s="39">
        <f t="shared" si="27"/>
        <v>-0.6019747326296544</v>
      </c>
      <c r="R262" s="39">
        <f t="shared" si="28"/>
        <v>-0.69100875687970342</v>
      </c>
      <c r="S262" s="23"/>
      <c r="T262" s="33"/>
      <c r="U262" s="357">
        <v>833</v>
      </c>
      <c r="V262" s="346" t="s">
        <v>288</v>
      </c>
      <c r="W262" s="342">
        <v>1659</v>
      </c>
      <c r="X262" s="361">
        <v>2114.5465655469452</v>
      </c>
      <c r="Y262" s="337">
        <v>496.68393600300584</v>
      </c>
      <c r="Z262" s="358">
        <v>2611.230501549951</v>
      </c>
      <c r="AA262" s="362">
        <v>-227.29053646775165</v>
      </c>
      <c r="AB262" s="360">
        <v>660.54822902041224</v>
      </c>
      <c r="AC262" s="366">
        <f t="shared" si="24"/>
        <v>3044.4881941026115</v>
      </c>
    </row>
    <row r="263" spans="1:29" ht="18.75">
      <c r="A263" s="345">
        <v>834</v>
      </c>
      <c r="B263" s="346" t="s">
        <v>289</v>
      </c>
      <c r="C263" s="342">
        <v>5967</v>
      </c>
      <c r="D263" s="336">
        <v>506.487849840791</v>
      </c>
      <c r="E263" s="349">
        <v>184.17898441427855</v>
      </c>
      <c r="F263" s="352">
        <v>196.69549187196247</v>
      </c>
      <c r="G263" s="351">
        <v>125.61337355455002</v>
      </c>
      <c r="H263" s="337">
        <v>257.06234288587228</v>
      </c>
      <c r="I263" s="338">
        <v>763.5503603150662</v>
      </c>
      <c r="J263" s="341">
        <v>-254.84782973018267</v>
      </c>
      <c r="K263" s="342">
        <v>186.64683997378182</v>
      </c>
      <c r="L263" s="339">
        <f t="shared" si="23"/>
        <v>695.34937055866544</v>
      </c>
      <c r="M263" s="364">
        <v>5</v>
      </c>
      <c r="N263" s="134">
        <f t="shared" si="25"/>
        <v>-1669.4761844045418</v>
      </c>
      <c r="O263" s="135">
        <f t="shared" si="26"/>
        <v>-0.70596166423384077</v>
      </c>
      <c r="P263" s="31"/>
      <c r="Q263" s="39">
        <f t="shared" si="27"/>
        <v>-0.61638037631837284</v>
      </c>
      <c r="R263" s="39">
        <f t="shared" si="28"/>
        <v>-0.69512537573790278</v>
      </c>
      <c r="S263" s="23"/>
      <c r="T263" s="33"/>
      <c r="U263" s="357">
        <v>834</v>
      </c>
      <c r="V263" s="346" t="s">
        <v>289</v>
      </c>
      <c r="W263" s="342">
        <v>6016</v>
      </c>
      <c r="X263" s="361">
        <v>1498.5101784559038</v>
      </c>
      <c r="Y263" s="337">
        <v>491.87381959720557</v>
      </c>
      <c r="Z263" s="358">
        <v>1990.3839980531093</v>
      </c>
      <c r="AA263" s="363">
        <v>-237.76695478723406</v>
      </c>
      <c r="AB263" s="360">
        <v>612.20851169733203</v>
      </c>
      <c r="AC263" s="366">
        <f t="shared" si="24"/>
        <v>2364.8255549632072</v>
      </c>
    </row>
    <row r="264" spans="1:29" ht="18.75">
      <c r="A264" s="345">
        <v>837</v>
      </c>
      <c r="B264" s="346" t="s">
        <v>290</v>
      </c>
      <c r="C264" s="342">
        <v>244223</v>
      </c>
      <c r="D264" s="336">
        <v>-258.77553301695582</v>
      </c>
      <c r="E264" s="349">
        <v>34.908632684063335</v>
      </c>
      <c r="F264" s="352">
        <v>-220.4755162290202</v>
      </c>
      <c r="G264" s="351">
        <v>-73.208649471998953</v>
      </c>
      <c r="H264" s="337">
        <v>18.140912199096729</v>
      </c>
      <c r="I264" s="338">
        <v>-240.63462081785909</v>
      </c>
      <c r="J264" s="341">
        <v>320.65540919569412</v>
      </c>
      <c r="K264" s="342">
        <v>148.63474527809922</v>
      </c>
      <c r="L264" s="339">
        <f t="shared" si="23"/>
        <v>228.65553365593425</v>
      </c>
      <c r="M264" s="364">
        <v>6</v>
      </c>
      <c r="N264" s="134">
        <f t="shared" si="25"/>
        <v>-1323.3144574116911</v>
      </c>
      <c r="O264" s="135">
        <f t="shared" si="26"/>
        <v>-0.85266755480327394</v>
      </c>
      <c r="P264" s="31"/>
      <c r="Q264" s="39">
        <f t="shared" si="27"/>
        <v>-1.3230055341356082</v>
      </c>
      <c r="R264" s="39">
        <f t="shared" si="28"/>
        <v>-0.69087012602780928</v>
      </c>
      <c r="S264" s="23"/>
      <c r="T264" s="33"/>
      <c r="U264" s="357">
        <v>837</v>
      </c>
      <c r="V264" s="346" t="s">
        <v>290</v>
      </c>
      <c r="W264" s="342">
        <v>241009</v>
      </c>
      <c r="X264" s="361">
        <v>704.13795298975435</v>
      </c>
      <c r="Y264" s="337">
        <v>40.848108818192372</v>
      </c>
      <c r="Z264" s="358">
        <v>744.98606180794673</v>
      </c>
      <c r="AA264" s="362">
        <v>326.16742528287324</v>
      </c>
      <c r="AB264" s="360">
        <v>480.81650397680545</v>
      </c>
      <c r="AC264" s="366">
        <f t="shared" si="24"/>
        <v>1551.9699910676254</v>
      </c>
    </row>
    <row r="265" spans="1:29" ht="18.75">
      <c r="A265" s="345">
        <v>844</v>
      </c>
      <c r="B265" s="346" t="s">
        <v>291</v>
      </c>
      <c r="C265" s="342">
        <v>1479</v>
      </c>
      <c r="D265" s="336">
        <v>-114.37931034482759</v>
      </c>
      <c r="E265" s="349">
        <v>-53.779580797836374</v>
      </c>
      <c r="F265" s="352">
        <v>21.118323191345503</v>
      </c>
      <c r="G265" s="351">
        <v>-81.718052738336709</v>
      </c>
      <c r="H265" s="337">
        <v>444.90060851926978</v>
      </c>
      <c r="I265" s="338">
        <v>330.52197430696418</v>
      </c>
      <c r="J265" s="341">
        <v>-224.36375929682217</v>
      </c>
      <c r="K265" s="342">
        <v>248.39866623328049</v>
      </c>
      <c r="L265" s="339">
        <f t="shared" si="23"/>
        <v>354.55688124342248</v>
      </c>
      <c r="M265" s="364">
        <v>11</v>
      </c>
      <c r="N265" s="134">
        <f t="shared" si="25"/>
        <v>-4227.2574923524353</v>
      </c>
      <c r="O265" s="135">
        <f t="shared" si="26"/>
        <v>-0.92261648937882179</v>
      </c>
      <c r="P265" s="31"/>
      <c r="Q265" s="39">
        <f t="shared" si="27"/>
        <v>-0.91723066570391287</v>
      </c>
      <c r="R265" s="39">
        <f t="shared" si="28"/>
        <v>-0.69056625466590571</v>
      </c>
      <c r="S265" s="23"/>
      <c r="T265" s="33"/>
      <c r="U265" s="357">
        <v>844</v>
      </c>
      <c r="V265" s="346" t="s">
        <v>291</v>
      </c>
      <c r="W265" s="342">
        <v>1503</v>
      </c>
      <c r="X265" s="361">
        <v>2987.6440310315338</v>
      </c>
      <c r="Y265" s="337">
        <v>1005.6462028200804</v>
      </c>
      <c r="Z265" s="358">
        <v>3993.2902338516142</v>
      </c>
      <c r="AA265" s="363">
        <v>-214.22821024617431</v>
      </c>
      <c r="AB265" s="360">
        <v>802.75234999041743</v>
      </c>
      <c r="AC265" s="366">
        <f t="shared" si="24"/>
        <v>4581.8143735958574</v>
      </c>
    </row>
    <row r="266" spans="1:29" ht="18.75">
      <c r="A266" s="345">
        <v>845</v>
      </c>
      <c r="B266" s="346" t="s">
        <v>292</v>
      </c>
      <c r="C266" s="342">
        <v>2882</v>
      </c>
      <c r="D266" s="336">
        <v>780.60895211658567</v>
      </c>
      <c r="E266" s="349">
        <v>731.29111727966688</v>
      </c>
      <c r="F266" s="352">
        <v>45.915336571825122</v>
      </c>
      <c r="G266" s="351">
        <v>3.4024982650936848</v>
      </c>
      <c r="H266" s="337">
        <v>459.15405968077727</v>
      </c>
      <c r="I266" s="338">
        <v>1239.7626648160999</v>
      </c>
      <c r="J266" s="341">
        <v>-24.943442054129076</v>
      </c>
      <c r="K266" s="342">
        <v>206.60141094442167</v>
      </c>
      <c r="L266" s="339">
        <f t="shared" ref="L266:L303" si="29">SUM(I266:K266)</f>
        <v>1421.4206337063924</v>
      </c>
      <c r="M266" s="364">
        <v>19</v>
      </c>
      <c r="N266" s="134">
        <f t="shared" si="25"/>
        <v>-2660.5498917914833</v>
      </c>
      <c r="O266" s="135">
        <f t="shared" si="26"/>
        <v>-0.65178076989347622</v>
      </c>
      <c r="P266" s="31"/>
      <c r="Q266" s="39">
        <f t="shared" si="27"/>
        <v>-0.64505913143122573</v>
      </c>
      <c r="R266" s="39">
        <f t="shared" si="28"/>
        <v>-0.68025517473736863</v>
      </c>
      <c r="S266" s="23"/>
      <c r="T266" s="33"/>
      <c r="U266" s="357">
        <v>845</v>
      </c>
      <c r="V266" s="346" t="s">
        <v>292</v>
      </c>
      <c r="W266" s="342">
        <v>2925</v>
      </c>
      <c r="X266" s="361">
        <v>2689.0753556235727</v>
      </c>
      <c r="Y266" s="337">
        <v>803.79563952327192</v>
      </c>
      <c r="Z266" s="358">
        <v>3492.870995146845</v>
      </c>
      <c r="AA266" s="362">
        <v>-57.045128205128208</v>
      </c>
      <c r="AB266" s="360">
        <v>646.14465855615902</v>
      </c>
      <c r="AC266" s="366">
        <f t="shared" ref="AC266:AC303" si="30">SUM(Z266:AB266)</f>
        <v>4081.9705254978758</v>
      </c>
    </row>
    <row r="267" spans="1:29" ht="18.75">
      <c r="A267" s="345">
        <v>846</v>
      </c>
      <c r="B267" s="346" t="s">
        <v>293</v>
      </c>
      <c r="C267" s="342">
        <v>4952</v>
      </c>
      <c r="D267" s="336">
        <v>657.1997172859451</v>
      </c>
      <c r="E267" s="349">
        <v>156.11914378029078</v>
      </c>
      <c r="F267" s="352">
        <v>354.34228594507272</v>
      </c>
      <c r="G267" s="351">
        <v>146.7382875605816</v>
      </c>
      <c r="H267" s="337">
        <v>595.19285137318252</v>
      </c>
      <c r="I267" s="338">
        <v>1252.3925686591276</v>
      </c>
      <c r="J267" s="341">
        <v>-82.594305331179328</v>
      </c>
      <c r="K267" s="342">
        <v>229.77034624449811</v>
      </c>
      <c r="L267" s="339">
        <f t="shared" si="29"/>
        <v>1399.5686095724463</v>
      </c>
      <c r="M267" s="364">
        <v>14</v>
      </c>
      <c r="N267" s="134">
        <f t="shared" ref="N267:N303" si="31">L267-AC267</f>
        <v>-2768.095066900873</v>
      </c>
      <c r="O267" s="135">
        <f t="shared" ref="O267:O303" si="32">N267/AC267</f>
        <v>-0.66418388857213106</v>
      </c>
      <c r="P267" s="31"/>
      <c r="Q267" s="39">
        <f t="shared" ref="Q267:Q303" si="33">I267/Z267-1</f>
        <v>-0.64552946131653766</v>
      </c>
      <c r="R267" s="39">
        <f t="shared" ref="R267:R303" si="34">K267/AB267-1</f>
        <v>-0.6914969395727848</v>
      </c>
      <c r="S267" s="23"/>
      <c r="T267" s="33"/>
      <c r="U267" s="357">
        <v>846</v>
      </c>
      <c r="V267" s="346" t="s">
        <v>293</v>
      </c>
      <c r="W267" s="342">
        <v>4994</v>
      </c>
      <c r="X267" s="361">
        <v>2521.6036595397859</v>
      </c>
      <c r="Y267" s="337">
        <v>1011.5321923440806</v>
      </c>
      <c r="Z267" s="358">
        <v>3533.1358518838661</v>
      </c>
      <c r="AA267" s="363">
        <v>-110.263315979175</v>
      </c>
      <c r="AB267" s="360">
        <v>744.79114056862863</v>
      </c>
      <c r="AC267" s="366">
        <f t="shared" si="30"/>
        <v>4167.6636764733194</v>
      </c>
    </row>
    <row r="268" spans="1:29" ht="18.75">
      <c r="A268" s="345">
        <v>848</v>
      </c>
      <c r="B268" s="346" t="s">
        <v>294</v>
      </c>
      <c r="C268" s="342">
        <v>4241</v>
      </c>
      <c r="D268" s="336">
        <v>549.73355340721525</v>
      </c>
      <c r="E268" s="349">
        <v>271.46828578165525</v>
      </c>
      <c r="F268" s="352">
        <v>139</v>
      </c>
      <c r="G268" s="351">
        <v>139.26526762556</v>
      </c>
      <c r="H268" s="337">
        <v>574.58005187455785</v>
      </c>
      <c r="I268" s="338">
        <v>1124.3136052817731</v>
      </c>
      <c r="J268" s="341">
        <v>135.60363121905212</v>
      </c>
      <c r="K268" s="342">
        <v>233.27544490639386</v>
      </c>
      <c r="L268" s="339">
        <f t="shared" si="29"/>
        <v>1493.1926814072192</v>
      </c>
      <c r="M268" s="364">
        <v>12</v>
      </c>
      <c r="N268" s="134">
        <f t="shared" si="31"/>
        <v>-2900.0836023713719</v>
      </c>
      <c r="O268" s="135">
        <f t="shared" si="32"/>
        <v>-0.66011864837170064</v>
      </c>
      <c r="P268" s="31"/>
      <c r="Q268" s="39">
        <f t="shared" si="33"/>
        <v>-0.68181218411074074</v>
      </c>
      <c r="R268" s="39">
        <f t="shared" si="34"/>
        <v>-0.68261730267077636</v>
      </c>
      <c r="S268" s="23"/>
      <c r="T268" s="33"/>
      <c r="U268" s="357">
        <v>848</v>
      </c>
      <c r="V268" s="346" t="s">
        <v>294</v>
      </c>
      <c r="W268" s="342">
        <v>4307</v>
      </c>
      <c r="X268" s="361">
        <v>2487.6607963073543</v>
      </c>
      <c r="Y268" s="337">
        <v>1045.829642789392</v>
      </c>
      <c r="Z268" s="358">
        <v>3533.4904390967463</v>
      </c>
      <c r="AA268" s="362">
        <v>124.78848386347806</v>
      </c>
      <c r="AB268" s="360">
        <v>734.9973608183667</v>
      </c>
      <c r="AC268" s="366">
        <f t="shared" si="30"/>
        <v>4393.2762837785913</v>
      </c>
    </row>
    <row r="269" spans="1:29" ht="18.75">
      <c r="A269" s="345">
        <v>849</v>
      </c>
      <c r="B269" s="346" t="s">
        <v>295</v>
      </c>
      <c r="C269" s="342">
        <v>2938</v>
      </c>
      <c r="D269" s="336">
        <v>928.85398230088492</v>
      </c>
      <c r="E269" s="349">
        <v>624.35023825731787</v>
      </c>
      <c r="F269" s="352">
        <v>239.7362151123213</v>
      </c>
      <c r="G269" s="351">
        <v>64.767528931245749</v>
      </c>
      <c r="H269" s="337">
        <v>522.57794417971411</v>
      </c>
      <c r="I269" s="338">
        <v>1451.431926480599</v>
      </c>
      <c r="J269" s="341">
        <v>68.858407079646014</v>
      </c>
      <c r="K269" s="342">
        <v>237.90507731850772</v>
      </c>
      <c r="L269" s="339">
        <f t="shared" si="29"/>
        <v>1758.1954108787527</v>
      </c>
      <c r="M269" s="364">
        <v>16</v>
      </c>
      <c r="N269" s="134">
        <f t="shared" si="31"/>
        <v>-2310.4201246574999</v>
      </c>
      <c r="O269" s="135">
        <f t="shared" si="32"/>
        <v>-0.567863958753965</v>
      </c>
      <c r="P269" s="31"/>
      <c r="Q269" s="39">
        <f t="shared" si="33"/>
        <v>-0.55721957823313706</v>
      </c>
      <c r="R269" s="39">
        <f t="shared" si="34"/>
        <v>-0.67245020438075365</v>
      </c>
      <c r="S269" s="23"/>
      <c r="T269" s="33"/>
      <c r="U269" s="357">
        <v>849</v>
      </c>
      <c r="V269" s="346" t="s">
        <v>295</v>
      </c>
      <c r="W269" s="342">
        <v>2966</v>
      </c>
      <c r="X269" s="361">
        <v>2220.4447529464446</v>
      </c>
      <c r="Y269" s="337">
        <v>1057.5500614783464</v>
      </c>
      <c r="Z269" s="358">
        <v>3277.9948144247915</v>
      </c>
      <c r="AA269" s="363">
        <v>64.303438975050568</v>
      </c>
      <c r="AB269" s="360">
        <v>726.31728213641054</v>
      </c>
      <c r="AC269" s="366">
        <f t="shared" si="30"/>
        <v>4068.6155355362525</v>
      </c>
    </row>
    <row r="270" spans="1:29" ht="18.75">
      <c r="A270" s="345">
        <v>850</v>
      </c>
      <c r="B270" s="346" t="s">
        <v>296</v>
      </c>
      <c r="C270" s="342">
        <v>2387</v>
      </c>
      <c r="D270" s="336">
        <v>773.56598240469214</v>
      </c>
      <c r="E270" s="349">
        <v>531.23837452869714</v>
      </c>
      <c r="F270" s="352">
        <v>119.24005027230834</v>
      </c>
      <c r="G270" s="351">
        <v>123.08755760368663</v>
      </c>
      <c r="H270" s="337">
        <v>348.8039379974864</v>
      </c>
      <c r="I270" s="338">
        <v>1122.3699204021784</v>
      </c>
      <c r="J270" s="341">
        <v>-215.10599078341014</v>
      </c>
      <c r="K270" s="342">
        <v>175.99473381993693</v>
      </c>
      <c r="L270" s="339">
        <f t="shared" si="29"/>
        <v>1083.2586634387053</v>
      </c>
      <c r="M270" s="364">
        <v>13</v>
      </c>
      <c r="N270" s="134">
        <f t="shared" si="31"/>
        <v>-1888.5670746656283</v>
      </c>
      <c r="O270" s="135">
        <f t="shared" si="32"/>
        <v>-0.63549051697435877</v>
      </c>
      <c r="P270" s="31"/>
      <c r="Q270" s="39">
        <f t="shared" si="33"/>
        <v>-0.56503073754877242</v>
      </c>
      <c r="R270" s="39">
        <f t="shared" si="34"/>
        <v>-0.70199812046322707</v>
      </c>
      <c r="S270" s="23"/>
      <c r="T270" s="33"/>
      <c r="U270" s="357">
        <v>850</v>
      </c>
      <c r="V270" s="346" t="s">
        <v>296</v>
      </c>
      <c r="W270" s="342">
        <v>2401</v>
      </c>
      <c r="X270" s="361">
        <v>1889.6961660530203</v>
      </c>
      <c r="Y270" s="337">
        <v>690.64690020681257</v>
      </c>
      <c r="Z270" s="358">
        <v>2580.343066259833</v>
      </c>
      <c r="AA270" s="362">
        <v>-199.09995835068722</v>
      </c>
      <c r="AB270" s="360">
        <v>590.58263019518802</v>
      </c>
      <c r="AC270" s="366">
        <f t="shared" si="30"/>
        <v>2971.8257381043336</v>
      </c>
    </row>
    <row r="271" spans="1:29" ht="18.75">
      <c r="A271" s="345">
        <v>851</v>
      </c>
      <c r="B271" s="346" t="s">
        <v>297</v>
      </c>
      <c r="C271" s="342">
        <v>21333</v>
      </c>
      <c r="D271" s="336">
        <v>260.92523320676884</v>
      </c>
      <c r="E271" s="349">
        <v>351.94074907420429</v>
      </c>
      <c r="F271" s="352">
        <v>-46.395959311864246</v>
      </c>
      <c r="G271" s="351">
        <v>-44.61955655557118</v>
      </c>
      <c r="H271" s="337">
        <v>304.74574602728165</v>
      </c>
      <c r="I271" s="338">
        <v>565.67097923405049</v>
      </c>
      <c r="J271" s="341">
        <v>-8.5299301551586737</v>
      </c>
      <c r="K271" s="342">
        <v>154.33078347380268</v>
      </c>
      <c r="L271" s="339">
        <f t="shared" si="29"/>
        <v>711.47183255269442</v>
      </c>
      <c r="M271" s="364">
        <v>19</v>
      </c>
      <c r="N271" s="134">
        <f t="shared" si="31"/>
        <v>-1465.4772971037648</v>
      </c>
      <c r="O271" s="135">
        <f t="shared" si="32"/>
        <v>-0.67317939456629805</v>
      </c>
      <c r="P271" s="31"/>
      <c r="Q271" s="39">
        <f t="shared" si="33"/>
        <v>-0.66485881746880748</v>
      </c>
      <c r="R271" s="39">
        <f t="shared" si="34"/>
        <v>-0.69274829754129708</v>
      </c>
      <c r="S271" s="23"/>
      <c r="T271" s="33"/>
      <c r="U271" s="357">
        <v>851</v>
      </c>
      <c r="V271" s="346" t="s">
        <v>297</v>
      </c>
      <c r="W271" s="342">
        <v>21467</v>
      </c>
      <c r="X271" s="361">
        <v>1293.0558985250445</v>
      </c>
      <c r="Y271" s="337">
        <v>394.80285688589873</v>
      </c>
      <c r="Z271" s="358">
        <v>1687.8587554109433</v>
      </c>
      <c r="AA271" s="363">
        <v>-13.203940932594215</v>
      </c>
      <c r="AB271" s="360">
        <v>502.29431517811014</v>
      </c>
      <c r="AC271" s="366">
        <f t="shared" si="30"/>
        <v>2176.9491296564593</v>
      </c>
    </row>
    <row r="272" spans="1:29" ht="18.75">
      <c r="A272" s="345">
        <v>853</v>
      </c>
      <c r="B272" s="346" t="s">
        <v>298</v>
      </c>
      <c r="C272" s="342">
        <v>195137</v>
      </c>
      <c r="D272" s="336">
        <v>44.265136801324196</v>
      </c>
      <c r="E272" s="349">
        <v>121.96906276103455</v>
      </c>
      <c r="F272" s="352">
        <v>-87.248553580305114</v>
      </c>
      <c r="G272" s="351">
        <v>9.5446276205947616</v>
      </c>
      <c r="H272" s="337">
        <v>-13.762730799387096</v>
      </c>
      <c r="I272" s="338">
        <v>30.5024060019371</v>
      </c>
      <c r="J272" s="341">
        <v>215.67028805403382</v>
      </c>
      <c r="K272" s="342">
        <v>160.60912101398156</v>
      </c>
      <c r="L272" s="339">
        <f t="shared" si="29"/>
        <v>406.78181506995247</v>
      </c>
      <c r="M272" s="364">
        <v>2</v>
      </c>
      <c r="N272" s="134">
        <f t="shared" si="31"/>
        <v>-1237.6689532749399</v>
      </c>
      <c r="O272" s="135">
        <f t="shared" si="32"/>
        <v>-0.75263363130088079</v>
      </c>
      <c r="P272" s="31"/>
      <c r="Q272" s="39">
        <f t="shared" si="33"/>
        <v>-0.96573235903733134</v>
      </c>
      <c r="R272" s="39">
        <f t="shared" si="34"/>
        <v>-0.68825985222876351</v>
      </c>
      <c r="S272" s="23"/>
      <c r="T272" s="33"/>
      <c r="U272" s="357">
        <v>853</v>
      </c>
      <c r="V272" s="346" t="s">
        <v>298</v>
      </c>
      <c r="W272" s="342">
        <v>194391</v>
      </c>
      <c r="X272" s="361">
        <v>905.16966351611597</v>
      </c>
      <c r="Y272" s="337">
        <v>-15.046937088387283</v>
      </c>
      <c r="Z272" s="358">
        <v>890.12272642772859</v>
      </c>
      <c r="AA272" s="362">
        <v>239.12612723840095</v>
      </c>
      <c r="AB272" s="360">
        <v>515.20191467876305</v>
      </c>
      <c r="AC272" s="366">
        <f t="shared" si="30"/>
        <v>1644.4507683448924</v>
      </c>
    </row>
    <row r="273" spans="1:29" ht="18.75">
      <c r="A273" s="345">
        <v>854</v>
      </c>
      <c r="B273" s="346" t="s">
        <v>299</v>
      </c>
      <c r="C273" s="342">
        <v>3296</v>
      </c>
      <c r="D273" s="336">
        <v>572.63046116504859</v>
      </c>
      <c r="E273" s="349">
        <v>357.25758495145629</v>
      </c>
      <c r="F273" s="352">
        <v>156.42809466019418</v>
      </c>
      <c r="G273" s="351">
        <v>58.944781553398059</v>
      </c>
      <c r="H273" s="337">
        <v>394.95449029126212</v>
      </c>
      <c r="I273" s="338">
        <v>967.5849514563107</v>
      </c>
      <c r="J273" s="341">
        <v>-90.036711165048544</v>
      </c>
      <c r="K273" s="342">
        <v>205.61696768505001</v>
      </c>
      <c r="L273" s="339">
        <f t="shared" si="29"/>
        <v>1083.1652079763121</v>
      </c>
      <c r="M273" s="364">
        <v>19</v>
      </c>
      <c r="N273" s="134">
        <f t="shared" si="31"/>
        <v>-4050.3407674751966</v>
      </c>
      <c r="O273" s="135">
        <f t="shared" si="32"/>
        <v>-0.78900088688782632</v>
      </c>
      <c r="P273" s="31"/>
      <c r="Q273" s="39">
        <f t="shared" si="33"/>
        <v>-0.78759448801445009</v>
      </c>
      <c r="R273" s="39">
        <f t="shared" si="34"/>
        <v>-0.69862558715198786</v>
      </c>
      <c r="S273" s="23"/>
      <c r="T273" s="33"/>
      <c r="U273" s="357">
        <v>854</v>
      </c>
      <c r="V273" s="346" t="s">
        <v>299</v>
      </c>
      <c r="W273" s="342">
        <v>3304</v>
      </c>
      <c r="X273" s="361">
        <v>3757.397318165371</v>
      </c>
      <c r="Y273" s="337">
        <v>797.96917120396336</v>
      </c>
      <c r="Z273" s="358">
        <v>4555.366489369334</v>
      </c>
      <c r="AA273" s="363">
        <v>-104.12469733656174</v>
      </c>
      <c r="AB273" s="360">
        <v>682.26418341873591</v>
      </c>
      <c r="AC273" s="366">
        <f t="shared" si="30"/>
        <v>5133.5059754515087</v>
      </c>
    </row>
    <row r="274" spans="1:29" ht="18.75">
      <c r="A274" s="345">
        <v>857</v>
      </c>
      <c r="B274" s="346" t="s">
        <v>300</v>
      </c>
      <c r="C274" s="342">
        <v>2420</v>
      </c>
      <c r="D274" s="336">
        <v>-773.12024793388434</v>
      </c>
      <c r="E274" s="349">
        <v>-4.3979338842975206</v>
      </c>
      <c r="F274" s="352">
        <v>-458.60082644628102</v>
      </c>
      <c r="G274" s="351">
        <v>-310.12148760330581</v>
      </c>
      <c r="H274" s="337">
        <v>401.47975206611568</v>
      </c>
      <c r="I274" s="338">
        <v>-371.64049586776861</v>
      </c>
      <c r="J274" s="341">
        <v>94.182231404958671</v>
      </c>
      <c r="K274" s="342">
        <v>217.95531015459491</v>
      </c>
      <c r="L274" s="339">
        <f t="shared" si="29"/>
        <v>-59.502954308215038</v>
      </c>
      <c r="M274" s="364">
        <v>11</v>
      </c>
      <c r="N274" s="134">
        <f t="shared" si="31"/>
        <v>-4639.9178051020563</v>
      </c>
      <c r="O274" s="135">
        <f t="shared" si="32"/>
        <v>-1.0129907347361564</v>
      </c>
      <c r="P274" s="31"/>
      <c r="Q274" s="39">
        <f t="shared" si="33"/>
        <v>-1.0987313751854961</v>
      </c>
      <c r="R274" s="39">
        <f t="shared" si="34"/>
        <v>-0.70463715556600359</v>
      </c>
      <c r="S274" s="23"/>
      <c r="T274" s="33"/>
      <c r="U274" s="357">
        <v>857</v>
      </c>
      <c r="V274" s="346" t="s">
        <v>300</v>
      </c>
      <c r="W274" s="342">
        <v>2433</v>
      </c>
      <c r="X274" s="361">
        <v>2787.5384612792072</v>
      </c>
      <c r="Y274" s="337">
        <v>976.61953985804246</v>
      </c>
      <c r="Z274" s="358">
        <v>3764.1580011372498</v>
      </c>
      <c r="AA274" s="362">
        <v>78.332922318125767</v>
      </c>
      <c r="AB274" s="360">
        <v>737.92392733846566</v>
      </c>
      <c r="AC274" s="366">
        <f t="shared" si="30"/>
        <v>4580.4148507938417</v>
      </c>
    </row>
    <row r="275" spans="1:29" ht="18.75">
      <c r="A275" s="345">
        <v>858</v>
      </c>
      <c r="B275" s="346" t="s">
        <v>301</v>
      </c>
      <c r="C275" s="342">
        <v>39718</v>
      </c>
      <c r="D275" s="336">
        <v>674.0103983080719</v>
      </c>
      <c r="E275" s="349">
        <v>519.12047434412614</v>
      </c>
      <c r="F275" s="352">
        <v>105.41794652298707</v>
      </c>
      <c r="G275" s="351">
        <v>49.47197744095876</v>
      </c>
      <c r="H275" s="337">
        <v>-17.710760864091849</v>
      </c>
      <c r="I275" s="338">
        <v>656.29963744398003</v>
      </c>
      <c r="J275" s="341">
        <v>-87.935218288937008</v>
      </c>
      <c r="K275" s="342">
        <v>116.55011550722701</v>
      </c>
      <c r="L275" s="339">
        <f t="shared" si="29"/>
        <v>684.91453466227006</v>
      </c>
      <c r="M275" s="364">
        <v>1</v>
      </c>
      <c r="N275" s="134">
        <f t="shared" si="31"/>
        <v>-252.84874688974833</v>
      </c>
      <c r="O275" s="135">
        <f t="shared" si="32"/>
        <v>-0.26962960894702365</v>
      </c>
      <c r="P275" s="31"/>
      <c r="Q275" s="39">
        <f t="shared" si="33"/>
        <v>2.974911923379242E-2</v>
      </c>
      <c r="R275" s="39">
        <f t="shared" si="34"/>
        <v>-0.69512433974176768</v>
      </c>
      <c r="S275" s="23"/>
      <c r="T275" s="33"/>
      <c r="U275" s="357">
        <v>858</v>
      </c>
      <c r="V275" s="346" t="s">
        <v>301</v>
      </c>
      <c r="W275" s="342">
        <v>38783</v>
      </c>
      <c r="X275" s="361">
        <v>895.22742449044426</v>
      </c>
      <c r="Y275" s="337">
        <v>-257.88807145238161</v>
      </c>
      <c r="Z275" s="358">
        <v>637.33935303806265</v>
      </c>
      <c r="AA275" s="363">
        <v>-81.863445323982162</v>
      </c>
      <c r="AB275" s="360">
        <v>382.28737383793793</v>
      </c>
      <c r="AC275" s="366">
        <f t="shared" si="30"/>
        <v>937.76328155201838</v>
      </c>
    </row>
    <row r="276" spans="1:29" ht="18.75">
      <c r="A276" s="345">
        <v>859</v>
      </c>
      <c r="B276" s="346" t="s">
        <v>302</v>
      </c>
      <c r="C276" s="342">
        <v>6593</v>
      </c>
      <c r="D276" s="336">
        <v>1114.0626421962688</v>
      </c>
      <c r="E276" s="349">
        <v>1549.7527680873654</v>
      </c>
      <c r="F276" s="352">
        <v>-192.62338844228728</v>
      </c>
      <c r="G276" s="351">
        <v>-243.06673744880933</v>
      </c>
      <c r="H276" s="337">
        <v>732.02457151524345</v>
      </c>
      <c r="I276" s="338">
        <v>1846.0872137115123</v>
      </c>
      <c r="J276" s="341">
        <v>-147.24465342029424</v>
      </c>
      <c r="K276" s="342">
        <v>146.8557997495366</v>
      </c>
      <c r="L276" s="339">
        <f t="shared" si="29"/>
        <v>1845.6983600407546</v>
      </c>
      <c r="M276" s="364">
        <v>17</v>
      </c>
      <c r="N276" s="134">
        <f t="shared" si="31"/>
        <v>-1546.9181052048468</v>
      </c>
      <c r="O276" s="135">
        <f t="shared" si="32"/>
        <v>-0.45596610198991677</v>
      </c>
      <c r="P276" s="31"/>
      <c r="Q276" s="39">
        <f t="shared" si="33"/>
        <v>-0.39434005665215</v>
      </c>
      <c r="R276" s="39">
        <f t="shared" si="34"/>
        <v>-0.7051425731410097</v>
      </c>
      <c r="S276" s="23"/>
      <c r="T276" s="33"/>
      <c r="U276" s="357">
        <v>859</v>
      </c>
      <c r="V276" s="346" t="s">
        <v>302</v>
      </c>
      <c r="W276" s="342">
        <v>6603</v>
      </c>
      <c r="X276" s="361">
        <v>1944.31909693584</v>
      </c>
      <c r="Y276" s="337">
        <v>1103.7398575775919</v>
      </c>
      <c r="Z276" s="358">
        <v>3048.0589545134321</v>
      </c>
      <c r="AA276" s="362">
        <v>-153.49946993790701</v>
      </c>
      <c r="AB276" s="360">
        <v>498.05698067007631</v>
      </c>
      <c r="AC276" s="366">
        <f t="shared" si="30"/>
        <v>3392.6164652456014</v>
      </c>
    </row>
    <row r="277" spans="1:29" ht="18.75">
      <c r="A277" s="345">
        <v>886</v>
      </c>
      <c r="B277" s="346" t="s">
        <v>303</v>
      </c>
      <c r="C277" s="342">
        <v>12669</v>
      </c>
      <c r="D277" s="336">
        <v>224.5154313679059</v>
      </c>
      <c r="E277" s="349">
        <v>280.25037493093379</v>
      </c>
      <c r="F277" s="352">
        <v>-11.133712210908516</v>
      </c>
      <c r="G277" s="351">
        <v>-44.601231352119349</v>
      </c>
      <c r="H277" s="337">
        <v>338.59539032283527</v>
      </c>
      <c r="I277" s="338">
        <v>563.1108216907412</v>
      </c>
      <c r="J277" s="341">
        <v>-12.93480148393717</v>
      </c>
      <c r="K277" s="342">
        <v>152.76129382814344</v>
      </c>
      <c r="L277" s="339">
        <f t="shared" si="29"/>
        <v>702.93731403494758</v>
      </c>
      <c r="M277" s="364">
        <v>4</v>
      </c>
      <c r="N277" s="134">
        <f t="shared" si="31"/>
        <v>-1383.0090436103305</v>
      </c>
      <c r="O277" s="135">
        <f t="shared" si="32"/>
        <v>-0.66301275607659493</v>
      </c>
      <c r="P277" s="31"/>
      <c r="Q277" s="39">
        <f t="shared" si="33"/>
        <v>-0.65001501025956698</v>
      </c>
      <c r="R277" s="39">
        <f t="shared" si="34"/>
        <v>-0.69671945687402315</v>
      </c>
      <c r="S277" s="23"/>
      <c r="T277" s="33"/>
      <c r="U277" s="357">
        <v>886</v>
      </c>
      <c r="V277" s="346" t="s">
        <v>303</v>
      </c>
      <c r="W277" s="342">
        <v>12735</v>
      </c>
      <c r="X277" s="361">
        <v>1224.0034237828247</v>
      </c>
      <c r="Y277" s="337">
        <v>384.95364065691945</v>
      </c>
      <c r="Z277" s="358">
        <v>1608.9570644397443</v>
      </c>
      <c r="AA277" s="363">
        <v>-26.707027875932468</v>
      </c>
      <c r="AB277" s="360">
        <v>503.69632108146607</v>
      </c>
      <c r="AC277" s="366">
        <f t="shared" si="30"/>
        <v>2085.9463576452781</v>
      </c>
    </row>
    <row r="278" spans="1:29" ht="18.75">
      <c r="A278" s="345">
        <v>887</v>
      </c>
      <c r="B278" s="346" t="s">
        <v>304</v>
      </c>
      <c r="C278" s="342">
        <v>4669</v>
      </c>
      <c r="D278" s="336">
        <v>-72.335617905333052</v>
      </c>
      <c r="E278" s="349">
        <v>57.835082458770614</v>
      </c>
      <c r="F278" s="352">
        <v>-88.462197472692225</v>
      </c>
      <c r="G278" s="351">
        <v>-41.708502891411435</v>
      </c>
      <c r="H278" s="337">
        <v>513.99421717712573</v>
      </c>
      <c r="I278" s="338">
        <v>441.6585992717927</v>
      </c>
      <c r="J278" s="341">
        <v>-65.055043906618124</v>
      </c>
      <c r="K278" s="342">
        <v>226.90034962868373</v>
      </c>
      <c r="L278" s="339">
        <f t="shared" si="29"/>
        <v>603.50390499385821</v>
      </c>
      <c r="M278" s="364">
        <v>6</v>
      </c>
      <c r="N278" s="134">
        <f t="shared" si="31"/>
        <v>-2896.1137907280513</v>
      </c>
      <c r="O278" s="135">
        <f t="shared" si="32"/>
        <v>-0.8275514763422277</v>
      </c>
      <c r="P278" s="31"/>
      <c r="Q278" s="39">
        <f t="shared" si="33"/>
        <v>-0.84374772932664122</v>
      </c>
      <c r="R278" s="39">
        <f t="shared" si="34"/>
        <v>-0.69148908855207636</v>
      </c>
      <c r="S278" s="23"/>
      <c r="T278" s="33"/>
      <c r="U278" s="357">
        <v>887</v>
      </c>
      <c r="V278" s="346" t="s">
        <v>304</v>
      </c>
      <c r="W278" s="342">
        <v>4644</v>
      </c>
      <c r="X278" s="361">
        <v>1887.3711253049296</v>
      </c>
      <c r="Y278" s="337">
        <v>939.20283338696254</v>
      </c>
      <c r="Z278" s="358">
        <v>2826.5739586918921</v>
      </c>
      <c r="AA278" s="362">
        <v>-62.425710594315248</v>
      </c>
      <c r="AB278" s="360">
        <v>735.46944762433236</v>
      </c>
      <c r="AC278" s="366">
        <f t="shared" si="30"/>
        <v>3499.6176957219095</v>
      </c>
    </row>
    <row r="279" spans="1:29" ht="18.75">
      <c r="A279" s="345">
        <v>889</v>
      </c>
      <c r="B279" s="346" t="s">
        <v>305</v>
      </c>
      <c r="C279" s="342">
        <v>2568</v>
      </c>
      <c r="D279" s="336">
        <v>1381.7538940809968</v>
      </c>
      <c r="E279" s="349">
        <v>790.73909657320871</v>
      </c>
      <c r="F279" s="352">
        <v>424.17640186915889</v>
      </c>
      <c r="G279" s="351">
        <v>166.83839563862929</v>
      </c>
      <c r="H279" s="337">
        <v>393.1865264797508</v>
      </c>
      <c r="I279" s="338">
        <v>1774.9404205607477</v>
      </c>
      <c r="J279" s="341">
        <v>133.78738317757009</v>
      </c>
      <c r="K279" s="342">
        <v>216.20144522336784</v>
      </c>
      <c r="L279" s="339">
        <f t="shared" si="29"/>
        <v>2124.9292489616855</v>
      </c>
      <c r="M279" s="364">
        <v>17</v>
      </c>
      <c r="N279" s="134">
        <f t="shared" si="31"/>
        <v>-2699.1465619327109</v>
      </c>
      <c r="O279" s="135">
        <f t="shared" si="32"/>
        <v>-0.55951578452335349</v>
      </c>
      <c r="P279" s="31"/>
      <c r="Q279" s="39">
        <f t="shared" si="33"/>
        <v>-0.56235533758414036</v>
      </c>
      <c r="R279" s="39">
        <f t="shared" si="34"/>
        <v>-0.68511450166834653</v>
      </c>
      <c r="S279" s="23"/>
      <c r="T279" s="33"/>
      <c r="U279" s="357">
        <v>889</v>
      </c>
      <c r="V279" s="346" t="s">
        <v>305</v>
      </c>
      <c r="W279" s="342">
        <v>2619</v>
      </c>
      <c r="X279" s="361">
        <v>3104.9679237112173</v>
      </c>
      <c r="Y279" s="337">
        <v>950.69771782278212</v>
      </c>
      <c r="Z279" s="358">
        <v>4055.6656415339994</v>
      </c>
      <c r="AA279" s="363">
        <v>81.806796487208857</v>
      </c>
      <c r="AB279" s="360">
        <v>686.60337287318782</v>
      </c>
      <c r="AC279" s="366">
        <f t="shared" si="30"/>
        <v>4824.0758108943965</v>
      </c>
    </row>
    <row r="280" spans="1:29" ht="18.75">
      <c r="A280" s="345">
        <v>890</v>
      </c>
      <c r="B280" s="346" t="s">
        <v>306</v>
      </c>
      <c r="C280" s="342">
        <v>1176</v>
      </c>
      <c r="D280" s="336">
        <v>2178.3392857142858</v>
      </c>
      <c r="E280" s="349">
        <v>1586.0612244897959</v>
      </c>
      <c r="F280" s="352">
        <v>101.50850340136054</v>
      </c>
      <c r="G280" s="351">
        <v>490.76955782312928</v>
      </c>
      <c r="H280" s="337">
        <v>419.38095238095241</v>
      </c>
      <c r="I280" s="338">
        <v>2597.7202380952381</v>
      </c>
      <c r="J280" s="341">
        <v>358.17857142857144</v>
      </c>
      <c r="K280" s="342">
        <v>199.44867270042744</v>
      </c>
      <c r="L280" s="339">
        <f t="shared" si="29"/>
        <v>3155.347482224237</v>
      </c>
      <c r="M280" s="364">
        <v>19</v>
      </c>
      <c r="N280" s="134">
        <f t="shared" si="31"/>
        <v>-3606.8434739476033</v>
      </c>
      <c r="O280" s="135">
        <f t="shared" si="32"/>
        <v>-0.53338385403855582</v>
      </c>
      <c r="P280" s="31"/>
      <c r="Q280" s="39">
        <f t="shared" si="33"/>
        <v>-0.54237440807522508</v>
      </c>
      <c r="R280" s="39">
        <f t="shared" si="34"/>
        <v>-0.68365102957804524</v>
      </c>
      <c r="S280" s="23"/>
      <c r="T280" s="33"/>
      <c r="U280" s="357">
        <v>890</v>
      </c>
      <c r="V280" s="346" t="s">
        <v>306</v>
      </c>
      <c r="W280" s="342">
        <v>1219</v>
      </c>
      <c r="X280" s="361">
        <v>4996.8596094770264</v>
      </c>
      <c r="Y280" s="337">
        <v>679.65910786397001</v>
      </c>
      <c r="Z280" s="358">
        <v>5676.5187173409968</v>
      </c>
      <c r="AA280" s="362">
        <v>455.20180475799833</v>
      </c>
      <c r="AB280" s="360">
        <v>630.47043407284502</v>
      </c>
      <c r="AC280" s="366">
        <f t="shared" si="30"/>
        <v>6762.1909561718403</v>
      </c>
    </row>
    <row r="281" spans="1:29" ht="18.75">
      <c r="A281" s="345">
        <v>892</v>
      </c>
      <c r="B281" s="346" t="s">
        <v>307</v>
      </c>
      <c r="C281" s="342">
        <v>3634</v>
      </c>
      <c r="D281" s="336">
        <v>1208.3882773802973</v>
      </c>
      <c r="E281" s="349">
        <v>1068.5946615299945</v>
      </c>
      <c r="F281" s="352">
        <v>103.88112272977435</v>
      </c>
      <c r="G281" s="351">
        <v>35.912493120528346</v>
      </c>
      <c r="H281" s="337">
        <v>561.94909190974136</v>
      </c>
      <c r="I281" s="338">
        <v>1770.3373692900386</v>
      </c>
      <c r="J281" s="341">
        <v>-164.03439735828289</v>
      </c>
      <c r="K281" s="342">
        <v>164.22351487831753</v>
      </c>
      <c r="L281" s="339">
        <f t="shared" si="29"/>
        <v>1770.5264868100733</v>
      </c>
      <c r="M281" s="364">
        <v>13</v>
      </c>
      <c r="N281" s="134">
        <f t="shared" si="31"/>
        <v>-1200.2839652848568</v>
      </c>
      <c r="O281" s="135">
        <f t="shared" si="32"/>
        <v>-0.40402576490144332</v>
      </c>
      <c r="P281" s="31"/>
      <c r="Q281" s="39">
        <f t="shared" si="33"/>
        <v>-0.31741839791861237</v>
      </c>
      <c r="R281" s="39">
        <f t="shared" si="34"/>
        <v>-0.70028692476743071</v>
      </c>
      <c r="S281" s="23"/>
      <c r="T281" s="33"/>
      <c r="U281" s="357">
        <v>892</v>
      </c>
      <c r="V281" s="346" t="s">
        <v>307</v>
      </c>
      <c r="W281" s="342">
        <v>3646</v>
      </c>
      <c r="X281" s="361">
        <v>1619.767545342783</v>
      </c>
      <c r="Y281" s="337">
        <v>973.82326327522105</v>
      </c>
      <c r="Z281" s="358">
        <v>2593.5908086180038</v>
      </c>
      <c r="AA281" s="363">
        <v>-170.7161272627537</v>
      </c>
      <c r="AB281" s="360">
        <v>547.93577073967992</v>
      </c>
      <c r="AC281" s="366">
        <f t="shared" si="30"/>
        <v>2970.81045209493</v>
      </c>
    </row>
    <row r="282" spans="1:29" ht="18.75">
      <c r="A282" s="345">
        <v>893</v>
      </c>
      <c r="B282" s="346" t="s">
        <v>308</v>
      </c>
      <c r="C282" s="342">
        <v>7497</v>
      </c>
      <c r="D282" s="336">
        <v>756.48899559823928</v>
      </c>
      <c r="E282" s="349">
        <v>866.92370281445915</v>
      </c>
      <c r="F282" s="352">
        <v>-84.416566626650663</v>
      </c>
      <c r="G282" s="351">
        <v>-26.01814058956916</v>
      </c>
      <c r="H282" s="337">
        <v>294.05055355475525</v>
      </c>
      <c r="I282" s="338">
        <v>1050.5395491529946</v>
      </c>
      <c r="J282" s="341">
        <v>-40.050153394691208</v>
      </c>
      <c r="K282" s="342">
        <v>202.88653936723179</v>
      </c>
      <c r="L282" s="339">
        <f t="shared" si="29"/>
        <v>1213.3759351255353</v>
      </c>
      <c r="M282" s="364">
        <v>15</v>
      </c>
      <c r="N282" s="134">
        <f t="shared" si="31"/>
        <v>-2047.5049208437272</v>
      </c>
      <c r="O282" s="135">
        <f t="shared" si="32"/>
        <v>-0.62789933495902839</v>
      </c>
      <c r="P282" s="31"/>
      <c r="Q282" s="39">
        <f t="shared" si="33"/>
        <v>-0.60610197059377424</v>
      </c>
      <c r="R282" s="39">
        <f t="shared" si="34"/>
        <v>-0.69053613866395991</v>
      </c>
      <c r="S282" s="23"/>
      <c r="T282" s="33"/>
      <c r="U282" s="357">
        <v>893</v>
      </c>
      <c r="V282" s="346" t="s">
        <v>308</v>
      </c>
      <c r="W282" s="342">
        <v>7479</v>
      </c>
      <c r="X282" s="361">
        <v>1989.0949900088226</v>
      </c>
      <c r="Y282" s="337">
        <v>677.93929482019985</v>
      </c>
      <c r="Z282" s="358">
        <v>2667.0342848290225</v>
      </c>
      <c r="AA282" s="362">
        <v>-61.7599946516914</v>
      </c>
      <c r="AB282" s="360">
        <v>655.60656579193153</v>
      </c>
      <c r="AC282" s="366">
        <f t="shared" si="30"/>
        <v>3260.8808559692625</v>
      </c>
    </row>
    <row r="283" spans="1:29" ht="18.75">
      <c r="A283" s="345">
        <v>895</v>
      </c>
      <c r="B283" s="346" t="s">
        <v>309</v>
      </c>
      <c r="C283" s="342">
        <v>15463</v>
      </c>
      <c r="D283" s="336">
        <v>304.62749789820862</v>
      </c>
      <c r="E283" s="349">
        <v>123.95886955959386</v>
      </c>
      <c r="F283" s="352">
        <v>70.3091896785876</v>
      </c>
      <c r="G283" s="351">
        <v>110.35943866002717</v>
      </c>
      <c r="H283" s="337">
        <v>95.086270452046818</v>
      </c>
      <c r="I283" s="338">
        <v>399.71376835025546</v>
      </c>
      <c r="J283" s="341">
        <v>-105.46924917545108</v>
      </c>
      <c r="K283" s="342">
        <v>168.98944029190693</v>
      </c>
      <c r="L283" s="339">
        <f t="shared" si="29"/>
        <v>463.23395946671133</v>
      </c>
      <c r="M283" s="364">
        <v>2</v>
      </c>
      <c r="N283" s="134">
        <f t="shared" si="31"/>
        <v>-1744.3624382673229</v>
      </c>
      <c r="O283" s="135">
        <f t="shared" si="32"/>
        <v>-0.79016365494064345</v>
      </c>
      <c r="P283" s="31"/>
      <c r="Q283" s="39">
        <f t="shared" si="33"/>
        <v>-0.77427554601804427</v>
      </c>
      <c r="R283" s="39">
        <f t="shared" si="34"/>
        <v>-0.6901649468891069</v>
      </c>
      <c r="S283" s="23"/>
      <c r="T283" s="33"/>
      <c r="U283" s="357">
        <v>895</v>
      </c>
      <c r="V283" s="346" t="s">
        <v>309</v>
      </c>
      <c r="W283" s="342">
        <v>15378</v>
      </c>
      <c r="X283" s="361">
        <v>1537.3571736067122</v>
      </c>
      <c r="Y283" s="337">
        <v>233.44683676519128</v>
      </c>
      <c r="Z283" s="358">
        <v>1770.8040103719036</v>
      </c>
      <c r="AA283" s="363">
        <v>-108.62504877097152</v>
      </c>
      <c r="AB283" s="360">
        <v>545.41743613310234</v>
      </c>
      <c r="AC283" s="366">
        <f t="shared" si="30"/>
        <v>2207.5963977340343</v>
      </c>
    </row>
    <row r="284" spans="1:29" ht="18.75">
      <c r="A284" s="345">
        <v>905</v>
      </c>
      <c r="B284" s="346" t="s">
        <v>310</v>
      </c>
      <c r="C284" s="342">
        <v>67615</v>
      </c>
      <c r="D284" s="336">
        <v>109.21407971603934</v>
      </c>
      <c r="E284" s="349">
        <v>318.57578939584414</v>
      </c>
      <c r="F284" s="352">
        <v>-147.63771352510537</v>
      </c>
      <c r="G284" s="351">
        <v>-61.7239961546994</v>
      </c>
      <c r="H284" s="337">
        <v>38.55940249944539</v>
      </c>
      <c r="I284" s="338">
        <v>147.77348221548473</v>
      </c>
      <c r="J284" s="341">
        <v>419.17283147230643</v>
      </c>
      <c r="K284" s="342">
        <v>154.79696655466537</v>
      </c>
      <c r="L284" s="339">
        <f t="shared" si="29"/>
        <v>721.74328024245654</v>
      </c>
      <c r="M284" s="364">
        <v>15</v>
      </c>
      <c r="N284" s="134">
        <f t="shared" si="31"/>
        <v>-1353.0047472033957</v>
      </c>
      <c r="O284" s="135">
        <f t="shared" si="32"/>
        <v>-0.65212967035280489</v>
      </c>
      <c r="P284" s="31"/>
      <c r="Q284" s="39">
        <f t="shared" si="33"/>
        <v>-0.87313895358760796</v>
      </c>
      <c r="R284" s="39">
        <f t="shared" si="34"/>
        <v>-0.68903472100476759</v>
      </c>
      <c r="S284" s="23"/>
      <c r="T284" s="33"/>
      <c r="U284" s="357">
        <v>905</v>
      </c>
      <c r="V284" s="346" t="s">
        <v>310</v>
      </c>
      <c r="W284" s="342">
        <v>67551</v>
      </c>
      <c r="X284" s="361">
        <v>1092.3145449358869</v>
      </c>
      <c r="Y284" s="337">
        <v>72.530664799431207</v>
      </c>
      <c r="Z284" s="358">
        <v>1164.8452097353181</v>
      </c>
      <c r="AA284" s="362">
        <v>412.10780003256798</v>
      </c>
      <c r="AB284" s="360">
        <v>497.79501767796609</v>
      </c>
      <c r="AC284" s="366">
        <f t="shared" si="30"/>
        <v>2074.7480274458521</v>
      </c>
    </row>
    <row r="285" spans="1:29" ht="18.75">
      <c r="A285" s="345">
        <v>908</v>
      </c>
      <c r="B285" s="346" t="s">
        <v>311</v>
      </c>
      <c r="C285" s="342">
        <v>20695</v>
      </c>
      <c r="D285" s="336">
        <v>211.61048562454698</v>
      </c>
      <c r="E285" s="349">
        <v>208.46107755496496</v>
      </c>
      <c r="F285" s="352">
        <v>-9.4791978738825797</v>
      </c>
      <c r="G285" s="351">
        <v>12.628605943464605</v>
      </c>
      <c r="H285" s="337">
        <v>212.39714906982363</v>
      </c>
      <c r="I285" s="338">
        <v>424.00763469437061</v>
      </c>
      <c r="J285" s="341">
        <v>45.097318192800195</v>
      </c>
      <c r="K285" s="342">
        <v>141.29947138445584</v>
      </c>
      <c r="L285" s="339">
        <f t="shared" si="29"/>
        <v>610.40442427162657</v>
      </c>
      <c r="M285" s="364">
        <v>6</v>
      </c>
      <c r="N285" s="134">
        <f t="shared" si="31"/>
        <v>-1632.7453321192791</v>
      </c>
      <c r="O285" s="135">
        <f t="shared" si="32"/>
        <v>-0.72788066310216804</v>
      </c>
      <c r="P285" s="31"/>
      <c r="Q285" s="39">
        <f t="shared" si="33"/>
        <v>-0.7569334709956036</v>
      </c>
      <c r="R285" s="39">
        <f t="shared" si="34"/>
        <v>-0.69078104247000105</v>
      </c>
      <c r="S285" s="23"/>
      <c r="T285" s="33"/>
      <c r="U285" s="357">
        <v>908</v>
      </c>
      <c r="V285" s="346" t="s">
        <v>311</v>
      </c>
      <c r="W285" s="342">
        <v>20765</v>
      </c>
      <c r="X285" s="361">
        <v>1541.5476186294702</v>
      </c>
      <c r="Y285" s="337">
        <v>202.8621790959148</v>
      </c>
      <c r="Z285" s="358">
        <v>1744.409797725385</v>
      </c>
      <c r="AA285" s="363">
        <v>41.783915241993739</v>
      </c>
      <c r="AB285" s="360">
        <v>456.95604342352664</v>
      </c>
      <c r="AC285" s="366">
        <f t="shared" si="30"/>
        <v>2243.1497563909056</v>
      </c>
    </row>
    <row r="286" spans="1:29" ht="18.75">
      <c r="A286" s="345">
        <v>915</v>
      </c>
      <c r="B286" s="346" t="s">
        <v>312</v>
      </c>
      <c r="C286" s="342">
        <v>19973</v>
      </c>
      <c r="D286" s="336">
        <v>-6.4136584388925055E-2</v>
      </c>
      <c r="E286" s="349">
        <v>-90.538627146647968</v>
      </c>
      <c r="F286" s="352">
        <v>38.73399088769839</v>
      </c>
      <c r="G286" s="351">
        <v>51.74049967456066</v>
      </c>
      <c r="H286" s="337">
        <v>323.08125970059581</v>
      </c>
      <c r="I286" s="338">
        <v>323.0171231162069</v>
      </c>
      <c r="J286" s="341">
        <v>-116.5960046062184</v>
      </c>
      <c r="K286" s="342">
        <v>166.37607367425321</v>
      </c>
      <c r="L286" s="339">
        <f t="shared" si="29"/>
        <v>372.79719218424168</v>
      </c>
      <c r="M286" s="364">
        <v>11</v>
      </c>
      <c r="N286" s="134">
        <f t="shared" si="31"/>
        <v>-2546.6457233054798</v>
      </c>
      <c r="O286" s="135">
        <f t="shared" si="32"/>
        <v>-0.87230536681971504</v>
      </c>
      <c r="P286" s="31"/>
      <c r="Q286" s="39">
        <f t="shared" si="33"/>
        <v>-0.87078345009973668</v>
      </c>
      <c r="R286" s="39">
        <f t="shared" si="34"/>
        <v>-0.68957863485753912</v>
      </c>
      <c r="S286" s="23"/>
      <c r="T286" s="33"/>
      <c r="U286" s="357">
        <v>915</v>
      </c>
      <c r="V286" s="346" t="s">
        <v>312</v>
      </c>
      <c r="W286" s="342">
        <v>20278</v>
      </c>
      <c r="X286" s="361">
        <v>2099.0460668283818</v>
      </c>
      <c r="Y286" s="337">
        <v>400.76625106379129</v>
      </c>
      <c r="Z286" s="358">
        <v>2499.8123178921733</v>
      </c>
      <c r="AA286" s="362">
        <v>-116.3379031462669</v>
      </c>
      <c r="AB286" s="360">
        <v>535.9685007438153</v>
      </c>
      <c r="AC286" s="366">
        <f t="shared" si="30"/>
        <v>2919.4429154897216</v>
      </c>
    </row>
    <row r="287" spans="1:29" ht="18.75">
      <c r="A287" s="345">
        <v>918</v>
      </c>
      <c r="B287" s="346" t="s">
        <v>313</v>
      </c>
      <c r="C287" s="342">
        <v>2271</v>
      </c>
      <c r="D287" s="336">
        <v>139.94539850286216</v>
      </c>
      <c r="E287" s="349">
        <v>175.33949801849406</v>
      </c>
      <c r="F287" s="352">
        <v>-26.546455306032584</v>
      </c>
      <c r="G287" s="351">
        <v>-8.8476442095992951</v>
      </c>
      <c r="H287" s="337">
        <v>324.97842360193749</v>
      </c>
      <c r="I287" s="338">
        <v>464.92382210479963</v>
      </c>
      <c r="J287" s="341">
        <v>-248.05151915455747</v>
      </c>
      <c r="K287" s="342">
        <v>229.250386072872</v>
      </c>
      <c r="L287" s="339">
        <f t="shared" si="29"/>
        <v>446.12268902311416</v>
      </c>
      <c r="M287" s="364">
        <v>2</v>
      </c>
      <c r="N287" s="134">
        <f t="shared" si="31"/>
        <v>-2374.5002863467093</v>
      </c>
      <c r="O287" s="135">
        <f t="shared" si="32"/>
        <v>-0.84183540554028802</v>
      </c>
      <c r="P287" s="31"/>
      <c r="Q287" s="39">
        <f t="shared" si="33"/>
        <v>-0.79829652048355282</v>
      </c>
      <c r="R287" s="39">
        <f t="shared" si="34"/>
        <v>-0.68720243886298982</v>
      </c>
      <c r="S287" s="23"/>
      <c r="T287" s="33"/>
      <c r="U287" s="357">
        <v>918</v>
      </c>
      <c r="V287" s="346" t="s">
        <v>313</v>
      </c>
      <c r="W287" s="342">
        <v>2292</v>
      </c>
      <c r="X287" s="361">
        <v>1706.8212475449454</v>
      </c>
      <c r="Y287" s="337">
        <v>598.165375488937</v>
      </c>
      <c r="Z287" s="358">
        <v>2304.9866230338826</v>
      </c>
      <c r="AA287" s="363">
        <v>-217.26701570680629</v>
      </c>
      <c r="AB287" s="360">
        <v>732.9033680427475</v>
      </c>
      <c r="AC287" s="366">
        <f t="shared" si="30"/>
        <v>2820.6229753698235</v>
      </c>
    </row>
    <row r="288" spans="1:29" ht="18.75">
      <c r="A288" s="345">
        <v>921</v>
      </c>
      <c r="B288" s="346" t="s">
        <v>314</v>
      </c>
      <c r="C288" s="342">
        <v>1941</v>
      </c>
      <c r="D288" s="336">
        <v>548.83256053580624</v>
      </c>
      <c r="E288" s="349">
        <v>103.25038639876352</v>
      </c>
      <c r="F288" s="352">
        <v>386.41628026790312</v>
      </c>
      <c r="G288" s="351">
        <v>59.165893869139616</v>
      </c>
      <c r="H288" s="337">
        <v>497.07006697578566</v>
      </c>
      <c r="I288" s="338">
        <v>1045.9026275115921</v>
      </c>
      <c r="J288" s="341">
        <v>86.82843894899537</v>
      </c>
      <c r="K288" s="342">
        <v>251.97843179058191</v>
      </c>
      <c r="L288" s="339">
        <f t="shared" si="29"/>
        <v>1384.7094982511694</v>
      </c>
      <c r="M288" s="364">
        <v>11</v>
      </c>
      <c r="N288" s="134">
        <f t="shared" si="31"/>
        <v>-4328.1147678198486</v>
      </c>
      <c r="O288" s="135">
        <f t="shared" si="32"/>
        <v>-0.75761384671412257</v>
      </c>
      <c r="P288" s="31"/>
      <c r="Q288" s="39">
        <f t="shared" si="33"/>
        <v>-0.78337849712663987</v>
      </c>
      <c r="R288" s="39">
        <f t="shared" si="34"/>
        <v>-0.68881124145954575</v>
      </c>
      <c r="S288" s="23"/>
      <c r="T288" s="33"/>
      <c r="U288" s="357">
        <v>921</v>
      </c>
      <c r="V288" s="346" t="s">
        <v>314</v>
      </c>
      <c r="W288" s="342">
        <v>1972</v>
      </c>
      <c r="X288" s="361">
        <v>3768.7880908520597</v>
      </c>
      <c r="Y288" s="337">
        <v>1059.4612456094317</v>
      </c>
      <c r="Z288" s="358">
        <v>4828.2493364614911</v>
      </c>
      <c r="AA288" s="362">
        <v>74.846348884381342</v>
      </c>
      <c r="AB288" s="360">
        <v>809.72858072514532</v>
      </c>
      <c r="AC288" s="366">
        <f t="shared" si="30"/>
        <v>5712.8242660710184</v>
      </c>
    </row>
    <row r="289" spans="1:29" ht="18.75">
      <c r="A289" s="345">
        <v>922</v>
      </c>
      <c r="B289" s="346" t="s">
        <v>315</v>
      </c>
      <c r="C289" s="342">
        <v>4444</v>
      </c>
      <c r="D289" s="336">
        <v>432.06435643564356</v>
      </c>
      <c r="E289" s="349">
        <v>579.24482448244828</v>
      </c>
      <c r="F289" s="352">
        <v>-71.52295229522953</v>
      </c>
      <c r="G289" s="351">
        <v>-75.657515751575161</v>
      </c>
      <c r="H289" s="337">
        <v>307.78982898289831</v>
      </c>
      <c r="I289" s="338">
        <v>739.85418541854187</v>
      </c>
      <c r="J289" s="341">
        <v>-238.95004500450045</v>
      </c>
      <c r="K289" s="342">
        <v>162.82741504649431</v>
      </c>
      <c r="L289" s="339">
        <f t="shared" si="29"/>
        <v>663.73155546053567</v>
      </c>
      <c r="M289" s="364">
        <v>6</v>
      </c>
      <c r="N289" s="134">
        <f t="shared" si="31"/>
        <v>-1153.8283629941566</v>
      </c>
      <c r="O289" s="135">
        <f t="shared" si="32"/>
        <v>-0.63482273749475782</v>
      </c>
      <c r="P289" s="31"/>
      <c r="Q289" s="39">
        <f t="shared" si="33"/>
        <v>-0.50494082555698916</v>
      </c>
      <c r="R289" s="39">
        <f t="shared" si="34"/>
        <v>-0.70601349085914156</v>
      </c>
      <c r="S289" s="23"/>
      <c r="T289" s="33"/>
      <c r="U289" s="357">
        <v>922</v>
      </c>
      <c r="V289" s="346" t="s">
        <v>315</v>
      </c>
      <c r="W289" s="342">
        <v>4367</v>
      </c>
      <c r="X289" s="361">
        <v>1084.3157056712259</v>
      </c>
      <c r="Y289" s="337">
        <v>410.16055820359031</v>
      </c>
      <c r="Z289" s="358">
        <v>1494.4762638748164</v>
      </c>
      <c r="AA289" s="363">
        <v>-230.77650561025877</v>
      </c>
      <c r="AB289" s="360">
        <v>553.86016019013448</v>
      </c>
      <c r="AC289" s="366">
        <f t="shared" si="30"/>
        <v>1817.5599184546923</v>
      </c>
    </row>
    <row r="290" spans="1:29" ht="18.75">
      <c r="A290" s="345">
        <v>924</v>
      </c>
      <c r="B290" s="346" t="s">
        <v>316</v>
      </c>
      <c r="C290" s="342">
        <v>3004</v>
      </c>
      <c r="D290" s="336">
        <v>252.22403462050599</v>
      </c>
      <c r="E290" s="349">
        <v>391.74866844207725</v>
      </c>
      <c r="F290" s="352">
        <v>-37.365845539280961</v>
      </c>
      <c r="G290" s="351">
        <v>-102.15878828229027</v>
      </c>
      <c r="H290" s="337">
        <v>539.36384820239675</v>
      </c>
      <c r="I290" s="338">
        <v>791.58788282290277</v>
      </c>
      <c r="J290" s="341">
        <v>61.903794940079891</v>
      </c>
      <c r="K290" s="342">
        <v>240.9826904234742</v>
      </c>
      <c r="L290" s="339">
        <f t="shared" si="29"/>
        <v>1094.474368186457</v>
      </c>
      <c r="M290" s="364">
        <v>16</v>
      </c>
      <c r="N290" s="134">
        <f t="shared" si="31"/>
        <v>-2903.1099475607293</v>
      </c>
      <c r="O290" s="135">
        <f t="shared" si="32"/>
        <v>-0.72621606406770955</v>
      </c>
      <c r="P290" s="31"/>
      <c r="Q290" s="39">
        <f t="shared" si="33"/>
        <v>-0.75082327850943242</v>
      </c>
      <c r="R290" s="39">
        <f t="shared" si="34"/>
        <v>-0.6815236015352899</v>
      </c>
      <c r="S290" s="23"/>
      <c r="T290" s="33"/>
      <c r="U290" s="357">
        <v>924</v>
      </c>
      <c r="V290" s="346" t="s">
        <v>316</v>
      </c>
      <c r="W290" s="342">
        <v>3065</v>
      </c>
      <c r="X290" s="361">
        <v>2206.2818639444931</v>
      </c>
      <c r="Y290" s="337">
        <v>970.53127529117887</v>
      </c>
      <c r="Z290" s="358">
        <v>3176.8131392356718</v>
      </c>
      <c r="AA290" s="362">
        <v>64.097553017944534</v>
      </c>
      <c r="AB290" s="360">
        <v>756.67362349356995</v>
      </c>
      <c r="AC290" s="366">
        <f t="shared" si="30"/>
        <v>3997.5843157471863</v>
      </c>
    </row>
    <row r="291" spans="1:29" ht="18.75">
      <c r="A291" s="345">
        <v>925</v>
      </c>
      <c r="B291" s="346" t="s">
        <v>317</v>
      </c>
      <c r="C291" s="342">
        <v>3490</v>
      </c>
      <c r="D291" s="336">
        <v>970.94441260744986</v>
      </c>
      <c r="E291" s="349">
        <v>375.44412607449857</v>
      </c>
      <c r="F291" s="352">
        <v>337.83724928366763</v>
      </c>
      <c r="G291" s="351">
        <v>257.66303724928366</v>
      </c>
      <c r="H291" s="337">
        <v>-38.854441260744984</v>
      </c>
      <c r="I291" s="338">
        <v>932.08968481375359</v>
      </c>
      <c r="J291" s="341">
        <v>34.415759312320915</v>
      </c>
      <c r="K291" s="342">
        <v>234.25119284564349</v>
      </c>
      <c r="L291" s="339">
        <f t="shared" si="29"/>
        <v>1200.7566369717181</v>
      </c>
      <c r="M291" s="364">
        <v>11</v>
      </c>
      <c r="N291" s="134">
        <f t="shared" si="31"/>
        <v>-2032.2733904408813</v>
      </c>
      <c r="O291" s="135">
        <f t="shared" si="32"/>
        <v>-0.628597128145857</v>
      </c>
      <c r="P291" s="31"/>
      <c r="Q291" s="39">
        <f t="shared" si="33"/>
        <v>-0.62508747662497199</v>
      </c>
      <c r="R291" s="39">
        <f t="shared" si="34"/>
        <v>-0.67940196840061218</v>
      </c>
      <c r="S291" s="23"/>
      <c r="T291" s="33"/>
      <c r="U291" s="357">
        <v>925</v>
      </c>
      <c r="V291" s="346" t="s">
        <v>317</v>
      </c>
      <c r="W291" s="342">
        <v>3522</v>
      </c>
      <c r="X291" s="361">
        <v>2268.350402157595</v>
      </c>
      <c r="Y291" s="337">
        <v>217.80203794475085</v>
      </c>
      <c r="Z291" s="358">
        <v>2486.1524401023457</v>
      </c>
      <c r="AA291" s="363">
        <v>16.208120386144238</v>
      </c>
      <c r="AB291" s="360">
        <v>730.66946692410943</v>
      </c>
      <c r="AC291" s="366">
        <f t="shared" si="30"/>
        <v>3233.0300274125993</v>
      </c>
    </row>
    <row r="292" spans="1:29" ht="18.75">
      <c r="A292" s="345">
        <v>927</v>
      </c>
      <c r="B292" s="346" t="s">
        <v>318</v>
      </c>
      <c r="C292" s="342">
        <v>29239</v>
      </c>
      <c r="D292" s="336">
        <v>529.27801908410004</v>
      </c>
      <c r="E292" s="349">
        <v>499.06888060467185</v>
      </c>
      <c r="F292" s="352">
        <v>-0.19005437942474093</v>
      </c>
      <c r="G292" s="351">
        <v>30.399192858852903</v>
      </c>
      <c r="H292" s="337">
        <v>126.38783816135982</v>
      </c>
      <c r="I292" s="338">
        <v>655.66589144635589</v>
      </c>
      <c r="J292" s="341">
        <v>-112.79811211053729</v>
      </c>
      <c r="K292" s="342">
        <v>143.23339873266198</v>
      </c>
      <c r="L292" s="339">
        <f t="shared" si="29"/>
        <v>686.10117806848052</v>
      </c>
      <c r="M292" s="364">
        <v>1</v>
      </c>
      <c r="N292" s="134">
        <f t="shared" si="31"/>
        <v>-550.19418664967793</v>
      </c>
      <c r="O292" s="135">
        <f t="shared" si="32"/>
        <v>-0.44503457858964568</v>
      </c>
      <c r="P292" s="31"/>
      <c r="Q292" s="39">
        <f t="shared" si="33"/>
        <v>-0.25584572714228193</v>
      </c>
      <c r="R292" s="39">
        <f t="shared" si="34"/>
        <v>-0.69310774420401966</v>
      </c>
      <c r="S292" s="23"/>
      <c r="T292" s="33"/>
      <c r="U292" s="357">
        <v>927</v>
      </c>
      <c r="V292" s="346" t="s">
        <v>318</v>
      </c>
      <c r="W292" s="342">
        <v>29160</v>
      </c>
      <c r="X292" s="361">
        <v>916.52747823376421</v>
      </c>
      <c r="Y292" s="337">
        <v>-35.438817775694233</v>
      </c>
      <c r="Z292" s="358">
        <v>881.08866045806997</v>
      </c>
      <c r="AA292" s="362">
        <v>-111.51539780521261</v>
      </c>
      <c r="AB292" s="360">
        <v>466.72210206530104</v>
      </c>
      <c r="AC292" s="366">
        <f t="shared" si="30"/>
        <v>1236.2953647181585</v>
      </c>
    </row>
    <row r="293" spans="1:29" ht="18.75">
      <c r="A293" s="345">
        <v>931</v>
      </c>
      <c r="B293" s="346" t="s">
        <v>319</v>
      </c>
      <c r="C293" s="342">
        <v>6070</v>
      </c>
      <c r="D293" s="336">
        <v>1102.3571663920923</v>
      </c>
      <c r="E293" s="349">
        <v>130.16836902800659</v>
      </c>
      <c r="F293" s="352">
        <v>574.2220757825371</v>
      </c>
      <c r="G293" s="351">
        <v>397.9667215815486</v>
      </c>
      <c r="H293" s="337">
        <v>304.49884678747941</v>
      </c>
      <c r="I293" s="338">
        <v>1406.8560131795716</v>
      </c>
      <c r="J293" s="341">
        <v>5.1357495881383857</v>
      </c>
      <c r="K293" s="342">
        <v>216.31185596404325</v>
      </c>
      <c r="L293" s="339">
        <f t="shared" si="29"/>
        <v>1628.3036187317532</v>
      </c>
      <c r="M293" s="364">
        <v>13</v>
      </c>
      <c r="N293" s="134">
        <f t="shared" si="31"/>
        <v>-2920.5258514463303</v>
      </c>
      <c r="O293" s="135">
        <f t="shared" si="32"/>
        <v>-0.64203898400526194</v>
      </c>
      <c r="P293" s="31"/>
      <c r="Q293" s="39">
        <f t="shared" si="33"/>
        <v>-0.63311013901449498</v>
      </c>
      <c r="R293" s="39">
        <f t="shared" si="34"/>
        <v>-0.69535433883519526</v>
      </c>
      <c r="S293" s="23"/>
      <c r="T293" s="33"/>
      <c r="U293" s="357">
        <v>931</v>
      </c>
      <c r="V293" s="346" t="s">
        <v>319</v>
      </c>
      <c r="W293" s="342">
        <v>6097</v>
      </c>
      <c r="X293" s="361">
        <v>3021.9626726652191</v>
      </c>
      <c r="Y293" s="337">
        <v>812.58323002232726</v>
      </c>
      <c r="Z293" s="358">
        <v>3834.545902687546</v>
      </c>
      <c r="AA293" s="363">
        <v>4.2394620305068065</v>
      </c>
      <c r="AB293" s="360">
        <v>710.04410546003032</v>
      </c>
      <c r="AC293" s="366">
        <f t="shared" si="30"/>
        <v>4548.8294701780833</v>
      </c>
    </row>
    <row r="294" spans="1:29" ht="18.75">
      <c r="A294" s="345">
        <v>934</v>
      </c>
      <c r="B294" s="346" t="s">
        <v>320</v>
      </c>
      <c r="C294" s="342">
        <v>2756</v>
      </c>
      <c r="D294" s="336">
        <v>267.25979680696662</v>
      </c>
      <c r="E294" s="349">
        <v>130.01306240928884</v>
      </c>
      <c r="F294" s="352">
        <v>122.02830188679245</v>
      </c>
      <c r="G294" s="351">
        <v>15.218432510885341</v>
      </c>
      <c r="H294" s="337">
        <v>453.58817126269957</v>
      </c>
      <c r="I294" s="338">
        <v>720.84796806966619</v>
      </c>
      <c r="J294" s="341">
        <v>-281.78955007256894</v>
      </c>
      <c r="K294" s="342">
        <v>205.211788898066</v>
      </c>
      <c r="L294" s="339">
        <f t="shared" si="29"/>
        <v>644.27020689516326</v>
      </c>
      <c r="M294" s="364">
        <v>14</v>
      </c>
      <c r="N294" s="134">
        <f t="shared" si="31"/>
        <v>-2630.7574172423938</v>
      </c>
      <c r="O294" s="135">
        <f t="shared" si="32"/>
        <v>-0.80327793202513065</v>
      </c>
      <c r="P294" s="31"/>
      <c r="Q294" s="39">
        <f t="shared" si="33"/>
        <v>-0.75095893745654707</v>
      </c>
      <c r="R294" s="39">
        <f t="shared" si="34"/>
        <v>-0.68535877511631482</v>
      </c>
      <c r="S294" s="23"/>
      <c r="T294" s="33"/>
      <c r="U294" s="357">
        <v>934</v>
      </c>
      <c r="V294" s="346" t="s">
        <v>320</v>
      </c>
      <c r="W294" s="342">
        <v>2784</v>
      </c>
      <c r="X294" s="361">
        <v>2120.6142748470102</v>
      </c>
      <c r="Y294" s="337">
        <v>773.88015393375292</v>
      </c>
      <c r="Z294" s="358">
        <v>2894.494428780763</v>
      </c>
      <c r="AA294" s="362">
        <v>-271.67564655172413</v>
      </c>
      <c r="AB294" s="360">
        <v>652.20884190851837</v>
      </c>
      <c r="AC294" s="366">
        <f t="shared" si="30"/>
        <v>3275.0276241375573</v>
      </c>
    </row>
    <row r="295" spans="1:29" ht="18.75">
      <c r="A295" s="345">
        <v>935</v>
      </c>
      <c r="B295" s="346" t="s">
        <v>321</v>
      </c>
      <c r="C295" s="342">
        <v>3040</v>
      </c>
      <c r="D295" s="336">
        <v>230.19967105263157</v>
      </c>
      <c r="E295" s="349">
        <v>90.992434210526312</v>
      </c>
      <c r="F295" s="352">
        <v>55.463157894736845</v>
      </c>
      <c r="G295" s="351">
        <v>83.744078947368422</v>
      </c>
      <c r="H295" s="337">
        <v>294.96907894736842</v>
      </c>
      <c r="I295" s="338">
        <v>525.16875000000005</v>
      </c>
      <c r="J295" s="341">
        <v>20.479605263157893</v>
      </c>
      <c r="K295" s="342">
        <v>208.0933710085493</v>
      </c>
      <c r="L295" s="339">
        <f t="shared" si="29"/>
        <v>753.74172627170719</v>
      </c>
      <c r="M295" s="364">
        <v>8</v>
      </c>
      <c r="N295" s="134">
        <f t="shared" si="31"/>
        <v>-2598.466602272335</v>
      </c>
      <c r="O295" s="135">
        <f t="shared" si="32"/>
        <v>-0.7751506910075967</v>
      </c>
      <c r="P295" s="31"/>
      <c r="Q295" s="39">
        <f t="shared" si="33"/>
        <v>-0.80359688770993654</v>
      </c>
      <c r="R295" s="39">
        <f t="shared" si="34"/>
        <v>-0.68967322109000695</v>
      </c>
      <c r="S295" s="23"/>
      <c r="T295" s="33"/>
      <c r="U295" s="357">
        <v>935</v>
      </c>
      <c r="V295" s="346" t="s">
        <v>321</v>
      </c>
      <c r="W295" s="342">
        <v>3087</v>
      </c>
      <c r="X295" s="361">
        <v>1953.2869842081534</v>
      </c>
      <c r="Y295" s="337">
        <v>720.64594830255885</v>
      </c>
      <c r="Z295" s="358">
        <v>2673.9329325107124</v>
      </c>
      <c r="AA295" s="363">
        <v>7.7133138969873665</v>
      </c>
      <c r="AB295" s="360">
        <v>670.56208213634238</v>
      </c>
      <c r="AC295" s="366">
        <f t="shared" si="30"/>
        <v>3352.2083285440422</v>
      </c>
    </row>
    <row r="296" spans="1:29" ht="18.75">
      <c r="A296" s="345">
        <v>936</v>
      </c>
      <c r="B296" s="346" t="s">
        <v>322</v>
      </c>
      <c r="C296" s="342">
        <v>6465</v>
      </c>
      <c r="D296" s="336">
        <v>612.83619489559169</v>
      </c>
      <c r="E296" s="349">
        <v>106.89156999226604</v>
      </c>
      <c r="F296" s="352">
        <v>333.14911059551429</v>
      </c>
      <c r="G296" s="351">
        <v>172.79551430781129</v>
      </c>
      <c r="H296" s="337">
        <v>256.97432327919569</v>
      </c>
      <c r="I296" s="338">
        <v>869.81051817478726</v>
      </c>
      <c r="J296" s="341">
        <v>110.56999226604795</v>
      </c>
      <c r="K296" s="342">
        <v>220.20504617921583</v>
      </c>
      <c r="L296" s="339">
        <f t="shared" si="29"/>
        <v>1200.585556620051</v>
      </c>
      <c r="M296" s="364">
        <v>6</v>
      </c>
      <c r="N296" s="134">
        <f t="shared" si="31"/>
        <v>-3073.9296092099548</v>
      </c>
      <c r="O296" s="135">
        <f t="shared" si="32"/>
        <v>-0.71912941935090158</v>
      </c>
      <c r="P296" s="31"/>
      <c r="Q296" s="39">
        <f t="shared" si="33"/>
        <v>-0.7500443455361212</v>
      </c>
      <c r="R296" s="39">
        <f t="shared" si="34"/>
        <v>-0.68708587360394691</v>
      </c>
      <c r="S296" s="23"/>
      <c r="T296" s="33"/>
      <c r="U296" s="357">
        <v>936</v>
      </c>
      <c r="V296" s="346" t="s">
        <v>322</v>
      </c>
      <c r="W296" s="342">
        <v>6510</v>
      </c>
      <c r="X296" s="361">
        <v>2800.7538719631257</v>
      </c>
      <c r="Y296" s="337">
        <v>679.10546564783488</v>
      </c>
      <c r="Z296" s="358">
        <v>3479.8593376109607</v>
      </c>
      <c r="AA296" s="362">
        <v>90.932258064516134</v>
      </c>
      <c r="AB296" s="360">
        <v>703.72357015452849</v>
      </c>
      <c r="AC296" s="366">
        <f t="shared" si="30"/>
        <v>4274.5151658300056</v>
      </c>
    </row>
    <row r="297" spans="1:29" ht="18.75">
      <c r="A297" s="345">
        <v>946</v>
      </c>
      <c r="B297" s="346" t="s">
        <v>323</v>
      </c>
      <c r="C297" s="342">
        <v>6376</v>
      </c>
      <c r="D297" s="336">
        <v>781.20153701380173</v>
      </c>
      <c r="E297" s="349">
        <v>768.73164993726471</v>
      </c>
      <c r="F297" s="352">
        <v>-20.250941028858218</v>
      </c>
      <c r="G297" s="351">
        <v>32.720828105395235</v>
      </c>
      <c r="H297" s="337">
        <v>317.60633626097865</v>
      </c>
      <c r="I297" s="338">
        <v>1098.8080301129235</v>
      </c>
      <c r="J297" s="341">
        <v>92.697145545796744</v>
      </c>
      <c r="K297" s="342">
        <v>216.47092137910403</v>
      </c>
      <c r="L297" s="339">
        <f t="shared" si="29"/>
        <v>1407.9760970378243</v>
      </c>
      <c r="M297" s="364">
        <v>15</v>
      </c>
      <c r="N297" s="134">
        <f t="shared" si="31"/>
        <v>-2142.55965044496</v>
      </c>
      <c r="O297" s="135">
        <f t="shared" si="32"/>
        <v>-0.60344686065024578</v>
      </c>
      <c r="P297" s="31"/>
      <c r="Q297" s="39">
        <f t="shared" si="33"/>
        <v>-0.6000861682143499</v>
      </c>
      <c r="R297" s="39">
        <f t="shared" si="34"/>
        <v>-0.687806345538855</v>
      </c>
      <c r="S297" s="23"/>
      <c r="T297" s="33"/>
      <c r="U297" s="357">
        <v>946</v>
      </c>
      <c r="V297" s="346" t="s">
        <v>323</v>
      </c>
      <c r="W297" s="342">
        <v>6388</v>
      </c>
      <c r="X297" s="361">
        <v>2086.913731111264</v>
      </c>
      <c r="Y297" s="337">
        <v>660.69823621342175</v>
      </c>
      <c r="Z297" s="358">
        <v>2747.6119673246858</v>
      </c>
      <c r="AA297" s="363">
        <v>109.5371008140263</v>
      </c>
      <c r="AB297" s="360">
        <v>693.38667934407226</v>
      </c>
      <c r="AC297" s="366">
        <f t="shared" si="30"/>
        <v>3550.5357474827842</v>
      </c>
    </row>
    <row r="298" spans="1:29" ht="18.75">
      <c r="A298" s="345">
        <v>976</v>
      </c>
      <c r="B298" s="346" t="s">
        <v>324</v>
      </c>
      <c r="C298" s="342">
        <v>3830</v>
      </c>
      <c r="D298" s="336">
        <v>741.52193211488247</v>
      </c>
      <c r="E298" s="349">
        <v>454.17362924281986</v>
      </c>
      <c r="F298" s="352">
        <v>186.68120104438643</v>
      </c>
      <c r="G298" s="351">
        <v>100.66710182767623</v>
      </c>
      <c r="H298" s="337">
        <v>519.16971279373365</v>
      </c>
      <c r="I298" s="338">
        <v>1260.6919060052219</v>
      </c>
      <c r="J298" s="341">
        <v>-181.68250652741514</v>
      </c>
      <c r="K298" s="342">
        <v>216.61125440035599</v>
      </c>
      <c r="L298" s="339">
        <f t="shared" si="29"/>
        <v>1295.6206538781628</v>
      </c>
      <c r="M298" s="364">
        <v>19</v>
      </c>
      <c r="N298" s="134">
        <f t="shared" si="31"/>
        <v>-4021.0360301119244</v>
      </c>
      <c r="O298" s="135">
        <f t="shared" si="32"/>
        <v>-0.75630913732315419</v>
      </c>
      <c r="P298" s="31"/>
      <c r="Q298" s="39">
        <f t="shared" si="33"/>
        <v>-0.73220869725119853</v>
      </c>
      <c r="R298" s="39">
        <f t="shared" si="34"/>
        <v>-0.68577080010460179</v>
      </c>
      <c r="S298" s="23"/>
      <c r="T298" s="33"/>
      <c r="U298" s="357">
        <v>976</v>
      </c>
      <c r="V298" s="346" t="s">
        <v>324</v>
      </c>
      <c r="W298" s="342">
        <v>3890</v>
      </c>
      <c r="X298" s="361">
        <v>3839.8974756623697</v>
      </c>
      <c r="Y298" s="337">
        <v>867.84281711255812</v>
      </c>
      <c r="Z298" s="358">
        <v>4707.7402927749281</v>
      </c>
      <c r="AA298" s="362">
        <v>-80.425192802056557</v>
      </c>
      <c r="AB298" s="360">
        <v>689.34158401721527</v>
      </c>
      <c r="AC298" s="366">
        <f t="shared" si="30"/>
        <v>5316.656683990087</v>
      </c>
    </row>
    <row r="299" spans="1:29" ht="18.75">
      <c r="A299" s="345">
        <v>977</v>
      </c>
      <c r="B299" s="346" t="s">
        <v>325</v>
      </c>
      <c r="C299" s="342">
        <v>15357</v>
      </c>
      <c r="D299" s="336">
        <v>628.61978250960476</v>
      </c>
      <c r="E299" s="349">
        <v>650.40626424431855</v>
      </c>
      <c r="F299" s="352">
        <v>1.3039656182848212</v>
      </c>
      <c r="G299" s="351">
        <v>-23.090447352998634</v>
      </c>
      <c r="H299" s="337">
        <v>425.49807905189817</v>
      </c>
      <c r="I299" s="338">
        <v>1054.1178615615029</v>
      </c>
      <c r="J299" s="341">
        <v>11.905710750797683</v>
      </c>
      <c r="K299" s="342">
        <v>158.55231692829159</v>
      </c>
      <c r="L299" s="339">
        <f t="shared" si="29"/>
        <v>1224.575889240592</v>
      </c>
      <c r="M299" s="364">
        <v>17</v>
      </c>
      <c r="N299" s="134">
        <f t="shared" si="31"/>
        <v>-1916.501325020593</v>
      </c>
      <c r="O299" s="135">
        <f t="shared" si="32"/>
        <v>-0.6101414241965315</v>
      </c>
      <c r="P299" s="31"/>
      <c r="Q299" s="39">
        <f t="shared" si="33"/>
        <v>-0.59557743304594002</v>
      </c>
      <c r="R299" s="39">
        <f t="shared" si="34"/>
        <v>-0.69641248604766814</v>
      </c>
      <c r="S299" s="23"/>
      <c r="T299" s="33"/>
      <c r="U299" s="357">
        <v>977</v>
      </c>
      <c r="V299" s="346" t="s">
        <v>325</v>
      </c>
      <c r="W299" s="342">
        <v>15304</v>
      </c>
      <c r="X299" s="361">
        <v>1915.4705124135226</v>
      </c>
      <c r="Y299" s="337">
        <v>691.00585091277128</v>
      </c>
      <c r="Z299" s="358">
        <v>2606.4763633262937</v>
      </c>
      <c r="AA299" s="363">
        <v>12.33853894406691</v>
      </c>
      <c r="AB299" s="360">
        <v>522.26231199082463</v>
      </c>
      <c r="AC299" s="366">
        <f t="shared" si="30"/>
        <v>3141.077214261185</v>
      </c>
    </row>
    <row r="300" spans="1:29" ht="18.75">
      <c r="A300" s="345">
        <v>980</v>
      </c>
      <c r="B300" s="346" t="s">
        <v>326</v>
      </c>
      <c r="C300" s="342">
        <v>33533</v>
      </c>
      <c r="D300" s="336">
        <v>602.61002594459194</v>
      </c>
      <c r="E300" s="349">
        <v>651.22708973250235</v>
      </c>
      <c r="F300" s="352">
        <v>-12.963468821757672</v>
      </c>
      <c r="G300" s="351">
        <v>-35.653594966152745</v>
      </c>
      <c r="H300" s="337">
        <v>197.9971073271106</v>
      </c>
      <c r="I300" s="338">
        <v>800.60713327170254</v>
      </c>
      <c r="J300" s="341">
        <v>-114.38040139564012</v>
      </c>
      <c r="K300" s="342">
        <v>128.8561839753859</v>
      </c>
      <c r="L300" s="339">
        <f t="shared" si="29"/>
        <v>815.08291585144832</v>
      </c>
      <c r="M300" s="364">
        <v>6</v>
      </c>
      <c r="N300" s="134">
        <f t="shared" si="31"/>
        <v>-764.52612623564244</v>
      </c>
      <c r="O300" s="135">
        <f t="shared" si="32"/>
        <v>-0.48399705614846106</v>
      </c>
      <c r="P300" s="31"/>
      <c r="Q300" s="39">
        <f t="shared" si="33"/>
        <v>-0.36354108711142408</v>
      </c>
      <c r="R300" s="39">
        <f t="shared" si="34"/>
        <v>-0.69966780887272828</v>
      </c>
      <c r="S300" s="23"/>
      <c r="T300" s="33"/>
      <c r="U300" s="357">
        <v>980</v>
      </c>
      <c r="V300" s="346" t="s">
        <v>326</v>
      </c>
      <c r="W300" s="342">
        <v>33352</v>
      </c>
      <c r="X300" s="361">
        <v>1037.885522499646</v>
      </c>
      <c r="Y300" s="337">
        <v>220.02306682018659</v>
      </c>
      <c r="Z300" s="358">
        <v>1257.9085893198323</v>
      </c>
      <c r="AA300" s="362">
        <v>-107.34507675701607</v>
      </c>
      <c r="AB300" s="360">
        <v>429.04552952427451</v>
      </c>
      <c r="AC300" s="366">
        <f t="shared" si="30"/>
        <v>1579.6090420870908</v>
      </c>
    </row>
    <row r="301" spans="1:29" ht="18.75">
      <c r="A301" s="345">
        <v>981</v>
      </c>
      <c r="B301" s="346" t="s">
        <v>327</v>
      </c>
      <c r="C301" s="342">
        <v>2282</v>
      </c>
      <c r="D301" s="336">
        <v>297.85188431200703</v>
      </c>
      <c r="E301" s="349">
        <v>-3.4211218229623137</v>
      </c>
      <c r="F301" s="352">
        <v>199.66652059596845</v>
      </c>
      <c r="G301" s="351">
        <v>101.60648553900087</v>
      </c>
      <c r="H301" s="337">
        <v>512.75153374233128</v>
      </c>
      <c r="I301" s="338">
        <v>810.60341805433825</v>
      </c>
      <c r="J301" s="341">
        <v>-235.08326029798422</v>
      </c>
      <c r="K301" s="342">
        <v>224.50481007084008</v>
      </c>
      <c r="L301" s="339">
        <f t="shared" si="29"/>
        <v>800.02496782719413</v>
      </c>
      <c r="M301" s="364">
        <v>5</v>
      </c>
      <c r="N301" s="134">
        <f t="shared" si="31"/>
        <v>-1690.9550293021732</v>
      </c>
      <c r="O301" s="135">
        <f t="shared" si="32"/>
        <v>-0.67883123559837832</v>
      </c>
      <c r="P301" s="31"/>
      <c r="Q301" s="39">
        <f t="shared" si="33"/>
        <v>-0.59672643124516944</v>
      </c>
      <c r="R301" s="39">
        <f t="shared" si="34"/>
        <v>-0.683490041560742</v>
      </c>
      <c r="S301" s="23"/>
      <c r="T301" s="33"/>
      <c r="U301" s="357">
        <v>981</v>
      </c>
      <c r="V301" s="346" t="s">
        <v>327</v>
      </c>
      <c r="W301" s="342">
        <v>2314</v>
      </c>
      <c r="X301" s="361">
        <v>1201.7254819195527</v>
      </c>
      <c r="Y301" s="337">
        <v>808.33290241047291</v>
      </c>
      <c r="Z301" s="358">
        <v>2010.0583843300255</v>
      </c>
      <c r="AA301" s="363">
        <v>-228.39196197061366</v>
      </c>
      <c r="AB301" s="360">
        <v>709.31357476995538</v>
      </c>
      <c r="AC301" s="366">
        <f t="shared" si="30"/>
        <v>2490.9799971293673</v>
      </c>
    </row>
    <row r="302" spans="1:29" ht="18.75">
      <c r="A302" s="345">
        <v>989</v>
      </c>
      <c r="B302" s="346" t="s">
        <v>328</v>
      </c>
      <c r="C302" s="342">
        <v>5484</v>
      </c>
      <c r="D302" s="336">
        <v>-55.358679795769511</v>
      </c>
      <c r="E302" s="349">
        <v>194.47064186725018</v>
      </c>
      <c r="F302" s="352">
        <v>-156.1560904449307</v>
      </c>
      <c r="G302" s="351">
        <v>-93.673231218088986</v>
      </c>
      <c r="H302" s="337">
        <v>352.04996353026985</v>
      </c>
      <c r="I302" s="338">
        <v>296.69128373450036</v>
      </c>
      <c r="J302" s="341">
        <v>-80.618891320204227</v>
      </c>
      <c r="K302" s="342">
        <v>211.35872314780329</v>
      </c>
      <c r="L302" s="339">
        <f t="shared" si="29"/>
        <v>427.43111556209942</v>
      </c>
      <c r="M302" s="364">
        <v>14</v>
      </c>
      <c r="N302" s="134">
        <f t="shared" si="31"/>
        <v>-3194.7384036873659</v>
      </c>
      <c r="O302" s="135">
        <f t="shared" si="32"/>
        <v>-0.88199582783451125</v>
      </c>
      <c r="P302" s="31"/>
      <c r="Q302" s="39">
        <f t="shared" si="33"/>
        <v>-0.9020266161117293</v>
      </c>
      <c r="R302" s="39">
        <f t="shared" si="34"/>
        <v>-0.68905586208453273</v>
      </c>
      <c r="S302" s="23"/>
      <c r="T302" s="33"/>
      <c r="U302" s="357">
        <v>989</v>
      </c>
      <c r="V302" s="346" t="s">
        <v>328</v>
      </c>
      <c r="W302" s="342">
        <v>5522</v>
      </c>
      <c r="X302" s="361">
        <v>2248.6970417255498</v>
      </c>
      <c r="Y302" s="337">
        <v>779.58749801075669</v>
      </c>
      <c r="Z302" s="358">
        <v>3028.2845397363062</v>
      </c>
      <c r="AA302" s="362">
        <v>-85.847156827236503</v>
      </c>
      <c r="AB302" s="360">
        <v>679.73213634039598</v>
      </c>
      <c r="AC302" s="366">
        <f t="shared" si="30"/>
        <v>3622.1695192494653</v>
      </c>
    </row>
    <row r="303" spans="1:29" ht="18.75">
      <c r="A303" s="345">
        <v>992</v>
      </c>
      <c r="B303" s="346" t="s">
        <v>329</v>
      </c>
      <c r="C303" s="342">
        <v>18318</v>
      </c>
      <c r="D303" s="336">
        <v>592.227754121629</v>
      </c>
      <c r="E303" s="349">
        <v>216.10274047385084</v>
      </c>
      <c r="F303" s="353">
        <v>189.11928158095861</v>
      </c>
      <c r="G303" s="351">
        <v>187.00573206681952</v>
      </c>
      <c r="H303" s="337">
        <v>144.02756851184628</v>
      </c>
      <c r="I303" s="338">
        <v>736.25537722458785</v>
      </c>
      <c r="J303" s="341">
        <v>-47.979091603886886</v>
      </c>
      <c r="K303" s="342">
        <v>162.7861789633096</v>
      </c>
      <c r="L303" s="339">
        <f t="shared" si="29"/>
        <v>851.06246458401051</v>
      </c>
      <c r="M303" s="364">
        <v>13</v>
      </c>
      <c r="N303" s="134">
        <f t="shared" si="31"/>
        <v>-1961.7083253657586</v>
      </c>
      <c r="O303" s="135">
        <f t="shared" si="32"/>
        <v>-0.69742914437787906</v>
      </c>
      <c r="P303" s="31"/>
      <c r="Q303" s="39">
        <f t="shared" si="33"/>
        <v>-0.68318547756416192</v>
      </c>
      <c r="R303" s="39">
        <f t="shared" si="34"/>
        <v>-0.69509989027092567</v>
      </c>
      <c r="S303" s="23"/>
      <c r="T303" s="33"/>
      <c r="U303" s="357">
        <v>992</v>
      </c>
      <c r="V303" s="346" t="s">
        <v>329</v>
      </c>
      <c r="W303" s="342">
        <v>18577</v>
      </c>
      <c r="X303" s="361">
        <v>1970.447440718659</v>
      </c>
      <c r="Y303" s="337">
        <v>353.48446607609839</v>
      </c>
      <c r="Z303" s="358">
        <v>2323.9319067947577</v>
      </c>
      <c r="AA303" s="363">
        <v>-45.061150885503579</v>
      </c>
      <c r="AB303" s="360">
        <v>533.90003404051515</v>
      </c>
      <c r="AC303" s="366">
        <f t="shared" si="30"/>
        <v>2812.7707899497691</v>
      </c>
    </row>
    <row r="304" spans="1:29">
      <c r="A304" s="241"/>
      <c r="B304" s="24"/>
      <c r="C304" s="25"/>
      <c r="D304" s="26"/>
      <c r="H304" s="21"/>
      <c r="I304" s="19"/>
      <c r="J304" s="27"/>
      <c r="K304" s="22"/>
      <c r="L304" s="38"/>
      <c r="M304" s="24"/>
      <c r="U304" s="23"/>
      <c r="V304" s="24"/>
      <c r="W304" s="25"/>
      <c r="X304" s="17"/>
      <c r="Y304" s="21"/>
      <c r="Z304" s="19"/>
      <c r="AA304" s="27"/>
      <c r="AB304" s="136"/>
      <c r="AC304" s="38"/>
    </row>
    <row r="305" spans="1:29">
      <c r="A305" s="241"/>
      <c r="B305" s="24"/>
      <c r="C305" s="25"/>
      <c r="D305" s="26"/>
      <c r="H305" s="21"/>
      <c r="I305" s="19"/>
      <c r="J305" s="27"/>
      <c r="K305" s="22"/>
      <c r="L305" s="38"/>
      <c r="M305" s="24"/>
      <c r="U305" s="23"/>
      <c r="V305" s="24"/>
      <c r="W305" s="25"/>
      <c r="X305" s="17"/>
      <c r="Y305" s="21"/>
      <c r="Z305" s="19"/>
      <c r="AA305" s="27"/>
      <c r="AB305" s="136"/>
      <c r="AC305" s="38"/>
    </row>
    <row r="306" spans="1:29">
      <c r="A306" s="241"/>
      <c r="B306" s="24"/>
      <c r="C306" s="25"/>
      <c r="D306" s="26"/>
      <c r="H306" s="21"/>
      <c r="I306" s="19"/>
      <c r="J306" s="27"/>
      <c r="K306" s="22"/>
      <c r="L306" s="38"/>
      <c r="M306" s="24"/>
      <c r="U306" s="23"/>
      <c r="V306" s="24"/>
      <c r="W306" s="25"/>
      <c r="X306" s="17"/>
      <c r="Y306" s="21"/>
      <c r="Z306" s="19"/>
      <c r="AA306" s="27"/>
      <c r="AB306" s="136"/>
      <c r="AC306" s="38"/>
    </row>
    <row r="307" spans="1:29">
      <c r="A307" s="241"/>
      <c r="B307" s="24"/>
      <c r="C307" s="25"/>
      <c r="D307" s="26"/>
      <c r="H307" s="21"/>
      <c r="I307" s="19"/>
      <c r="J307" s="27"/>
      <c r="K307" s="22"/>
      <c r="L307" s="38"/>
      <c r="M307" s="24"/>
      <c r="U307" s="23"/>
      <c r="V307" s="24"/>
      <c r="W307" s="25"/>
      <c r="X307" s="17"/>
      <c r="Y307" s="21"/>
      <c r="Z307" s="19"/>
      <c r="AA307" s="27"/>
      <c r="AB307" s="22"/>
    </row>
    <row r="308" spans="1:29">
      <c r="A308" s="242"/>
      <c r="B308" s="18"/>
      <c r="C308" s="21"/>
      <c r="D308" s="26"/>
      <c r="H308" s="21"/>
      <c r="I308" s="19"/>
      <c r="J308" s="27"/>
      <c r="K308" s="22"/>
      <c r="L308" s="38"/>
      <c r="M308" s="24"/>
      <c r="U308" s="28"/>
      <c r="V308" s="18"/>
      <c r="W308" s="21"/>
      <c r="X308" s="17"/>
      <c r="Y308" s="21"/>
      <c r="Z308" s="19"/>
      <c r="AA308" s="27"/>
      <c r="AB308" s="22"/>
    </row>
    <row r="309" spans="1:29">
      <c r="A309" s="242"/>
      <c r="B309" s="18"/>
      <c r="C309" s="21"/>
      <c r="D309" s="26"/>
      <c r="H309" s="21"/>
      <c r="I309" s="18"/>
      <c r="J309" s="12"/>
      <c r="L309" s="38"/>
      <c r="M309" s="24"/>
      <c r="U309" s="28"/>
      <c r="V309" s="18"/>
      <c r="W309" s="21"/>
      <c r="X309" s="17"/>
      <c r="Y309" s="21"/>
      <c r="Z309" s="9"/>
      <c r="AA309" s="12"/>
    </row>
    <row r="310" spans="1:29">
      <c r="A310" s="242"/>
      <c r="B310" s="18"/>
      <c r="C310" s="21"/>
      <c r="D310" s="26"/>
      <c r="H310" s="21"/>
      <c r="I310" s="18"/>
      <c r="J310" s="12"/>
      <c r="L310" s="38"/>
      <c r="M310" s="24"/>
      <c r="U310" s="28"/>
      <c r="V310" s="18"/>
      <c r="W310" s="21"/>
      <c r="X310" s="17"/>
      <c r="Y310" s="21"/>
      <c r="Z310" s="9"/>
      <c r="AA310" s="12"/>
    </row>
    <row r="311" spans="1:29">
      <c r="A311" s="242"/>
      <c r="B311" s="18"/>
      <c r="C311" s="21"/>
      <c r="D311" s="26"/>
      <c r="H311" s="21"/>
      <c r="I311" s="18"/>
      <c r="J311" s="12"/>
      <c r="L311" s="38"/>
      <c r="M311" s="24"/>
      <c r="U311" s="28"/>
      <c r="V311" s="18"/>
      <c r="W311" s="21"/>
      <c r="X311" s="17"/>
      <c r="Y311" s="21"/>
      <c r="Z311" s="9"/>
      <c r="AA311" s="12"/>
    </row>
    <row r="312" spans="1:29">
      <c r="A312" s="242"/>
      <c r="B312" s="18"/>
      <c r="C312" s="21"/>
      <c r="D312" s="26"/>
      <c r="H312" s="21"/>
      <c r="I312" s="18"/>
      <c r="J312" s="12"/>
      <c r="L312" s="38"/>
      <c r="M312" s="24"/>
      <c r="U312" s="28"/>
      <c r="V312" s="18"/>
      <c r="W312" s="21"/>
      <c r="X312" s="17"/>
      <c r="Y312" s="21"/>
      <c r="Z312" s="9"/>
      <c r="AA312" s="12"/>
    </row>
    <row r="313" spans="1:29">
      <c r="A313" s="242"/>
      <c r="B313" s="18"/>
      <c r="C313" s="21"/>
      <c r="D313" s="26"/>
      <c r="H313" s="21"/>
      <c r="I313" s="18"/>
      <c r="J313" s="12"/>
      <c r="L313" s="38"/>
      <c r="M313" s="24"/>
      <c r="U313" s="28"/>
      <c r="V313" s="18"/>
      <c r="W313" s="21"/>
      <c r="X313" s="17"/>
      <c r="Y313" s="21"/>
      <c r="Z313" s="9"/>
      <c r="AA313" s="12"/>
    </row>
    <row r="314" spans="1:29">
      <c r="A314" s="242"/>
      <c r="B314" s="18"/>
      <c r="C314" s="21"/>
      <c r="D314" s="26"/>
      <c r="H314" s="21"/>
      <c r="I314" s="18"/>
      <c r="J314" s="12"/>
      <c r="L314" s="38"/>
      <c r="M314" s="24"/>
      <c r="U314" s="28"/>
      <c r="V314" s="18"/>
      <c r="W314" s="21"/>
      <c r="X314" s="17"/>
      <c r="Y314" s="21"/>
      <c r="Z314" s="9"/>
      <c r="AA314" s="12"/>
    </row>
    <row r="315" spans="1:29">
      <c r="A315" s="242"/>
      <c r="B315" s="18"/>
      <c r="C315" s="21"/>
      <c r="D315" s="26"/>
      <c r="H315" s="21"/>
      <c r="I315" s="18"/>
      <c r="J315" s="12"/>
      <c r="L315" s="38"/>
      <c r="M315" s="24"/>
      <c r="U315" s="28"/>
      <c r="V315" s="18"/>
      <c r="W315" s="21"/>
      <c r="X315" s="17"/>
      <c r="Y315" s="21"/>
      <c r="Z315" s="9"/>
      <c r="AA315" s="12"/>
    </row>
    <row r="316" spans="1:29">
      <c r="A316" s="242"/>
      <c r="B316" s="18"/>
      <c r="C316" s="21"/>
      <c r="D316" s="26"/>
      <c r="H316" s="21"/>
      <c r="I316" s="18"/>
      <c r="J316" s="12"/>
      <c r="L316" s="38"/>
      <c r="M316" s="24"/>
      <c r="U316" s="28"/>
      <c r="V316" s="18"/>
      <c r="W316" s="21"/>
      <c r="X316" s="17"/>
      <c r="Y316" s="21"/>
      <c r="Z316" s="9"/>
      <c r="AA316" s="12"/>
    </row>
    <row r="317" spans="1:29">
      <c r="A317" s="242"/>
      <c r="B317" s="18"/>
      <c r="C317" s="21"/>
      <c r="D317" s="26"/>
      <c r="H317" s="21"/>
      <c r="I317" s="18"/>
      <c r="J317" s="12"/>
      <c r="L317" s="38"/>
      <c r="M317" s="24"/>
      <c r="U317" s="28"/>
      <c r="V317" s="18"/>
      <c r="W317" s="21"/>
      <c r="X317" s="17"/>
      <c r="Y317" s="21"/>
      <c r="Z317" s="9"/>
      <c r="AA317" s="12"/>
    </row>
    <row r="318" spans="1:29">
      <c r="A318" s="240"/>
      <c r="B318" s="18"/>
      <c r="C318" s="21"/>
      <c r="D318" s="26"/>
      <c r="H318" s="21"/>
      <c r="I318" s="18"/>
      <c r="J318" s="12"/>
      <c r="L318" s="38"/>
      <c r="M318" s="24"/>
      <c r="U318" s="20"/>
      <c r="V318" s="18"/>
      <c r="W318" s="21"/>
      <c r="X318" s="17"/>
      <c r="Y318" s="21"/>
      <c r="Z318" s="9"/>
      <c r="AA318" s="12"/>
    </row>
    <row r="319" spans="1:29">
      <c r="A319" s="240"/>
      <c r="B319" s="18"/>
      <c r="C319" s="21"/>
      <c r="D319" s="26"/>
      <c r="H319" s="21"/>
      <c r="I319" s="18"/>
      <c r="J319" s="12"/>
      <c r="L319" s="38"/>
      <c r="M319" s="24"/>
      <c r="U319" s="20"/>
      <c r="V319" s="18"/>
      <c r="W319" s="21"/>
      <c r="X319" s="17"/>
      <c r="Y319" s="21"/>
      <c r="Z319" s="9"/>
      <c r="AA319" s="12"/>
    </row>
    <row r="320" spans="1:29">
      <c r="A320" s="240"/>
      <c r="B320" s="29"/>
      <c r="C320" s="21"/>
      <c r="D320" s="26"/>
      <c r="H320" s="21"/>
      <c r="I320" s="18"/>
      <c r="J320" s="12"/>
      <c r="L320" s="40"/>
      <c r="U320" s="20"/>
      <c r="V320" s="29"/>
      <c r="W320" s="21"/>
      <c r="Y320" s="21"/>
      <c r="Z320" s="9"/>
      <c r="AA320" s="12"/>
    </row>
    <row r="321" spans="1:27">
      <c r="A321" s="240"/>
      <c r="B321" s="18"/>
      <c r="C321" s="21"/>
      <c r="D321" s="26"/>
      <c r="H321" s="21"/>
      <c r="I321" s="18"/>
      <c r="J321" s="12"/>
      <c r="L321" s="40"/>
      <c r="U321" s="20"/>
      <c r="V321" s="18"/>
      <c r="W321" s="21"/>
      <c r="Y321" s="21"/>
      <c r="Z321" s="9"/>
      <c r="AA321" s="12"/>
    </row>
    <row r="322" spans="1:27">
      <c r="A322" s="240"/>
      <c r="B322" s="18"/>
      <c r="C322" s="21"/>
      <c r="D322" s="26"/>
      <c r="H322" s="21"/>
      <c r="I322" s="18"/>
      <c r="J322" s="12"/>
      <c r="L322" s="40"/>
      <c r="U322" s="20"/>
      <c r="V322" s="18"/>
      <c r="W322" s="21"/>
      <c r="Y322" s="21"/>
      <c r="Z322" s="9"/>
      <c r="AA322" s="12"/>
    </row>
    <row r="323" spans="1:27">
      <c r="A323" s="240"/>
      <c r="B323" s="18"/>
      <c r="C323" s="21"/>
      <c r="D323" s="26"/>
      <c r="H323" s="21"/>
      <c r="I323" s="18"/>
      <c r="J323" s="12"/>
      <c r="L323" s="40"/>
      <c r="U323" s="20"/>
      <c r="V323" s="18"/>
      <c r="W323" s="21"/>
      <c r="Y323" s="21"/>
      <c r="Z323" s="9"/>
      <c r="AA323" s="12"/>
    </row>
    <row r="324" spans="1:27">
      <c r="A324" s="240"/>
      <c r="B324" s="18"/>
      <c r="C324" s="21"/>
      <c r="D324" s="26"/>
      <c r="H324" s="21"/>
      <c r="I324" s="18"/>
      <c r="J324" s="12"/>
      <c r="L324" s="40"/>
      <c r="U324" s="20"/>
      <c r="V324" s="18"/>
      <c r="W324" s="21"/>
      <c r="Y324" s="21"/>
      <c r="Z324" s="9"/>
      <c r="AA324" s="12"/>
    </row>
    <row r="325" spans="1:27">
      <c r="A325" s="240"/>
      <c r="B325" s="15"/>
      <c r="C325" s="21"/>
      <c r="D325" s="26"/>
      <c r="H325" s="21"/>
      <c r="I325" s="18"/>
      <c r="J325" s="12"/>
      <c r="L325" s="40"/>
      <c r="U325" s="20"/>
      <c r="V325" s="15"/>
      <c r="W325" s="21"/>
      <c r="Y325" s="21"/>
      <c r="Z325" s="9"/>
      <c r="AA325" s="12"/>
    </row>
    <row r="326" spans="1:27">
      <c r="A326" s="243"/>
      <c r="B326" s="15"/>
      <c r="C326" s="21"/>
      <c r="D326" s="26"/>
      <c r="H326" s="21"/>
      <c r="I326" s="18"/>
      <c r="J326" s="12"/>
      <c r="L326" s="40"/>
      <c r="U326" s="30"/>
      <c r="V326" s="15"/>
      <c r="W326" s="21"/>
      <c r="Y326" s="21"/>
      <c r="Z326" s="9"/>
      <c r="AA326" s="12"/>
    </row>
    <row r="327" spans="1:27">
      <c r="A327" s="240"/>
      <c r="B327" s="18"/>
      <c r="C327" s="21"/>
      <c r="D327" s="26"/>
      <c r="H327" s="21"/>
      <c r="I327" s="18"/>
      <c r="J327" s="12"/>
      <c r="L327" s="40"/>
      <c r="U327" s="20"/>
      <c r="V327" s="18"/>
      <c r="W327" s="21"/>
      <c r="Y327" s="21"/>
      <c r="Z327" s="9"/>
      <c r="AA327" s="12"/>
    </row>
    <row r="328" spans="1:27">
      <c r="A328" s="240"/>
      <c r="B328" s="18"/>
      <c r="C328" s="21"/>
      <c r="D328" s="26"/>
      <c r="H328" s="21"/>
      <c r="I328" s="18"/>
      <c r="J328" s="12"/>
      <c r="L328" s="40"/>
      <c r="U328" s="20"/>
      <c r="V328" s="18"/>
      <c r="W328" s="21"/>
      <c r="Y328" s="21"/>
      <c r="Z328" s="9"/>
      <c r="AA328" s="12"/>
    </row>
    <row r="329" spans="1:27">
      <c r="A329" s="240"/>
      <c r="B329" s="18"/>
      <c r="C329" s="21"/>
      <c r="D329" s="26"/>
      <c r="H329" s="21"/>
      <c r="I329" s="18"/>
      <c r="J329" s="12"/>
      <c r="L329" s="40"/>
      <c r="U329" s="20"/>
      <c r="V329" s="18"/>
      <c r="W329" s="21"/>
      <c r="Y329" s="21"/>
      <c r="Z329" s="9"/>
      <c r="AA329" s="12"/>
    </row>
    <row r="330" spans="1:27">
      <c r="A330" s="243"/>
      <c r="B330" s="18"/>
      <c r="C330" s="21"/>
      <c r="D330" s="26"/>
      <c r="H330" s="21"/>
      <c r="I330" s="18"/>
      <c r="J330" s="12"/>
      <c r="L330" s="40"/>
      <c r="U330" s="30"/>
      <c r="V330" s="18"/>
      <c r="W330" s="21"/>
      <c r="Y330" s="21"/>
      <c r="Z330" s="9"/>
      <c r="AA330" s="12"/>
    </row>
    <row r="331" spans="1:27">
      <c r="A331" s="240"/>
      <c r="B331" s="18"/>
      <c r="C331" s="21"/>
      <c r="D331" s="26"/>
      <c r="H331" s="21"/>
      <c r="I331" s="18"/>
      <c r="J331" s="12"/>
      <c r="L331" s="40"/>
      <c r="U331" s="20"/>
      <c r="V331" s="18"/>
      <c r="W331" s="21"/>
      <c r="Y331" s="21"/>
      <c r="Z331" s="9"/>
      <c r="AA331" s="12"/>
    </row>
    <row r="332" spans="1:27">
      <c r="A332" s="240"/>
      <c r="B332" s="18"/>
      <c r="C332" s="21"/>
      <c r="D332" s="26"/>
      <c r="H332" s="21"/>
      <c r="I332" s="18"/>
      <c r="J332" s="12"/>
      <c r="L332" s="40"/>
      <c r="U332" s="20"/>
      <c r="V332" s="18"/>
      <c r="W332" s="21"/>
      <c r="Y332" s="21"/>
      <c r="Z332" s="9"/>
      <c r="AA332" s="12"/>
    </row>
    <row r="333" spans="1:27">
      <c r="A333" s="244"/>
      <c r="U333" s="10"/>
    </row>
    <row r="334" spans="1:27">
      <c r="A334" s="244"/>
      <c r="B334" s="11"/>
      <c r="U334" s="10"/>
      <c r="V334" s="11"/>
    </row>
  </sheetData>
  <autoFilter ref="A10:AC10" xr:uid="{A622FC95-9C57-4CB5-8D34-35F3CBB6EDE7}">
    <sortState xmlns:xlrd2="http://schemas.microsoft.com/office/spreadsheetml/2017/richdata2" ref="A11:AC303">
      <sortCondition ref="A10"/>
    </sortState>
  </autoFilter>
  <conditionalFormatting sqref="J11:K303">
    <cfRule type="cellIs" dxfId="3" priority="1" operator="lessThan">
      <formula>0</formula>
    </cfRule>
  </conditionalFormatting>
  <conditionalFormatting sqref="L10:L303">
    <cfRule type="cellIs" dxfId="2" priority="2" operator="lessThan">
      <formula>0</formula>
    </cfRule>
  </conditionalFormatting>
  <conditionalFormatting sqref="AA11:AA303">
    <cfRule type="cellIs" dxfId="1" priority="4" operator="lessThan">
      <formula>0</formula>
    </cfRule>
  </conditionalFormatting>
  <hyperlinks>
    <hyperlink ref="U5" r:id="rId1" display="Opetus- ja kulttuuritoimen valtionosuudet vuodelle 2022, OPH 21.12.2021" xr:uid="{5EC5769F-C3CF-437B-B335-2A23A8B7E554}"/>
    <hyperlink ref="U4" r:id="rId2" display="Peruspalvelujen valtionosuuksien laskentatiedot vuodelle 2022, VM/KAO 30.12.2021" xr:uid="{08425EEA-D69A-45E4-BFBD-3CD53D872108}"/>
    <hyperlink ref="A4" r:id="rId3" display="VM:n valtionosuuslaskelma 19.9.2022" xr:uid="{CE9AB8EF-C78A-43BB-B679-30E8FAE01040}"/>
    <hyperlink ref="A5" r:id="rId4" xr:uid="{1318A71B-AA1B-47F8-8DA5-5E58160C92C1}"/>
  </hyperlinks>
  <pageMargins left="0.7" right="0.7" top="0.75" bottom="0.75" header="0.3" footer="0.3"/>
  <ignoredErrors>
    <ignoredError sqref="AC10 L10 L304:L305" formulaRange="1"/>
  </ignoredErrors>
  <legacy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FEE12-A20A-49E4-B69B-137F05B60679}">
  <dimension ref="A1:X332"/>
  <sheetViews>
    <sheetView zoomScaleNormal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A4" sqref="A4"/>
    </sheetView>
  </sheetViews>
  <sheetFormatPr defaultColWidth="8.85546875" defaultRowHeight="14.25"/>
  <cols>
    <col min="1" max="1" width="6.140625" style="72" customWidth="1"/>
    <col min="2" max="2" width="17.42578125" style="63" customWidth="1"/>
    <col min="3" max="3" width="11.28515625" style="64" bestFit="1" customWidth="1"/>
    <col min="4" max="4" width="14.42578125" style="64" hidden="1" customWidth="1"/>
    <col min="5" max="5" width="15.7109375" style="64" hidden="1" customWidth="1"/>
    <col min="6" max="6" width="13" style="64" customWidth="1"/>
    <col min="7" max="7" width="11.5703125" style="91" hidden="1" customWidth="1"/>
    <col min="8" max="8" width="17.7109375" style="92" hidden="1" customWidth="1"/>
    <col min="9" max="9" width="14.42578125" style="92" bestFit="1" customWidth="1"/>
    <col min="10" max="10" width="10.7109375" style="68" customWidth="1"/>
    <col min="11" max="11" width="11.140625" style="70" bestFit="1" customWidth="1"/>
    <col min="12" max="12" width="8.5703125" style="70" bestFit="1" customWidth="1"/>
    <col min="13" max="13" width="11.7109375" style="70" bestFit="1" customWidth="1"/>
    <col min="14" max="14" width="11.28515625" style="70" bestFit="1" customWidth="1"/>
    <col min="15" max="15" width="11" style="70" bestFit="1" customWidth="1"/>
    <col min="16" max="16" width="11.28515625" style="70" customWidth="1"/>
    <col min="17" max="18" width="16" style="70" bestFit="1" customWidth="1"/>
    <col min="19" max="19" width="15.140625" style="71" bestFit="1" customWidth="1"/>
    <col min="20" max="20" width="13.7109375" style="64" bestFit="1" customWidth="1"/>
    <col min="21" max="21" width="13.28515625" style="72" bestFit="1" customWidth="1"/>
    <col min="22" max="22" width="13.5703125" style="72" customWidth="1"/>
    <col min="23" max="23" width="14" style="93" bestFit="1" customWidth="1"/>
    <col min="24" max="24" width="10.7109375" style="74" customWidth="1"/>
    <col min="25" max="16384" width="8.85546875" style="70"/>
  </cols>
  <sheetData>
    <row r="1" spans="1:24" ht="30.75">
      <c r="A1" s="130" t="s">
        <v>362</v>
      </c>
      <c r="F1" s="65"/>
      <c r="G1" s="65"/>
      <c r="H1" s="66"/>
      <c r="I1" s="67"/>
      <c r="K1" s="69"/>
      <c r="W1" s="73"/>
    </row>
    <row r="2" spans="1:24" s="148" customFormat="1" ht="18.75">
      <c r="A2" s="148" t="s">
        <v>363</v>
      </c>
      <c r="B2" s="51"/>
      <c r="C2" s="52"/>
      <c r="D2" s="52"/>
      <c r="E2" s="52"/>
      <c r="F2" s="149" t="s">
        <v>364</v>
      </c>
      <c r="G2" s="150"/>
      <c r="H2" s="151"/>
      <c r="I2" s="151"/>
      <c r="J2" s="152"/>
      <c r="K2" s="132"/>
      <c r="L2" s="132"/>
      <c r="M2" s="132"/>
      <c r="N2" s="132"/>
      <c r="O2" s="132"/>
      <c r="P2" s="132"/>
      <c r="Q2" s="132"/>
      <c r="R2" s="132"/>
      <c r="S2" s="44"/>
      <c r="T2" s="52"/>
      <c r="U2" s="138"/>
      <c r="V2" s="138"/>
      <c r="W2" s="153"/>
    </row>
    <row r="3" spans="1:24" ht="15">
      <c r="A3" s="42" t="s">
        <v>365</v>
      </c>
      <c r="B3" s="80"/>
      <c r="C3" s="75"/>
      <c r="D3" s="75"/>
      <c r="E3" s="75"/>
      <c r="F3" s="75"/>
      <c r="G3" s="75"/>
      <c r="H3" s="75"/>
      <c r="I3" s="81"/>
      <c r="J3" s="82"/>
      <c r="K3" s="83"/>
      <c r="L3" s="83"/>
      <c r="M3" s="83"/>
      <c r="N3" s="83"/>
      <c r="O3" s="83"/>
      <c r="P3" s="84"/>
      <c r="Q3" s="83"/>
      <c r="R3" s="83"/>
      <c r="S3" s="75"/>
      <c r="T3" s="75"/>
      <c r="U3" s="76"/>
      <c r="V3" s="76"/>
      <c r="W3" s="79"/>
      <c r="X3" s="154"/>
    </row>
    <row r="4" spans="1:24" ht="15">
      <c r="A4" s="42" t="s">
        <v>366</v>
      </c>
      <c r="B4" s="86"/>
      <c r="C4" s="75"/>
      <c r="D4" s="75"/>
      <c r="E4" s="75"/>
      <c r="F4" s="75"/>
      <c r="G4" s="75"/>
      <c r="H4" s="76"/>
      <c r="I4" s="76"/>
      <c r="J4" s="77"/>
      <c r="K4" s="87"/>
      <c r="L4" s="87"/>
      <c r="M4" s="87"/>
      <c r="N4" s="87"/>
      <c r="O4" s="87"/>
      <c r="P4" s="87"/>
      <c r="Q4" s="87"/>
      <c r="R4" s="87"/>
      <c r="S4" s="78"/>
      <c r="T4" s="88"/>
      <c r="U4" s="89"/>
      <c r="V4" s="89"/>
      <c r="W4" s="90"/>
      <c r="X4" s="70"/>
    </row>
    <row r="5" spans="1:24" ht="15">
      <c r="A5" s="42" t="s">
        <v>367</v>
      </c>
      <c r="B5" s="86"/>
      <c r="C5" s="75"/>
      <c r="D5" s="75"/>
      <c r="E5" s="75"/>
      <c r="F5" s="75"/>
      <c r="G5" s="75"/>
      <c r="H5" s="76"/>
      <c r="I5" s="76"/>
      <c r="J5" s="77"/>
      <c r="K5" s="87"/>
      <c r="L5" s="87"/>
      <c r="M5" s="87"/>
      <c r="N5" s="87"/>
      <c r="O5" s="87"/>
      <c r="P5" s="87"/>
      <c r="Q5" s="87"/>
      <c r="R5" s="87"/>
      <c r="S5" s="78"/>
      <c r="T5" s="88"/>
      <c r="U5" s="89"/>
      <c r="V5" s="89"/>
      <c r="W5" s="90"/>
      <c r="X5" s="70"/>
    </row>
    <row r="6" spans="1:24" ht="15">
      <c r="A6" s="42" t="s">
        <v>368</v>
      </c>
      <c r="B6" s="86"/>
      <c r="C6" s="75"/>
      <c r="D6" s="75"/>
      <c r="E6" s="75"/>
      <c r="F6" s="75"/>
      <c r="G6" s="75"/>
      <c r="H6" s="76"/>
      <c r="I6" s="76"/>
      <c r="J6" s="77"/>
      <c r="K6" s="87"/>
      <c r="L6" s="87"/>
      <c r="M6" s="87"/>
      <c r="N6" s="87"/>
      <c r="O6" s="87"/>
      <c r="P6" s="87"/>
      <c r="Q6" s="87"/>
      <c r="R6" s="87"/>
      <c r="S6" s="78"/>
      <c r="T6" s="88"/>
      <c r="U6" s="89"/>
      <c r="V6" s="89"/>
      <c r="W6" s="90"/>
      <c r="X6" s="70"/>
    </row>
    <row r="7" spans="1:24" ht="15">
      <c r="A7" s="62" t="s">
        <v>369</v>
      </c>
      <c r="B7" s="146"/>
      <c r="C7" s="75"/>
      <c r="D7" s="75"/>
      <c r="E7" s="75"/>
      <c r="F7" s="75"/>
      <c r="G7" s="155"/>
      <c r="H7" s="76"/>
      <c r="I7" s="76"/>
      <c r="J7" s="77"/>
      <c r="S7" s="78"/>
      <c r="T7" s="75"/>
      <c r="U7" s="131"/>
      <c r="V7" s="131"/>
      <c r="W7" s="147"/>
      <c r="X7" s="70"/>
    </row>
    <row r="8" spans="1:24" ht="15">
      <c r="A8" s="70"/>
      <c r="B8" s="94"/>
      <c r="C8" s="75"/>
      <c r="D8" s="80"/>
      <c r="E8" s="80"/>
      <c r="F8" s="80"/>
      <c r="G8" s="80"/>
      <c r="H8" s="80"/>
      <c r="I8" s="80"/>
      <c r="J8" s="95"/>
      <c r="K8" s="96" t="s">
        <v>370</v>
      </c>
      <c r="L8" s="97"/>
      <c r="M8" s="97"/>
      <c r="N8" s="97"/>
      <c r="O8" s="97"/>
      <c r="P8" s="98" t="s">
        <v>371</v>
      </c>
      <c r="Q8" s="98"/>
      <c r="R8" s="98"/>
      <c r="S8" s="80"/>
      <c r="T8" s="80"/>
      <c r="U8" s="80"/>
      <c r="V8" s="80"/>
      <c r="W8" s="80"/>
    </row>
    <row r="9" spans="1:24" s="99" customFormat="1" ht="99">
      <c r="A9" s="99" t="s">
        <v>11</v>
      </c>
      <c r="B9" s="100" t="s">
        <v>12</v>
      </c>
      <c r="C9" s="129" t="s">
        <v>372</v>
      </c>
      <c r="D9" s="101" t="s">
        <v>373</v>
      </c>
      <c r="E9" s="101" t="s">
        <v>374</v>
      </c>
      <c r="F9" s="101" t="s">
        <v>375</v>
      </c>
      <c r="G9" s="102" t="s">
        <v>376</v>
      </c>
      <c r="H9" s="102" t="s">
        <v>377</v>
      </c>
      <c r="I9" s="102" t="s">
        <v>378</v>
      </c>
      <c r="J9" s="103" t="s">
        <v>379</v>
      </c>
      <c r="K9" s="104" t="s">
        <v>380</v>
      </c>
      <c r="L9" s="104" t="s">
        <v>381</v>
      </c>
      <c r="M9" s="104" t="s">
        <v>382</v>
      </c>
      <c r="N9" s="104" t="s">
        <v>383</v>
      </c>
      <c r="O9" s="104" t="s">
        <v>384</v>
      </c>
      <c r="P9" s="105" t="s">
        <v>385</v>
      </c>
      <c r="Q9" s="106" t="s">
        <v>342</v>
      </c>
      <c r="R9" s="106" t="s">
        <v>343</v>
      </c>
      <c r="S9" s="101" t="s">
        <v>386</v>
      </c>
      <c r="T9" s="101" t="s">
        <v>387</v>
      </c>
      <c r="U9" s="101" t="s">
        <v>388</v>
      </c>
      <c r="V9" s="101" t="s">
        <v>389</v>
      </c>
      <c r="W9" s="100" t="s">
        <v>390</v>
      </c>
    </row>
    <row r="10" spans="1:24" s="113" customFormat="1" ht="17.25" thickBot="1">
      <c r="A10" s="107"/>
      <c r="B10" s="107" t="s">
        <v>36</v>
      </c>
      <c r="C10" s="108">
        <f t="shared" ref="C10:E10" si="0">SUM(C11:C303)</f>
        <v>5517897</v>
      </c>
      <c r="D10" s="108">
        <f t="shared" si="0"/>
        <v>7997409535.7199974</v>
      </c>
      <c r="E10" s="108">
        <f t="shared" si="0"/>
        <v>1616899361.0769379</v>
      </c>
      <c r="F10" s="108">
        <f>SUM(F11:F303)</f>
        <v>9614308896.7969322</v>
      </c>
      <c r="G10" s="145">
        <v>1357.49</v>
      </c>
      <c r="H10" s="108">
        <f t="shared" ref="H10:I10" si="1">SUM(H11:H303)</f>
        <v>7490489998.5300007</v>
      </c>
      <c r="I10" s="108">
        <f t="shared" si="1"/>
        <v>2123818898.2669368</v>
      </c>
      <c r="J10" s="109">
        <f>I10/F10</f>
        <v>0.22090187875849301</v>
      </c>
      <c r="K10" s="110">
        <f>SUM(K11:K303)</f>
        <v>64692444.09983734</v>
      </c>
      <c r="L10" s="110">
        <f t="shared" ref="L10:P10" si="2">SUM(L11:L303)</f>
        <v>1151098.48</v>
      </c>
      <c r="M10" s="110">
        <f t="shared" si="2"/>
        <v>70383578.26639767</v>
      </c>
      <c r="N10" s="110">
        <f t="shared" si="2"/>
        <v>104067537.41999997</v>
      </c>
      <c r="O10" s="110">
        <f t="shared" si="2"/>
        <v>29400068.404098451</v>
      </c>
      <c r="P10" s="144">
        <f t="shared" si="2"/>
        <v>-498148949.14200032</v>
      </c>
      <c r="Q10" s="111">
        <v>-3590914.7967749638</v>
      </c>
      <c r="R10" s="111">
        <v>-3.6880373954772949E-7</v>
      </c>
      <c r="S10" s="108">
        <f>SUM(S11:S303)</f>
        <v>1891773760.9984949</v>
      </c>
      <c r="T10" s="108">
        <f>SUM(T11:T303)</f>
        <v>815416128.62295687</v>
      </c>
      <c r="U10" s="108">
        <f>SUM(U11:U303)</f>
        <v>2707189889.6214523</v>
      </c>
      <c r="V10" s="108">
        <f>SUM(V11:V303)</f>
        <v>819000000.00000083</v>
      </c>
      <c r="W10" s="108">
        <f>SUM(W11:W303)</f>
        <v>3526189889.6214538</v>
      </c>
      <c r="X10" s="112"/>
    </row>
    <row r="11" spans="1:24" s="120" customFormat="1" ht="16.5">
      <c r="A11" s="20">
        <v>5</v>
      </c>
      <c r="B11" s="18" t="s">
        <v>37</v>
      </c>
      <c r="C11" s="21">
        <v>9311</v>
      </c>
      <c r="D11" s="21">
        <v>15081065.970000001</v>
      </c>
      <c r="E11" s="21">
        <v>1898399.8578378963</v>
      </c>
      <c r="F11" s="21">
        <v>16979465.827837896</v>
      </c>
      <c r="G11" s="114">
        <v>1357.49</v>
      </c>
      <c r="H11" s="32">
        <v>12639589.390000001</v>
      </c>
      <c r="I11" s="32">
        <v>4339876.437837895</v>
      </c>
      <c r="J11" s="115">
        <f>I11/F11</f>
        <v>0.25559558126514509</v>
      </c>
      <c r="K11" s="116">
        <v>342097.95876266662</v>
      </c>
      <c r="L11" s="116">
        <v>0</v>
      </c>
      <c r="M11" s="116">
        <v>119142.70540100685</v>
      </c>
      <c r="N11" s="116">
        <v>154474.6495058478</v>
      </c>
      <c r="O11" s="116">
        <v>0</v>
      </c>
      <c r="P11" s="117">
        <v>-523276.79</v>
      </c>
      <c r="Q11" s="117">
        <v>1879209.0567288417</v>
      </c>
      <c r="R11" s="118">
        <v>504932.33530029096</v>
      </c>
      <c r="S11" s="21">
        <v>6816456.353536549</v>
      </c>
      <c r="T11" s="36">
        <v>5462511.7105114404</v>
      </c>
      <c r="U11" s="19">
        <v>12278968.064047989</v>
      </c>
      <c r="V11" s="19">
        <v>1913167.1043521855</v>
      </c>
      <c r="W11" s="38">
        <f>U11+V11</f>
        <v>14192135.168400174</v>
      </c>
      <c r="X11" s="119"/>
    </row>
    <row r="12" spans="1:24" s="120" customFormat="1" ht="16.5">
      <c r="A12" s="20">
        <v>9</v>
      </c>
      <c r="B12" s="18" t="s">
        <v>38</v>
      </c>
      <c r="C12" s="21">
        <v>2491</v>
      </c>
      <c r="D12" s="21">
        <v>4528488.9000000004</v>
      </c>
      <c r="E12" s="21">
        <v>401828.45266534924</v>
      </c>
      <c r="F12" s="21">
        <v>4930317.3526653498</v>
      </c>
      <c r="G12" s="114">
        <v>1357.49</v>
      </c>
      <c r="H12" s="32">
        <v>3381507.59</v>
      </c>
      <c r="I12" s="32">
        <v>1548809.76266535</v>
      </c>
      <c r="J12" s="115">
        <f t="shared" ref="J12:J75" si="3">I12/F12</f>
        <v>0.31413997353092432</v>
      </c>
      <c r="K12" s="116">
        <v>4293.4477440000001</v>
      </c>
      <c r="L12" s="116">
        <v>0</v>
      </c>
      <c r="M12" s="116">
        <v>22984.557931987798</v>
      </c>
      <c r="N12" s="116">
        <v>42384.93377544883</v>
      </c>
      <c r="O12" s="116">
        <v>0</v>
      </c>
      <c r="P12" s="117">
        <v>-111193.66500000001</v>
      </c>
      <c r="Q12" s="117">
        <v>443439.5488029861</v>
      </c>
      <c r="R12" s="118">
        <v>50352.41096800987</v>
      </c>
      <c r="S12" s="21">
        <v>2001070.9968877826</v>
      </c>
      <c r="T12" s="36">
        <v>1648227.2631641994</v>
      </c>
      <c r="U12" s="19">
        <v>3649298.260051982</v>
      </c>
      <c r="V12" s="19">
        <v>507613.53713668039</v>
      </c>
      <c r="W12" s="38">
        <f t="shared" ref="W12:W75" si="4">U12+V12</f>
        <v>4156911.7971886625</v>
      </c>
      <c r="X12" s="119"/>
    </row>
    <row r="13" spans="1:24" s="120" customFormat="1" ht="16.5">
      <c r="A13" s="20">
        <v>10</v>
      </c>
      <c r="B13" s="18" t="s">
        <v>39</v>
      </c>
      <c r="C13" s="21">
        <v>11197</v>
      </c>
      <c r="D13" s="21">
        <v>17600054.07</v>
      </c>
      <c r="E13" s="21">
        <v>1885376.0642691678</v>
      </c>
      <c r="F13" s="21">
        <v>19485430.134269167</v>
      </c>
      <c r="G13" s="114">
        <v>1357.49</v>
      </c>
      <c r="H13" s="32">
        <v>15199815.529999999</v>
      </c>
      <c r="I13" s="32">
        <v>4285614.6042691674</v>
      </c>
      <c r="J13" s="115">
        <f t="shared" si="3"/>
        <v>0.21993944063528914</v>
      </c>
      <c r="K13" s="116">
        <v>372885.30071466661</v>
      </c>
      <c r="L13" s="116">
        <v>0</v>
      </c>
      <c r="M13" s="116">
        <v>138124.25304565477</v>
      </c>
      <c r="N13" s="116">
        <v>202673.17058268582</v>
      </c>
      <c r="O13" s="116">
        <v>0</v>
      </c>
      <c r="P13" s="117">
        <v>-700718.85499999998</v>
      </c>
      <c r="Q13" s="117">
        <v>476650.52694299136</v>
      </c>
      <c r="R13" s="118">
        <v>-585219.92621367669</v>
      </c>
      <c r="S13" s="21">
        <v>4190009.0743414895</v>
      </c>
      <c r="T13" s="36">
        <v>6449463.2508941619</v>
      </c>
      <c r="U13" s="19">
        <v>10639472.325235652</v>
      </c>
      <c r="V13" s="19">
        <v>2356530.7267407016</v>
      </c>
      <c r="W13" s="38">
        <f t="shared" si="4"/>
        <v>12996003.051976353</v>
      </c>
      <c r="X13" s="119"/>
    </row>
    <row r="14" spans="1:24" s="120" customFormat="1" ht="16.5">
      <c r="A14" s="20">
        <v>16</v>
      </c>
      <c r="B14" s="18" t="s">
        <v>40</v>
      </c>
      <c r="C14" s="21">
        <v>8033</v>
      </c>
      <c r="D14" s="21">
        <v>10431824.660000002</v>
      </c>
      <c r="E14" s="21">
        <v>1646647.9887744868</v>
      </c>
      <c r="F14" s="21">
        <v>12078472.64877449</v>
      </c>
      <c r="G14" s="114">
        <v>1357.49</v>
      </c>
      <c r="H14" s="32">
        <v>10904717.17</v>
      </c>
      <c r="I14" s="32">
        <v>1173755.4787744898</v>
      </c>
      <c r="J14" s="115">
        <f t="shared" si="3"/>
        <v>9.7177475406510255E-2</v>
      </c>
      <c r="K14" s="116">
        <v>0</v>
      </c>
      <c r="L14" s="116">
        <v>0</v>
      </c>
      <c r="M14" s="116">
        <v>81648.565273976332</v>
      </c>
      <c r="N14" s="116">
        <v>159263.80323777898</v>
      </c>
      <c r="O14" s="116">
        <v>0</v>
      </c>
      <c r="P14" s="117">
        <v>-488809.10499999998</v>
      </c>
      <c r="Q14" s="117">
        <v>3540836.0920584123</v>
      </c>
      <c r="R14" s="118">
        <v>3051370.3678099574</v>
      </c>
      <c r="S14" s="21">
        <v>7518065.202154614</v>
      </c>
      <c r="T14" s="36">
        <v>2355477.8721798025</v>
      </c>
      <c r="U14" s="19">
        <v>9873543.0743344165</v>
      </c>
      <c r="V14" s="19">
        <v>1369693.3907009659</v>
      </c>
      <c r="W14" s="38">
        <f t="shared" si="4"/>
        <v>11243236.465035383</v>
      </c>
      <c r="X14" s="119"/>
    </row>
    <row r="15" spans="1:24" s="120" customFormat="1" ht="16.5">
      <c r="A15" s="20">
        <v>18</v>
      </c>
      <c r="B15" s="18" t="s">
        <v>41</v>
      </c>
      <c r="C15" s="21">
        <v>4847</v>
      </c>
      <c r="D15" s="21">
        <v>8274689.7999999998</v>
      </c>
      <c r="E15" s="21">
        <v>823550.15463220561</v>
      </c>
      <c r="F15" s="21">
        <v>9098239.9546322059</v>
      </c>
      <c r="G15" s="114">
        <v>1357.49</v>
      </c>
      <c r="H15" s="32">
        <v>6579754.0300000003</v>
      </c>
      <c r="I15" s="32">
        <v>2518485.9246322056</v>
      </c>
      <c r="J15" s="115">
        <f t="shared" si="3"/>
        <v>0.276810233318804</v>
      </c>
      <c r="K15" s="116">
        <v>0</v>
      </c>
      <c r="L15" s="116">
        <v>0</v>
      </c>
      <c r="M15" s="116">
        <v>38919.499797501681</v>
      </c>
      <c r="N15" s="116">
        <v>55565.854178709553</v>
      </c>
      <c r="O15" s="116">
        <v>0</v>
      </c>
      <c r="P15" s="117">
        <v>-246095.15</v>
      </c>
      <c r="Q15" s="117">
        <v>-654209.03827579878</v>
      </c>
      <c r="R15" s="118">
        <v>-460779.97007387754</v>
      </c>
      <c r="S15" s="21">
        <v>1251887.1202587401</v>
      </c>
      <c r="T15" s="36">
        <v>1275164.2632004984</v>
      </c>
      <c r="U15" s="19">
        <v>2527051.3834592383</v>
      </c>
      <c r="V15" s="19">
        <v>821877.82779781998</v>
      </c>
      <c r="W15" s="38">
        <f t="shared" si="4"/>
        <v>3348929.2112570582</v>
      </c>
      <c r="X15" s="119"/>
    </row>
    <row r="16" spans="1:24" s="120" customFormat="1" ht="16.5">
      <c r="A16" s="20">
        <v>19</v>
      </c>
      <c r="B16" s="18" t="s">
        <v>42</v>
      </c>
      <c r="C16" s="21">
        <v>3955</v>
      </c>
      <c r="D16" s="21">
        <v>6945152.7999999998</v>
      </c>
      <c r="E16" s="21">
        <v>517456.19610505685</v>
      </c>
      <c r="F16" s="21">
        <v>7462608.9961050563</v>
      </c>
      <c r="G16" s="114">
        <v>1357.49</v>
      </c>
      <c r="H16" s="32">
        <v>5368872.9500000002</v>
      </c>
      <c r="I16" s="32">
        <v>2093736.0461050561</v>
      </c>
      <c r="J16" s="115">
        <f t="shared" si="3"/>
        <v>0.28056354650201226</v>
      </c>
      <c r="K16" s="116">
        <v>0</v>
      </c>
      <c r="L16" s="116">
        <v>0</v>
      </c>
      <c r="M16" s="116">
        <v>33081.900250879553</v>
      </c>
      <c r="N16" s="116">
        <v>59169.163453949019</v>
      </c>
      <c r="O16" s="116">
        <v>0</v>
      </c>
      <c r="P16" s="117">
        <v>-203833.80000000002</v>
      </c>
      <c r="Q16" s="117">
        <v>33268.479509035387</v>
      </c>
      <c r="R16" s="118">
        <v>-282630.19735595456</v>
      </c>
      <c r="S16" s="21">
        <v>1732791.5919629657</v>
      </c>
      <c r="T16" s="36">
        <v>1675728.8415365168</v>
      </c>
      <c r="U16" s="19">
        <v>3408520.4334994825</v>
      </c>
      <c r="V16" s="19">
        <v>646881.81082533812</v>
      </c>
      <c r="W16" s="38">
        <f t="shared" si="4"/>
        <v>4055402.2443248206</v>
      </c>
      <c r="X16" s="119"/>
    </row>
    <row r="17" spans="1:24" s="120" customFormat="1" ht="16.5">
      <c r="A17" s="20">
        <v>20</v>
      </c>
      <c r="B17" s="18" t="s">
        <v>43</v>
      </c>
      <c r="C17" s="21">
        <v>16467</v>
      </c>
      <c r="D17" s="21">
        <v>25644301.800000001</v>
      </c>
      <c r="E17" s="21">
        <v>2299419.53838058</v>
      </c>
      <c r="F17" s="21">
        <v>27943721.338380583</v>
      </c>
      <c r="G17" s="114">
        <v>1357.49</v>
      </c>
      <c r="H17" s="32">
        <v>22353787.830000002</v>
      </c>
      <c r="I17" s="32">
        <v>5589933.5083805807</v>
      </c>
      <c r="J17" s="115">
        <f t="shared" si="3"/>
        <v>0.20004255842269766</v>
      </c>
      <c r="K17" s="116">
        <v>0</v>
      </c>
      <c r="L17" s="116">
        <v>0</v>
      </c>
      <c r="M17" s="116">
        <v>142076.53480738026</v>
      </c>
      <c r="N17" s="116">
        <v>196280.78984098448</v>
      </c>
      <c r="O17" s="116">
        <v>0</v>
      </c>
      <c r="P17" s="117">
        <v>-1373007.1800000002</v>
      </c>
      <c r="Q17" s="117">
        <v>-1714207.2295931785</v>
      </c>
      <c r="R17" s="118">
        <v>-1810467.7290828938</v>
      </c>
      <c r="S17" s="21">
        <v>1030608.6943528727</v>
      </c>
      <c r="T17" s="36">
        <v>7622272.4467263762</v>
      </c>
      <c r="U17" s="19">
        <v>8652881.1410792489</v>
      </c>
      <c r="V17" s="19">
        <v>2710018.7798919412</v>
      </c>
      <c r="W17" s="38">
        <f t="shared" si="4"/>
        <v>11362899.920971191</v>
      </c>
      <c r="X17" s="119"/>
    </row>
    <row r="18" spans="1:24" s="120" customFormat="1" ht="16.5">
      <c r="A18" s="20">
        <v>46</v>
      </c>
      <c r="B18" s="18" t="s">
        <v>44</v>
      </c>
      <c r="C18" s="21">
        <v>1362</v>
      </c>
      <c r="D18" s="21">
        <v>1532006.6400000001</v>
      </c>
      <c r="E18" s="21">
        <v>970159.56518027105</v>
      </c>
      <c r="F18" s="21">
        <v>2502166.2051802711</v>
      </c>
      <c r="G18" s="114">
        <v>1357.49</v>
      </c>
      <c r="H18" s="32">
        <v>1848901.3800000001</v>
      </c>
      <c r="I18" s="32">
        <v>653264.82518027094</v>
      </c>
      <c r="J18" s="115">
        <f t="shared" si="3"/>
        <v>0.26107970918470852</v>
      </c>
      <c r="K18" s="116">
        <v>161342.14953599998</v>
      </c>
      <c r="L18" s="116">
        <v>0</v>
      </c>
      <c r="M18" s="116">
        <v>14345.966122039223</v>
      </c>
      <c r="N18" s="116">
        <v>16219.784265230866</v>
      </c>
      <c r="O18" s="116">
        <v>0</v>
      </c>
      <c r="P18" s="117">
        <v>-91797.265000000014</v>
      </c>
      <c r="Q18" s="117">
        <v>287606.2565008594</v>
      </c>
      <c r="R18" s="118">
        <v>251018.86551231984</v>
      </c>
      <c r="S18" s="21">
        <v>1292000.5821167203</v>
      </c>
      <c r="T18" s="36">
        <v>402632.13391482271</v>
      </c>
      <c r="U18" s="19">
        <v>1694632.716031543</v>
      </c>
      <c r="V18" s="19">
        <v>289786.47210917075</v>
      </c>
      <c r="W18" s="38">
        <f t="shared" si="4"/>
        <v>1984419.1881407136</v>
      </c>
      <c r="X18" s="119"/>
    </row>
    <row r="19" spans="1:24" s="120" customFormat="1" ht="16.5">
      <c r="A19" s="20">
        <v>47</v>
      </c>
      <c r="B19" s="18" t="s">
        <v>45</v>
      </c>
      <c r="C19" s="21">
        <v>1789</v>
      </c>
      <c r="D19" s="21">
        <v>2029198.45</v>
      </c>
      <c r="E19" s="21">
        <v>1762549.926134611</v>
      </c>
      <c r="F19" s="21">
        <v>3791748.3761346107</v>
      </c>
      <c r="G19" s="114">
        <v>1357.49</v>
      </c>
      <c r="H19" s="32">
        <v>2428549.61</v>
      </c>
      <c r="I19" s="32">
        <v>1363198.7661346109</v>
      </c>
      <c r="J19" s="115">
        <f t="shared" si="3"/>
        <v>0.35951720180448388</v>
      </c>
      <c r="K19" s="116">
        <v>639480.11092799995</v>
      </c>
      <c r="L19" s="116">
        <v>160867.80000000002</v>
      </c>
      <c r="M19" s="116">
        <v>19093.358844985869</v>
      </c>
      <c r="N19" s="116">
        <v>21375.207118507333</v>
      </c>
      <c r="O19" s="116">
        <v>0</v>
      </c>
      <c r="P19" s="117">
        <v>-85571.280000000013</v>
      </c>
      <c r="Q19" s="117">
        <v>-51229.996352340473</v>
      </c>
      <c r="R19" s="118">
        <v>661688.988545798</v>
      </c>
      <c r="S19" s="21">
        <v>2728902.9552195612</v>
      </c>
      <c r="T19" s="36">
        <v>647276.37078083924</v>
      </c>
      <c r="U19" s="19">
        <v>3376179.3260004004</v>
      </c>
      <c r="V19" s="19">
        <v>380456.0111993092</v>
      </c>
      <c r="W19" s="38">
        <f t="shared" si="4"/>
        <v>3756635.3371997094</v>
      </c>
      <c r="X19" s="119"/>
    </row>
    <row r="20" spans="1:24" s="120" customFormat="1" ht="16.5">
      <c r="A20" s="20">
        <v>49</v>
      </c>
      <c r="B20" s="18" t="s">
        <v>46</v>
      </c>
      <c r="C20" s="21">
        <v>297132</v>
      </c>
      <c r="D20" s="21">
        <v>510079220.94999999</v>
      </c>
      <c r="E20" s="21">
        <v>140349725.81572762</v>
      </c>
      <c r="F20" s="21">
        <v>650428946.76572764</v>
      </c>
      <c r="G20" s="114">
        <v>1357.49</v>
      </c>
      <c r="H20" s="32">
        <v>403353718.68000001</v>
      </c>
      <c r="I20" s="32">
        <v>247075228.08572763</v>
      </c>
      <c r="J20" s="115">
        <f t="shared" si="3"/>
        <v>0.37986505569027129</v>
      </c>
      <c r="K20" s="116">
        <v>0</v>
      </c>
      <c r="L20" s="116">
        <v>0</v>
      </c>
      <c r="M20" s="116">
        <v>3497171.5738547202</v>
      </c>
      <c r="N20" s="116">
        <v>6833548.3812383562</v>
      </c>
      <c r="O20" s="116">
        <v>4644266.1779163191</v>
      </c>
      <c r="P20" s="117">
        <v>-30977363.55565</v>
      </c>
      <c r="Q20" s="117">
        <v>86211520.689616755</v>
      </c>
      <c r="R20" s="118">
        <v>31016317.082619712</v>
      </c>
      <c r="S20" s="21">
        <v>348300688.43532348</v>
      </c>
      <c r="T20" s="36">
        <v>-23458622.568328038</v>
      </c>
      <c r="U20" s="19">
        <v>324842065.86699545</v>
      </c>
      <c r="V20" s="19">
        <v>29023421.187467471</v>
      </c>
      <c r="W20" s="38">
        <f t="shared" si="4"/>
        <v>353865487.05446291</v>
      </c>
      <c r="X20" s="119"/>
    </row>
    <row r="21" spans="1:24" s="120" customFormat="1" ht="16.5">
      <c r="A21" s="20">
        <v>50</v>
      </c>
      <c r="B21" s="18" t="s">
        <v>47</v>
      </c>
      <c r="C21" s="21">
        <v>11417</v>
      </c>
      <c r="D21" s="21">
        <v>16290261.529999997</v>
      </c>
      <c r="E21" s="21">
        <v>2027264.3226083559</v>
      </c>
      <c r="F21" s="21">
        <v>18317525.852608353</v>
      </c>
      <c r="G21" s="114">
        <v>1357.49</v>
      </c>
      <c r="H21" s="32">
        <v>15498463.33</v>
      </c>
      <c r="I21" s="32">
        <v>2819062.5226083528</v>
      </c>
      <c r="J21" s="115">
        <f t="shared" si="3"/>
        <v>0.15389974308167431</v>
      </c>
      <c r="K21" s="116">
        <v>0</v>
      </c>
      <c r="L21" s="116">
        <v>0</v>
      </c>
      <c r="M21" s="116">
        <v>123281.58115483202</v>
      </c>
      <c r="N21" s="116">
        <v>112653.4272677392</v>
      </c>
      <c r="O21" s="116">
        <v>0</v>
      </c>
      <c r="P21" s="117">
        <v>-594151.82750000013</v>
      </c>
      <c r="Q21" s="117">
        <v>628306.45732506737</v>
      </c>
      <c r="R21" s="118">
        <v>418013.66582588805</v>
      </c>
      <c r="S21" s="21">
        <v>3507165.8266818793</v>
      </c>
      <c r="T21" s="36">
        <v>3578109.1830849731</v>
      </c>
      <c r="U21" s="19">
        <v>7085275.0097668525</v>
      </c>
      <c r="V21" s="19">
        <v>1976154.2664719345</v>
      </c>
      <c r="W21" s="38">
        <f t="shared" si="4"/>
        <v>9061429.2762387879</v>
      </c>
      <c r="X21" s="119"/>
    </row>
    <row r="22" spans="1:24" s="120" customFormat="1" ht="16.5">
      <c r="A22" s="20">
        <v>51</v>
      </c>
      <c r="B22" s="18" t="s">
        <v>48</v>
      </c>
      <c r="C22" s="21">
        <v>9334</v>
      </c>
      <c r="D22" s="21">
        <v>14908952.979999999</v>
      </c>
      <c r="E22" s="21">
        <v>1562354.5018484821</v>
      </c>
      <c r="F22" s="21">
        <v>16471307.48184848</v>
      </c>
      <c r="G22" s="114">
        <v>1357.49</v>
      </c>
      <c r="H22" s="32">
        <v>12670811.66</v>
      </c>
      <c r="I22" s="32">
        <v>3800495.82184848</v>
      </c>
      <c r="J22" s="115">
        <f t="shared" si="3"/>
        <v>0.23073431335288097</v>
      </c>
      <c r="K22" s="116">
        <v>0</v>
      </c>
      <c r="L22" s="116">
        <v>0</v>
      </c>
      <c r="M22" s="116">
        <v>118097.60856434506</v>
      </c>
      <c r="N22" s="116">
        <v>169526.95374650563</v>
      </c>
      <c r="O22" s="116">
        <v>0</v>
      </c>
      <c r="P22" s="117">
        <v>-434031.80249999999</v>
      </c>
      <c r="Q22" s="117">
        <v>-4112808.4434275771</v>
      </c>
      <c r="R22" s="117">
        <v>-4570243.0447092988</v>
      </c>
      <c r="S22" s="21">
        <v>-5028962.9064775463</v>
      </c>
      <c r="T22" s="36">
        <v>-173267.41414632293</v>
      </c>
      <c r="U22" s="19">
        <v>-5202230.3206238691</v>
      </c>
      <c r="V22" s="19">
        <v>1695141.8264438782</v>
      </c>
      <c r="W22" s="38">
        <f t="shared" si="4"/>
        <v>-3507088.4941799911</v>
      </c>
      <c r="X22" s="119"/>
    </row>
    <row r="23" spans="1:24" s="120" customFormat="1" ht="16.5">
      <c r="A23" s="20">
        <v>52</v>
      </c>
      <c r="B23" s="18" t="s">
        <v>49</v>
      </c>
      <c r="C23" s="21">
        <v>2404</v>
      </c>
      <c r="D23" s="21">
        <v>3722769.06</v>
      </c>
      <c r="E23" s="21">
        <v>561904.96884043526</v>
      </c>
      <c r="F23" s="21">
        <v>4284674.0288404357</v>
      </c>
      <c r="G23" s="114">
        <v>1357.49</v>
      </c>
      <c r="H23" s="32">
        <v>3263405.96</v>
      </c>
      <c r="I23" s="32">
        <v>1021268.0688404357</v>
      </c>
      <c r="J23" s="115">
        <f t="shared" si="3"/>
        <v>0.23835373752267036</v>
      </c>
      <c r="K23" s="116">
        <v>113718.392896</v>
      </c>
      <c r="L23" s="116">
        <v>0</v>
      </c>
      <c r="M23" s="116">
        <v>26542.142313167311</v>
      </c>
      <c r="N23" s="116">
        <v>48045.018086238233</v>
      </c>
      <c r="O23" s="116">
        <v>0</v>
      </c>
      <c r="P23" s="117">
        <v>-101460.065</v>
      </c>
      <c r="Q23" s="117">
        <v>699286.65500140435</v>
      </c>
      <c r="R23" s="118">
        <v>368478.99197772512</v>
      </c>
      <c r="S23" s="21">
        <v>2175879.2041149708</v>
      </c>
      <c r="T23" s="36">
        <v>1131007.2415292419</v>
      </c>
      <c r="U23" s="19">
        <v>3306886.4456442129</v>
      </c>
      <c r="V23" s="19">
        <v>529902.72455534525</v>
      </c>
      <c r="W23" s="38">
        <f t="shared" si="4"/>
        <v>3836789.1701995581</v>
      </c>
      <c r="X23" s="119"/>
    </row>
    <row r="24" spans="1:24" s="120" customFormat="1" ht="16.5">
      <c r="A24" s="20">
        <v>61</v>
      </c>
      <c r="B24" s="18" t="s">
        <v>50</v>
      </c>
      <c r="C24" s="21">
        <v>16573</v>
      </c>
      <c r="D24" s="21">
        <v>19117037.899999999</v>
      </c>
      <c r="E24" s="21">
        <v>3670368.2839355874</v>
      </c>
      <c r="F24" s="21">
        <v>22787406.183935586</v>
      </c>
      <c r="G24" s="114">
        <v>1357.49</v>
      </c>
      <c r="H24" s="32">
        <v>22497681.77</v>
      </c>
      <c r="I24" s="32">
        <v>289724.41393558681</v>
      </c>
      <c r="J24" s="115">
        <f t="shared" si="3"/>
        <v>1.2714233976301942E-2</v>
      </c>
      <c r="K24" s="116">
        <v>0</v>
      </c>
      <c r="L24" s="116">
        <v>0</v>
      </c>
      <c r="M24" s="116">
        <v>268810.30305615976</v>
      </c>
      <c r="N24" s="116">
        <v>219121.11943648927</v>
      </c>
      <c r="O24" s="116">
        <v>0</v>
      </c>
      <c r="P24" s="117">
        <v>-1603245.6074999999</v>
      </c>
      <c r="Q24" s="117">
        <v>1546169.1417286361</v>
      </c>
      <c r="R24" s="118">
        <v>2133623.5484488965</v>
      </c>
      <c r="S24" s="21">
        <v>2854202.9191057687</v>
      </c>
      <c r="T24" s="36">
        <v>6007314.984626445</v>
      </c>
      <c r="U24" s="19">
        <v>8861517.9037322141</v>
      </c>
      <c r="V24" s="19">
        <v>2876827.6916561765</v>
      </c>
      <c r="W24" s="38">
        <f t="shared" si="4"/>
        <v>11738345.59538839</v>
      </c>
      <c r="X24" s="119"/>
    </row>
    <row r="25" spans="1:24" s="120" customFormat="1" ht="16.5">
      <c r="A25" s="20">
        <v>69</v>
      </c>
      <c r="B25" s="18" t="s">
        <v>51</v>
      </c>
      <c r="C25" s="21">
        <v>6802</v>
      </c>
      <c r="D25" s="21">
        <v>11526127.919999998</v>
      </c>
      <c r="E25" s="21">
        <v>1298638.8431726603</v>
      </c>
      <c r="F25" s="21">
        <v>12824766.763172658</v>
      </c>
      <c r="G25" s="114">
        <v>1357.49</v>
      </c>
      <c r="H25" s="32">
        <v>9233646.9800000004</v>
      </c>
      <c r="I25" s="32">
        <v>3591119.7831726577</v>
      </c>
      <c r="J25" s="115">
        <f t="shared" si="3"/>
        <v>0.28001443219106681</v>
      </c>
      <c r="K25" s="116">
        <v>328079.83209600003</v>
      </c>
      <c r="L25" s="116">
        <v>0</v>
      </c>
      <c r="M25" s="116">
        <v>92320.697007476352</v>
      </c>
      <c r="N25" s="116">
        <v>108361.05637233621</v>
      </c>
      <c r="O25" s="116">
        <v>0</v>
      </c>
      <c r="P25" s="117">
        <v>-392669.60499999998</v>
      </c>
      <c r="Q25" s="117">
        <v>-1514006.079808255</v>
      </c>
      <c r="R25" s="118">
        <v>-1730207.9637557166</v>
      </c>
      <c r="S25" s="21">
        <v>482997.7200844991</v>
      </c>
      <c r="T25" s="36">
        <v>3674618.7928673006</v>
      </c>
      <c r="U25" s="19">
        <v>4157616.5129517997</v>
      </c>
      <c r="V25" s="19">
        <v>1293944.4907742715</v>
      </c>
      <c r="W25" s="38">
        <f t="shared" si="4"/>
        <v>5451561.0037260707</v>
      </c>
      <c r="X25" s="119"/>
    </row>
    <row r="26" spans="1:24" s="120" customFormat="1" ht="16.5">
      <c r="A26" s="20">
        <v>71</v>
      </c>
      <c r="B26" s="18" t="s">
        <v>52</v>
      </c>
      <c r="C26" s="21">
        <v>6613</v>
      </c>
      <c r="D26" s="21">
        <v>12169860.500000002</v>
      </c>
      <c r="E26" s="21">
        <v>1585202.0087813917</v>
      </c>
      <c r="F26" s="21">
        <v>13755062.508781394</v>
      </c>
      <c r="G26" s="114">
        <v>1357.49</v>
      </c>
      <c r="H26" s="32">
        <v>8977081.3699999992</v>
      </c>
      <c r="I26" s="32">
        <v>4777981.1387813948</v>
      </c>
      <c r="J26" s="115">
        <f t="shared" si="3"/>
        <v>0.34736164490209154</v>
      </c>
      <c r="K26" s="116">
        <v>272064.70997866668</v>
      </c>
      <c r="L26" s="116">
        <v>0</v>
      </c>
      <c r="M26" s="116">
        <v>89847.544349141128</v>
      </c>
      <c r="N26" s="116">
        <v>99151.311079424151</v>
      </c>
      <c r="O26" s="116">
        <v>0</v>
      </c>
      <c r="P26" s="117">
        <v>-380664.59</v>
      </c>
      <c r="Q26" s="117">
        <v>16197.520077027812</v>
      </c>
      <c r="R26" s="118">
        <v>-637115.25324471691</v>
      </c>
      <c r="S26" s="21">
        <v>4237462.381020938</v>
      </c>
      <c r="T26" s="36">
        <v>3926225.3395076329</v>
      </c>
      <c r="U26" s="19">
        <v>8163687.7205285709</v>
      </c>
      <c r="V26" s="19">
        <v>1274667.683212023</v>
      </c>
      <c r="W26" s="38">
        <f t="shared" si="4"/>
        <v>9438355.4037405942</v>
      </c>
      <c r="X26" s="119"/>
    </row>
    <row r="27" spans="1:24" s="120" customFormat="1" ht="16.5">
      <c r="A27" s="20">
        <v>72</v>
      </c>
      <c r="B27" s="18" t="s">
        <v>53</v>
      </c>
      <c r="C27" s="21">
        <v>950</v>
      </c>
      <c r="D27" s="21">
        <v>1134378.5299999998</v>
      </c>
      <c r="E27" s="21">
        <v>1373053.730861305</v>
      </c>
      <c r="F27" s="21">
        <v>2507432.2608613046</v>
      </c>
      <c r="G27" s="114">
        <v>1357.49</v>
      </c>
      <c r="H27" s="32">
        <v>1289615.5</v>
      </c>
      <c r="I27" s="32">
        <v>1217816.7608613046</v>
      </c>
      <c r="J27" s="115">
        <f t="shared" si="3"/>
        <v>0.48568281579139599</v>
      </c>
      <c r="K27" s="116">
        <v>57995.290933333337</v>
      </c>
      <c r="L27" s="116">
        <v>0</v>
      </c>
      <c r="M27" s="116">
        <v>8272.4384967664701</v>
      </c>
      <c r="N27" s="116">
        <v>13461.776027642663</v>
      </c>
      <c r="O27" s="116">
        <v>0</v>
      </c>
      <c r="P27" s="117">
        <v>-41853.82</v>
      </c>
      <c r="Q27" s="117">
        <v>-51925.98084717201</v>
      </c>
      <c r="R27" s="118">
        <v>-2094.3321891822666</v>
      </c>
      <c r="S27" s="21">
        <v>1201672.1332826926</v>
      </c>
      <c r="T27" s="36">
        <v>283319.95562195109</v>
      </c>
      <c r="U27" s="19">
        <v>1484992.0889046437</v>
      </c>
      <c r="V27" s="19">
        <v>162511.13424900657</v>
      </c>
      <c r="W27" s="38">
        <f t="shared" si="4"/>
        <v>1647503.2231536503</v>
      </c>
      <c r="X27" s="119"/>
    </row>
    <row r="28" spans="1:24" s="120" customFormat="1" ht="16.5">
      <c r="A28" s="20">
        <v>74</v>
      </c>
      <c r="B28" s="18" t="s">
        <v>54</v>
      </c>
      <c r="C28" s="21">
        <v>1083</v>
      </c>
      <c r="D28" s="21">
        <v>1412934.01</v>
      </c>
      <c r="E28" s="21">
        <v>467023.71733351628</v>
      </c>
      <c r="F28" s="21">
        <v>1879957.7273335163</v>
      </c>
      <c r="G28" s="114">
        <v>1357.49</v>
      </c>
      <c r="H28" s="32">
        <v>1470161.67</v>
      </c>
      <c r="I28" s="32">
        <v>409796.05733351642</v>
      </c>
      <c r="J28" s="115">
        <f t="shared" si="3"/>
        <v>0.21798152765634821</v>
      </c>
      <c r="K28" s="116">
        <v>146978.15803200001</v>
      </c>
      <c r="L28" s="116">
        <v>0</v>
      </c>
      <c r="M28" s="116">
        <v>12027.27986469648</v>
      </c>
      <c r="N28" s="116">
        <v>12532.201899253994</v>
      </c>
      <c r="O28" s="116">
        <v>0</v>
      </c>
      <c r="P28" s="117">
        <v>-50530.154999999999</v>
      </c>
      <c r="Q28" s="117">
        <v>234042.88213997387</v>
      </c>
      <c r="R28" s="118">
        <v>101037.00889135765</v>
      </c>
      <c r="S28" s="21">
        <v>865883.43316079839</v>
      </c>
      <c r="T28" s="36">
        <v>466165.09093199758</v>
      </c>
      <c r="U28" s="19">
        <v>1332048.524092796</v>
      </c>
      <c r="V28" s="19">
        <v>258140.1130748048</v>
      </c>
      <c r="W28" s="38">
        <f t="shared" si="4"/>
        <v>1590188.6371676009</v>
      </c>
      <c r="X28" s="119"/>
    </row>
    <row r="29" spans="1:24" s="120" customFormat="1" ht="16.5">
      <c r="A29" s="20">
        <v>75</v>
      </c>
      <c r="B29" s="18" t="s">
        <v>55</v>
      </c>
      <c r="C29" s="21">
        <v>19702</v>
      </c>
      <c r="D29" s="21">
        <v>24070361.620000001</v>
      </c>
      <c r="E29" s="21">
        <v>4581362.4644255247</v>
      </c>
      <c r="F29" s="21">
        <v>28651724.084425524</v>
      </c>
      <c r="G29" s="114">
        <v>1357.49</v>
      </c>
      <c r="H29" s="32">
        <v>26745267.98</v>
      </c>
      <c r="I29" s="32">
        <v>1906456.1044255234</v>
      </c>
      <c r="J29" s="115">
        <f t="shared" si="3"/>
        <v>6.6538966339614897E-2</v>
      </c>
      <c r="K29" s="116">
        <v>0</v>
      </c>
      <c r="L29" s="116">
        <v>0</v>
      </c>
      <c r="M29" s="116">
        <v>205975.21623400168</v>
      </c>
      <c r="N29" s="116">
        <v>336871.85495732573</v>
      </c>
      <c r="O29" s="116">
        <v>0</v>
      </c>
      <c r="P29" s="117">
        <v>-1309027.6250000002</v>
      </c>
      <c r="Q29" s="117">
        <v>-478063.67031347757</v>
      </c>
      <c r="R29" s="118">
        <v>1344675.0795458322</v>
      </c>
      <c r="S29" s="21">
        <v>2006886.9598492058</v>
      </c>
      <c r="T29" s="36">
        <v>-168857.9469357855</v>
      </c>
      <c r="U29" s="19">
        <v>1838029.0129134203</v>
      </c>
      <c r="V29" s="19">
        <v>3151800.7382198679</v>
      </c>
      <c r="W29" s="38">
        <f t="shared" si="4"/>
        <v>4989829.7511332883</v>
      </c>
      <c r="X29" s="119"/>
    </row>
    <row r="30" spans="1:24" s="120" customFormat="1" ht="16.5">
      <c r="A30" s="20">
        <v>77</v>
      </c>
      <c r="B30" s="18" t="s">
        <v>56</v>
      </c>
      <c r="C30" s="21">
        <v>4683</v>
      </c>
      <c r="D30" s="21">
        <v>6322875.7199999997</v>
      </c>
      <c r="E30" s="21">
        <v>993926.15816373262</v>
      </c>
      <c r="F30" s="21">
        <v>7316801.8781637326</v>
      </c>
      <c r="G30" s="114">
        <v>1357.49</v>
      </c>
      <c r="H30" s="32">
        <v>6357125.6699999999</v>
      </c>
      <c r="I30" s="32">
        <v>959676.20816373266</v>
      </c>
      <c r="J30" s="115">
        <f t="shared" si="3"/>
        <v>0.13116061144525326</v>
      </c>
      <c r="K30" s="116">
        <v>191250.747856</v>
      </c>
      <c r="L30" s="116">
        <v>0</v>
      </c>
      <c r="M30" s="116">
        <v>48269.888227938609</v>
      </c>
      <c r="N30" s="116">
        <v>85072.661902708394</v>
      </c>
      <c r="O30" s="116">
        <v>0</v>
      </c>
      <c r="P30" s="117">
        <v>-311176.07500000001</v>
      </c>
      <c r="Q30" s="117">
        <v>30098.38071286754</v>
      </c>
      <c r="R30" s="118">
        <v>22914.591225701341</v>
      </c>
      <c r="S30" s="21">
        <v>1026106.4030889487</v>
      </c>
      <c r="T30" s="36">
        <v>2713441.148248259</v>
      </c>
      <c r="U30" s="19">
        <v>3739547.5513372077</v>
      </c>
      <c r="V30" s="19">
        <v>1019416.2390555273</v>
      </c>
      <c r="W30" s="38">
        <f t="shared" si="4"/>
        <v>4758963.790392735</v>
      </c>
      <c r="X30" s="119"/>
    </row>
    <row r="31" spans="1:24" s="120" customFormat="1" ht="16.5">
      <c r="A31" s="20">
        <v>78</v>
      </c>
      <c r="B31" s="18" t="s">
        <v>57</v>
      </c>
      <c r="C31" s="21">
        <v>7979</v>
      </c>
      <c r="D31" s="21">
        <v>9091382.9799999986</v>
      </c>
      <c r="E31" s="21">
        <v>2697522.9371906458</v>
      </c>
      <c r="F31" s="21">
        <v>11788905.917190645</v>
      </c>
      <c r="G31" s="114">
        <v>1357.49</v>
      </c>
      <c r="H31" s="32">
        <v>10831412.710000001</v>
      </c>
      <c r="I31" s="32">
        <v>957493.207190644</v>
      </c>
      <c r="J31" s="115">
        <f t="shared" si="3"/>
        <v>8.1219853132801945E-2</v>
      </c>
      <c r="K31" s="116">
        <v>484961.74759466661</v>
      </c>
      <c r="L31" s="116">
        <v>0</v>
      </c>
      <c r="M31" s="116">
        <v>113799.54692206673</v>
      </c>
      <c r="N31" s="116">
        <v>119251.23762696264</v>
      </c>
      <c r="O31" s="116">
        <v>0</v>
      </c>
      <c r="P31" s="117">
        <v>-556602.07499999995</v>
      </c>
      <c r="Q31" s="117">
        <v>-1860289.7639129411</v>
      </c>
      <c r="R31" s="118">
        <v>-558577.61072941707</v>
      </c>
      <c r="S31" s="21">
        <v>-1299963.7103080184</v>
      </c>
      <c r="T31" s="36">
        <v>-53304.43578317143</v>
      </c>
      <c r="U31" s="19">
        <v>-1353268.1460911897</v>
      </c>
      <c r="V31" s="19">
        <v>1206408.8269364794</v>
      </c>
      <c r="W31" s="38">
        <f t="shared" si="4"/>
        <v>-146859.31915471028</v>
      </c>
      <c r="X31" s="119"/>
    </row>
    <row r="32" spans="1:24" s="120" customFormat="1" ht="16.5">
      <c r="A32" s="20">
        <v>79</v>
      </c>
      <c r="B32" s="18" t="s">
        <v>58</v>
      </c>
      <c r="C32" s="21">
        <v>6785</v>
      </c>
      <c r="D32" s="21">
        <v>8600093.9299999997</v>
      </c>
      <c r="E32" s="21">
        <v>1205936.6533531062</v>
      </c>
      <c r="F32" s="21">
        <v>9806030.5833531059</v>
      </c>
      <c r="G32" s="114">
        <v>1357.49</v>
      </c>
      <c r="H32" s="32">
        <v>9210569.6500000004</v>
      </c>
      <c r="I32" s="32">
        <v>595460.93335310556</v>
      </c>
      <c r="J32" s="115">
        <f t="shared" si="3"/>
        <v>6.0723952295638435E-2</v>
      </c>
      <c r="K32" s="116">
        <v>0</v>
      </c>
      <c r="L32" s="116">
        <v>0</v>
      </c>
      <c r="M32" s="116">
        <v>129781.34699427856</v>
      </c>
      <c r="N32" s="116">
        <v>116992.96468124422</v>
      </c>
      <c r="O32" s="116">
        <v>0</v>
      </c>
      <c r="P32" s="117">
        <v>-530432.28500000003</v>
      </c>
      <c r="Q32" s="117">
        <v>-955835.02731453779</v>
      </c>
      <c r="R32" s="118">
        <v>-890222.46590594621</v>
      </c>
      <c r="S32" s="21">
        <v>-1534254.5331918558</v>
      </c>
      <c r="T32" s="36">
        <v>-480679.43430832069</v>
      </c>
      <c r="U32" s="19">
        <v>-2014933.9675001765</v>
      </c>
      <c r="V32" s="19">
        <v>1053386.5067351875</v>
      </c>
      <c r="W32" s="38">
        <f t="shared" si="4"/>
        <v>-961547.46076498902</v>
      </c>
      <c r="X32" s="119"/>
    </row>
    <row r="33" spans="1:24" s="120" customFormat="1" ht="16.5">
      <c r="A33" s="20">
        <v>81</v>
      </c>
      <c r="B33" s="18" t="s">
        <v>59</v>
      </c>
      <c r="C33" s="21">
        <v>2621</v>
      </c>
      <c r="D33" s="21">
        <v>2349511.0900000003</v>
      </c>
      <c r="E33" s="21">
        <v>838360.1424472878</v>
      </c>
      <c r="F33" s="21">
        <v>3187871.232447288</v>
      </c>
      <c r="G33" s="114">
        <v>1357.49</v>
      </c>
      <c r="H33" s="32">
        <v>3557981.29</v>
      </c>
      <c r="I33" s="32">
        <v>-370110.05755271204</v>
      </c>
      <c r="J33" s="115">
        <f t="shared" si="3"/>
        <v>-0.1160994377017491</v>
      </c>
      <c r="K33" s="116">
        <v>240413.42663999999</v>
      </c>
      <c r="L33" s="116">
        <v>0</v>
      </c>
      <c r="M33" s="116">
        <v>33410.552382790593</v>
      </c>
      <c r="N33" s="116">
        <v>55451.932336010548</v>
      </c>
      <c r="O33" s="116">
        <v>0</v>
      </c>
      <c r="P33" s="117">
        <v>-169012.715</v>
      </c>
      <c r="Q33" s="117">
        <v>294256.02789829951</v>
      </c>
      <c r="R33" s="118">
        <v>415602.10805156146</v>
      </c>
      <c r="S33" s="21">
        <v>500011.27475595014</v>
      </c>
      <c r="T33" s="36">
        <v>267076.68745968642</v>
      </c>
      <c r="U33" s="19">
        <v>767087.96221563662</v>
      </c>
      <c r="V33" s="19">
        <v>611164.51798026962</v>
      </c>
      <c r="W33" s="38">
        <f t="shared" si="4"/>
        <v>1378252.4801959062</v>
      </c>
      <c r="X33" s="119"/>
    </row>
    <row r="34" spans="1:24" s="120" customFormat="1" ht="16.5">
      <c r="A34" s="20">
        <v>82</v>
      </c>
      <c r="B34" s="18" t="s">
        <v>60</v>
      </c>
      <c r="C34" s="21">
        <v>9405</v>
      </c>
      <c r="D34" s="21">
        <v>15241709.270000001</v>
      </c>
      <c r="E34" s="21">
        <v>1179369.4088076367</v>
      </c>
      <c r="F34" s="21">
        <v>16421078.678807639</v>
      </c>
      <c r="G34" s="114">
        <v>1357.49</v>
      </c>
      <c r="H34" s="32">
        <v>12767193.449999999</v>
      </c>
      <c r="I34" s="32">
        <v>3653885.2288076393</v>
      </c>
      <c r="J34" s="115">
        <f t="shared" si="3"/>
        <v>0.22251188854744308</v>
      </c>
      <c r="K34" s="116">
        <v>0</v>
      </c>
      <c r="L34" s="116">
        <v>0</v>
      </c>
      <c r="M34" s="116">
        <v>82943.765583742512</v>
      </c>
      <c r="N34" s="116">
        <v>152438.39272038685</v>
      </c>
      <c r="O34" s="116">
        <v>0</v>
      </c>
      <c r="P34" s="117">
        <v>-488118.42000000004</v>
      </c>
      <c r="Q34" s="117">
        <v>-343848.49388263217</v>
      </c>
      <c r="R34" s="118">
        <v>-363514.71816452115</v>
      </c>
      <c r="S34" s="21">
        <v>2693785.755064615</v>
      </c>
      <c r="T34" s="36">
        <v>2324489.3047122699</v>
      </c>
      <c r="U34" s="19">
        <v>5018275.0597768854</v>
      </c>
      <c r="V34" s="19">
        <v>1372776.4682119021</v>
      </c>
      <c r="W34" s="38">
        <f t="shared" si="4"/>
        <v>6391051.5279887877</v>
      </c>
      <c r="X34" s="119"/>
    </row>
    <row r="35" spans="1:24" s="120" customFormat="1" ht="16.5">
      <c r="A35" s="20">
        <v>86</v>
      </c>
      <c r="B35" s="18" t="s">
        <v>61</v>
      </c>
      <c r="C35" s="21">
        <v>8143</v>
      </c>
      <c r="D35" s="21">
        <v>12987154.120000001</v>
      </c>
      <c r="E35" s="21">
        <v>1357366.3174345845</v>
      </c>
      <c r="F35" s="21">
        <v>14344520.437434586</v>
      </c>
      <c r="G35" s="114">
        <v>1357.49</v>
      </c>
      <c r="H35" s="32">
        <v>11054041.07</v>
      </c>
      <c r="I35" s="32">
        <v>3290479.3674345855</v>
      </c>
      <c r="J35" s="115">
        <f t="shared" si="3"/>
        <v>0.22938929062051405</v>
      </c>
      <c r="K35" s="116">
        <v>0</v>
      </c>
      <c r="L35" s="116">
        <v>0</v>
      </c>
      <c r="M35" s="116">
        <v>53711.72636990725</v>
      </c>
      <c r="N35" s="116">
        <v>122839.35793352526</v>
      </c>
      <c r="O35" s="116">
        <v>0</v>
      </c>
      <c r="P35" s="117">
        <v>-464519.375</v>
      </c>
      <c r="Q35" s="117">
        <v>424456.15068637562</v>
      </c>
      <c r="R35" s="118">
        <v>73612.803466450918</v>
      </c>
      <c r="S35" s="21">
        <v>3500580.0308908448</v>
      </c>
      <c r="T35" s="36">
        <v>2875457.1050676238</v>
      </c>
      <c r="U35" s="19">
        <v>6376037.1359584685</v>
      </c>
      <c r="V35" s="19">
        <v>1396043.6042994424</v>
      </c>
      <c r="W35" s="38">
        <f t="shared" si="4"/>
        <v>7772080.7402579114</v>
      </c>
      <c r="X35" s="119"/>
    </row>
    <row r="36" spans="1:24" s="120" customFormat="1" ht="16.5">
      <c r="A36" s="20">
        <v>90</v>
      </c>
      <c r="B36" s="18" t="s">
        <v>62</v>
      </c>
      <c r="C36" s="21">
        <v>3136</v>
      </c>
      <c r="D36" s="21">
        <v>3021008.6900000004</v>
      </c>
      <c r="E36" s="21">
        <v>1310181.7015867301</v>
      </c>
      <c r="F36" s="21">
        <v>4331190.3915867303</v>
      </c>
      <c r="G36" s="114">
        <v>1357.49</v>
      </c>
      <c r="H36" s="32">
        <v>4257088.6399999997</v>
      </c>
      <c r="I36" s="32">
        <v>74101.751586730592</v>
      </c>
      <c r="J36" s="115">
        <f t="shared" si="3"/>
        <v>1.7108864974089359E-2</v>
      </c>
      <c r="K36" s="116">
        <v>973839.13983999984</v>
      </c>
      <c r="L36" s="116">
        <v>0</v>
      </c>
      <c r="M36" s="116">
        <v>38977.501144294118</v>
      </c>
      <c r="N36" s="116">
        <v>56067.877535561885</v>
      </c>
      <c r="O36" s="116">
        <v>0</v>
      </c>
      <c r="P36" s="117">
        <v>-201185.57250000001</v>
      </c>
      <c r="Q36" s="117">
        <v>125733.8554724703</v>
      </c>
      <c r="R36" s="118">
        <v>-653862.3517834699</v>
      </c>
      <c r="S36" s="21">
        <v>413672.20129558677</v>
      </c>
      <c r="T36" s="36">
        <v>-12815.200855707768</v>
      </c>
      <c r="U36" s="19">
        <v>400857.00043987902</v>
      </c>
      <c r="V36" s="19">
        <v>697781.00901599589</v>
      </c>
      <c r="W36" s="38">
        <f t="shared" si="4"/>
        <v>1098638.009455875</v>
      </c>
      <c r="X36" s="119"/>
    </row>
    <row r="37" spans="1:24" s="120" customFormat="1" ht="16.5">
      <c r="A37" s="20">
        <v>91</v>
      </c>
      <c r="B37" s="18" t="s">
        <v>63</v>
      </c>
      <c r="C37" s="21">
        <v>658457</v>
      </c>
      <c r="D37" s="21">
        <v>874862245.68999994</v>
      </c>
      <c r="E37" s="21">
        <v>288182151.98634869</v>
      </c>
      <c r="F37" s="21">
        <v>1163044397.6763487</v>
      </c>
      <c r="G37" s="114">
        <v>1357.49</v>
      </c>
      <c r="H37" s="32">
        <v>893848792.92999995</v>
      </c>
      <c r="I37" s="32">
        <v>269195604.74634874</v>
      </c>
      <c r="J37" s="115">
        <f t="shared" si="3"/>
        <v>0.2314577201731729</v>
      </c>
      <c r="K37" s="116">
        <v>0</v>
      </c>
      <c r="L37" s="116">
        <v>0</v>
      </c>
      <c r="M37" s="116">
        <v>11105153.271963337</v>
      </c>
      <c r="N37" s="116">
        <v>13138803.44734589</v>
      </c>
      <c r="O37" s="116">
        <v>3511168.7737840875</v>
      </c>
      <c r="P37" s="117">
        <v>-80268371.109400004</v>
      </c>
      <c r="Q37" s="117">
        <v>-18377841.017744798</v>
      </c>
      <c r="R37" s="118">
        <v>-84284775.365142062</v>
      </c>
      <c r="S37" s="21">
        <v>114019742.74715519</v>
      </c>
      <c r="T37" s="36">
        <v>-60518513.857926749</v>
      </c>
      <c r="U37" s="19">
        <v>53501228.889228441</v>
      </c>
      <c r="V37" s="19">
        <v>84656618.488210052</v>
      </c>
      <c r="W37" s="38">
        <f t="shared" si="4"/>
        <v>138157847.37743849</v>
      </c>
      <c r="X37" s="119"/>
    </row>
    <row r="38" spans="1:24" s="120" customFormat="1" ht="16.5">
      <c r="A38" s="20">
        <v>92</v>
      </c>
      <c r="B38" s="18" t="s">
        <v>64</v>
      </c>
      <c r="C38" s="21">
        <v>239206</v>
      </c>
      <c r="D38" s="21">
        <v>377361933.97999996</v>
      </c>
      <c r="E38" s="21">
        <v>129336089.47574258</v>
      </c>
      <c r="F38" s="21">
        <v>506698023.45574254</v>
      </c>
      <c r="G38" s="114">
        <v>1357.49</v>
      </c>
      <c r="H38" s="32">
        <v>324719752.94</v>
      </c>
      <c r="I38" s="32">
        <v>181978270.51574254</v>
      </c>
      <c r="J38" s="115">
        <f t="shared" si="3"/>
        <v>0.35914541224105923</v>
      </c>
      <c r="K38" s="116">
        <v>0</v>
      </c>
      <c r="L38" s="116">
        <v>0</v>
      </c>
      <c r="M38" s="116">
        <v>3137384.4908346091</v>
      </c>
      <c r="N38" s="116">
        <v>5329604.3443425428</v>
      </c>
      <c r="O38" s="116">
        <v>3802709.0964219975</v>
      </c>
      <c r="P38" s="117">
        <v>-32956081.199949995</v>
      </c>
      <c r="Q38" s="117">
        <v>-22836374.691326935</v>
      </c>
      <c r="R38" s="118">
        <v>138698.57291792423</v>
      </c>
      <c r="S38" s="21">
        <v>138594211.12898266</v>
      </c>
      <c r="T38" s="36">
        <v>-3731281.7859953395</v>
      </c>
      <c r="U38" s="19">
        <v>134862929.34298733</v>
      </c>
      <c r="V38" s="19">
        <v>28880220.229859084</v>
      </c>
      <c r="W38" s="38">
        <f t="shared" si="4"/>
        <v>163743149.57284641</v>
      </c>
      <c r="X38" s="119"/>
    </row>
    <row r="39" spans="1:24" s="120" customFormat="1" ht="16.5">
      <c r="A39" s="20">
        <v>97</v>
      </c>
      <c r="B39" s="18" t="s">
        <v>65</v>
      </c>
      <c r="C39" s="21">
        <v>2131</v>
      </c>
      <c r="D39" s="21">
        <v>2084845.5800000003</v>
      </c>
      <c r="E39" s="21">
        <v>1135371.2492398336</v>
      </c>
      <c r="F39" s="21">
        <v>3220216.8292398341</v>
      </c>
      <c r="G39" s="114">
        <v>1357.49</v>
      </c>
      <c r="H39" s="32">
        <v>2892811.19</v>
      </c>
      <c r="I39" s="32">
        <v>327405.63923983416</v>
      </c>
      <c r="J39" s="115">
        <f t="shared" si="3"/>
        <v>0.10167192353849094</v>
      </c>
      <c r="K39" s="116">
        <v>101331.94816</v>
      </c>
      <c r="L39" s="116">
        <v>0</v>
      </c>
      <c r="M39" s="116">
        <v>21470.774783113357</v>
      </c>
      <c r="N39" s="116">
        <v>19582.994311939856</v>
      </c>
      <c r="O39" s="116">
        <v>0</v>
      </c>
      <c r="P39" s="117">
        <v>-138808.08499999999</v>
      </c>
      <c r="Q39" s="117">
        <v>179302.23141044893</v>
      </c>
      <c r="R39" s="118">
        <v>602458.74507713842</v>
      </c>
      <c r="S39" s="21">
        <v>1112744.2479824747</v>
      </c>
      <c r="T39" s="36">
        <v>146100.56355772447</v>
      </c>
      <c r="U39" s="19">
        <v>1258844.8115401992</v>
      </c>
      <c r="V39" s="19">
        <v>438251.56820183218</v>
      </c>
      <c r="W39" s="38">
        <f t="shared" si="4"/>
        <v>1697096.3797420315</v>
      </c>
      <c r="X39" s="119"/>
    </row>
    <row r="40" spans="1:24" s="120" customFormat="1" ht="16.5">
      <c r="A40" s="20">
        <v>98</v>
      </c>
      <c r="B40" s="18" t="s">
        <v>66</v>
      </c>
      <c r="C40" s="21">
        <v>23090</v>
      </c>
      <c r="D40" s="21">
        <v>36814196.350000001</v>
      </c>
      <c r="E40" s="21">
        <v>3510192.2854759232</v>
      </c>
      <c r="F40" s="21">
        <v>40324388.635475926</v>
      </c>
      <c r="G40" s="114">
        <v>1357.49</v>
      </c>
      <c r="H40" s="32">
        <v>31344444.100000001</v>
      </c>
      <c r="I40" s="32">
        <v>8979944.5354759246</v>
      </c>
      <c r="J40" s="115">
        <f t="shared" si="3"/>
        <v>0.22269263935165273</v>
      </c>
      <c r="K40" s="116">
        <v>0</v>
      </c>
      <c r="L40" s="116">
        <v>0</v>
      </c>
      <c r="M40" s="116">
        <v>187206.90213409936</v>
      </c>
      <c r="N40" s="116">
        <v>453203.09766058432</v>
      </c>
      <c r="O40" s="116">
        <v>0</v>
      </c>
      <c r="P40" s="117">
        <v>-1449201.138</v>
      </c>
      <c r="Q40" s="117">
        <v>3582516.325393742</v>
      </c>
      <c r="R40" s="117">
        <v>2528114.0829214337</v>
      </c>
      <c r="S40" s="21">
        <v>14281783.805585785</v>
      </c>
      <c r="T40" s="36">
        <v>6756087.4565847525</v>
      </c>
      <c r="U40" s="19">
        <v>21037871.262170538</v>
      </c>
      <c r="V40" s="19">
        <v>3413782.7451328421</v>
      </c>
      <c r="W40" s="38">
        <f t="shared" si="4"/>
        <v>24451654.007303379</v>
      </c>
      <c r="X40" s="119"/>
    </row>
    <row r="41" spans="1:24" s="120" customFormat="1" ht="16.5">
      <c r="A41" s="20">
        <v>102</v>
      </c>
      <c r="B41" s="18" t="s">
        <v>67</v>
      </c>
      <c r="C41" s="21">
        <v>9870</v>
      </c>
      <c r="D41" s="21">
        <v>13149056.960000001</v>
      </c>
      <c r="E41" s="21">
        <v>1802982.8755883165</v>
      </c>
      <c r="F41" s="21">
        <v>14952039.835588317</v>
      </c>
      <c r="G41" s="114">
        <v>1357.49</v>
      </c>
      <c r="H41" s="32">
        <v>13398426.300000001</v>
      </c>
      <c r="I41" s="32">
        <v>1553613.5355883166</v>
      </c>
      <c r="J41" s="115">
        <f t="shared" si="3"/>
        <v>0.1039064604342787</v>
      </c>
      <c r="K41" s="116">
        <v>0</v>
      </c>
      <c r="L41" s="116">
        <v>0</v>
      </c>
      <c r="M41" s="116">
        <v>129345.35924817498</v>
      </c>
      <c r="N41" s="116">
        <v>166904.5606486937</v>
      </c>
      <c r="O41" s="116">
        <v>0</v>
      </c>
      <c r="P41" s="117">
        <v>-596487.95000000007</v>
      </c>
      <c r="Q41" s="117">
        <v>984515.62336790236</v>
      </c>
      <c r="R41" s="118">
        <v>618463.79893695342</v>
      </c>
      <c r="S41" s="21">
        <v>2856354.9277900411</v>
      </c>
      <c r="T41" s="36">
        <v>4147810.2231568741</v>
      </c>
      <c r="U41" s="19">
        <v>7004165.1509469151</v>
      </c>
      <c r="V41" s="19">
        <v>1917185.8273248719</v>
      </c>
      <c r="W41" s="38">
        <f t="shared" si="4"/>
        <v>8921350.9782717861</v>
      </c>
      <c r="X41" s="119"/>
    </row>
    <row r="42" spans="1:24" s="120" customFormat="1" ht="16.5">
      <c r="A42" s="20">
        <v>103</v>
      </c>
      <c r="B42" s="18" t="s">
        <v>68</v>
      </c>
      <c r="C42" s="21">
        <v>2166</v>
      </c>
      <c r="D42" s="21">
        <v>3012389.37</v>
      </c>
      <c r="E42" s="21">
        <v>390229.33210452308</v>
      </c>
      <c r="F42" s="21">
        <v>3402618.7021045233</v>
      </c>
      <c r="G42" s="114">
        <v>1357.49</v>
      </c>
      <c r="H42" s="32">
        <v>2940323.34</v>
      </c>
      <c r="I42" s="32">
        <v>462295.36210452346</v>
      </c>
      <c r="J42" s="115">
        <f t="shared" si="3"/>
        <v>0.13586458036529139</v>
      </c>
      <c r="K42" s="116">
        <v>0</v>
      </c>
      <c r="L42" s="116">
        <v>0</v>
      </c>
      <c r="M42" s="116">
        <v>17658.681494714179</v>
      </c>
      <c r="N42" s="116">
        <v>16355.144977649546</v>
      </c>
      <c r="O42" s="116">
        <v>0</v>
      </c>
      <c r="P42" s="117">
        <v>-134546.19500000001</v>
      </c>
      <c r="Q42" s="117">
        <v>247307.95941079801</v>
      </c>
      <c r="R42" s="118">
        <v>151797.31374396881</v>
      </c>
      <c r="S42" s="21">
        <v>760868.26673165406</v>
      </c>
      <c r="T42" s="36">
        <v>1103889.7374757451</v>
      </c>
      <c r="U42" s="19">
        <v>1864758.0042073992</v>
      </c>
      <c r="V42" s="19">
        <v>466061.27691285906</v>
      </c>
      <c r="W42" s="38">
        <f t="shared" si="4"/>
        <v>2330819.2811202584</v>
      </c>
      <c r="X42" s="119"/>
    </row>
    <row r="43" spans="1:24" s="120" customFormat="1" ht="16.5">
      <c r="A43" s="20">
        <v>105</v>
      </c>
      <c r="B43" s="18" t="s">
        <v>69</v>
      </c>
      <c r="C43" s="21">
        <v>2139</v>
      </c>
      <c r="D43" s="21">
        <v>1899802.5599999998</v>
      </c>
      <c r="E43" s="21">
        <v>1325499.8108639752</v>
      </c>
      <c r="F43" s="21">
        <v>3225302.370863975</v>
      </c>
      <c r="G43" s="114">
        <v>1357.49</v>
      </c>
      <c r="H43" s="32">
        <v>2903671.11</v>
      </c>
      <c r="I43" s="32">
        <v>321631.26086397516</v>
      </c>
      <c r="J43" s="115">
        <f t="shared" si="3"/>
        <v>9.972127381589295E-2</v>
      </c>
      <c r="K43" s="116">
        <v>681224.40777599986</v>
      </c>
      <c r="L43" s="116">
        <v>0</v>
      </c>
      <c r="M43" s="116">
        <v>20963.261399231891</v>
      </c>
      <c r="N43" s="116">
        <v>34300.781094482285</v>
      </c>
      <c r="O43" s="116">
        <v>0</v>
      </c>
      <c r="P43" s="117">
        <v>-114566.045</v>
      </c>
      <c r="Q43" s="117">
        <v>366536.63991499488</v>
      </c>
      <c r="R43" s="118">
        <v>372358.27057843527</v>
      </c>
      <c r="S43" s="21">
        <v>1682448.5766271194</v>
      </c>
      <c r="T43" s="36">
        <v>727305.44098069519</v>
      </c>
      <c r="U43" s="19">
        <v>2409754.0176078146</v>
      </c>
      <c r="V43" s="19">
        <v>482796.5705798578</v>
      </c>
      <c r="W43" s="38">
        <f t="shared" si="4"/>
        <v>2892550.5881876722</v>
      </c>
      <c r="X43" s="119"/>
    </row>
    <row r="44" spans="1:24" s="120" customFormat="1" ht="16.5">
      <c r="A44" s="20">
        <v>106</v>
      </c>
      <c r="B44" s="18" t="s">
        <v>70</v>
      </c>
      <c r="C44" s="21">
        <v>46880</v>
      </c>
      <c r="D44" s="21">
        <v>67200798.939999998</v>
      </c>
      <c r="E44" s="21">
        <v>10250862.156399649</v>
      </c>
      <c r="F44" s="21">
        <v>77451661.09639965</v>
      </c>
      <c r="G44" s="114">
        <v>1357.49</v>
      </c>
      <c r="H44" s="32">
        <v>63639131.200000003</v>
      </c>
      <c r="I44" s="32">
        <v>13812529.896399647</v>
      </c>
      <c r="J44" s="115">
        <f t="shared" si="3"/>
        <v>0.17833742622005203</v>
      </c>
      <c r="K44" s="116">
        <v>0</v>
      </c>
      <c r="L44" s="116">
        <v>0</v>
      </c>
      <c r="M44" s="116">
        <v>577835.56679253443</v>
      </c>
      <c r="N44" s="116">
        <v>891343.27276910853</v>
      </c>
      <c r="O44" s="116">
        <v>126214.84127152158</v>
      </c>
      <c r="P44" s="117">
        <v>-4732354.3232500004</v>
      </c>
      <c r="Q44" s="117">
        <v>-466606.46200008155</v>
      </c>
      <c r="R44" s="118">
        <v>2202767.691561881</v>
      </c>
      <c r="S44" s="21">
        <v>12411730.48354461</v>
      </c>
      <c r="T44" s="36">
        <v>-193018.53072229135</v>
      </c>
      <c r="U44" s="19">
        <v>12218711.952822318</v>
      </c>
      <c r="V44" s="19">
        <v>6548960.4965896606</v>
      </c>
      <c r="W44" s="38">
        <f t="shared" si="4"/>
        <v>18767672.449411981</v>
      </c>
      <c r="X44" s="119"/>
    </row>
    <row r="45" spans="1:24" s="120" customFormat="1" ht="16.5">
      <c r="A45" s="20">
        <v>108</v>
      </c>
      <c r="B45" s="18" t="s">
        <v>71</v>
      </c>
      <c r="C45" s="21">
        <v>10337</v>
      </c>
      <c r="D45" s="21">
        <v>16245274.289999999</v>
      </c>
      <c r="E45" s="21">
        <v>1464461.2939252886</v>
      </c>
      <c r="F45" s="21">
        <v>17709735.583925288</v>
      </c>
      <c r="G45" s="114">
        <v>1357.49</v>
      </c>
      <c r="H45" s="32">
        <v>14032374.130000001</v>
      </c>
      <c r="I45" s="32">
        <v>3677361.4539252874</v>
      </c>
      <c r="J45" s="115">
        <f t="shared" si="3"/>
        <v>0.20764632179280768</v>
      </c>
      <c r="K45" s="116">
        <v>0</v>
      </c>
      <c r="L45" s="116">
        <v>0</v>
      </c>
      <c r="M45" s="116">
        <v>89991.154059379798</v>
      </c>
      <c r="N45" s="116">
        <v>176604.80334860436</v>
      </c>
      <c r="O45" s="116">
        <v>0</v>
      </c>
      <c r="P45" s="117">
        <v>-637196.41249999998</v>
      </c>
      <c r="Q45" s="117">
        <v>794831.40611597209</v>
      </c>
      <c r="R45" s="118">
        <v>199402.46865127463</v>
      </c>
      <c r="S45" s="21">
        <v>4300994.8736005183</v>
      </c>
      <c r="T45" s="36">
        <v>4479167.3199746851</v>
      </c>
      <c r="U45" s="19">
        <v>8780162.1935752034</v>
      </c>
      <c r="V45" s="19">
        <v>1731385.3863370619</v>
      </c>
      <c r="W45" s="38">
        <f t="shared" si="4"/>
        <v>10511547.579912266</v>
      </c>
      <c r="X45" s="119"/>
    </row>
    <row r="46" spans="1:24" s="120" customFormat="1" ht="16.5">
      <c r="A46" s="20">
        <v>109</v>
      </c>
      <c r="B46" s="18" t="s">
        <v>72</v>
      </c>
      <c r="C46" s="21">
        <v>67971</v>
      </c>
      <c r="D46" s="21">
        <v>92175313.710000008</v>
      </c>
      <c r="E46" s="21">
        <v>14112447.715683714</v>
      </c>
      <c r="F46" s="21">
        <v>106287761.42568372</v>
      </c>
      <c r="G46" s="114">
        <v>1357.49</v>
      </c>
      <c r="H46" s="32">
        <v>92269952.790000007</v>
      </c>
      <c r="I46" s="32">
        <v>14017808.635683715</v>
      </c>
      <c r="J46" s="115">
        <f t="shared" si="3"/>
        <v>0.13188544426617688</v>
      </c>
      <c r="K46" s="116">
        <v>0</v>
      </c>
      <c r="L46" s="116">
        <v>0</v>
      </c>
      <c r="M46" s="116">
        <v>887773.7603111465</v>
      </c>
      <c r="N46" s="116">
        <v>1267399.1174996709</v>
      </c>
      <c r="O46" s="116">
        <v>146984.67400698512</v>
      </c>
      <c r="P46" s="117">
        <v>-6703202.03455</v>
      </c>
      <c r="Q46" s="117">
        <v>324704.96673267352</v>
      </c>
      <c r="R46" s="118">
        <v>3172210.2878402574</v>
      </c>
      <c r="S46" s="21">
        <v>13113679.40752445</v>
      </c>
      <c r="T46" s="36">
        <v>7063824.4965344556</v>
      </c>
      <c r="U46" s="19">
        <v>20177503.904058903</v>
      </c>
      <c r="V46" s="19">
        <v>10152097.412563667</v>
      </c>
      <c r="W46" s="38">
        <f t="shared" si="4"/>
        <v>30329601.31662257</v>
      </c>
      <c r="X46" s="119"/>
    </row>
    <row r="47" spans="1:24" s="120" customFormat="1" ht="16.5">
      <c r="A47" s="20">
        <v>111</v>
      </c>
      <c r="B47" s="18" t="s">
        <v>73</v>
      </c>
      <c r="C47" s="21">
        <v>18344</v>
      </c>
      <c r="D47" s="21">
        <v>18982083.359999999</v>
      </c>
      <c r="E47" s="21">
        <v>4090901.6211973708</v>
      </c>
      <c r="F47" s="21">
        <v>23072984.981197372</v>
      </c>
      <c r="G47" s="114">
        <v>1357.49</v>
      </c>
      <c r="H47" s="32">
        <v>24901796.559999999</v>
      </c>
      <c r="I47" s="32">
        <v>-1828811.5788026266</v>
      </c>
      <c r="J47" s="115">
        <f t="shared" si="3"/>
        <v>-7.9262027877752314E-2</v>
      </c>
      <c r="K47" s="116">
        <v>0</v>
      </c>
      <c r="L47" s="116">
        <v>0</v>
      </c>
      <c r="M47" s="116">
        <v>221116.98425874268</v>
      </c>
      <c r="N47" s="116">
        <v>381157.96053684183</v>
      </c>
      <c r="O47" s="116">
        <v>0</v>
      </c>
      <c r="P47" s="117">
        <v>-1579655.5502499999</v>
      </c>
      <c r="Q47" s="117">
        <v>4771516.2116033938</v>
      </c>
      <c r="R47" s="118">
        <v>4883801.164530063</v>
      </c>
      <c r="S47" s="21">
        <v>6849125.1918764142</v>
      </c>
      <c r="T47" s="36">
        <v>5605111.1645146525</v>
      </c>
      <c r="U47" s="19">
        <v>12454236.356391067</v>
      </c>
      <c r="V47" s="19">
        <v>3080256.0173459691</v>
      </c>
      <c r="W47" s="38">
        <f t="shared" si="4"/>
        <v>15534492.373737035</v>
      </c>
      <c r="X47" s="119"/>
    </row>
    <row r="48" spans="1:24" s="120" customFormat="1" ht="16.5">
      <c r="A48" s="20">
        <v>139</v>
      </c>
      <c r="B48" s="18" t="s">
        <v>74</v>
      </c>
      <c r="C48" s="21">
        <v>9912</v>
      </c>
      <c r="D48" s="21">
        <v>20258377.329999998</v>
      </c>
      <c r="E48" s="21">
        <v>2254464.5683431029</v>
      </c>
      <c r="F48" s="21">
        <v>22512841.898343101</v>
      </c>
      <c r="G48" s="114">
        <v>1357.49</v>
      </c>
      <c r="H48" s="32">
        <v>13455440.880000001</v>
      </c>
      <c r="I48" s="32">
        <v>9057401.0183431003</v>
      </c>
      <c r="J48" s="115">
        <f t="shared" si="3"/>
        <v>0.40232153093962369</v>
      </c>
      <c r="K48" s="116">
        <v>0</v>
      </c>
      <c r="L48" s="116">
        <v>0</v>
      </c>
      <c r="M48" s="116">
        <v>84494.240308703243</v>
      </c>
      <c r="N48" s="116">
        <v>173858.95702665971</v>
      </c>
      <c r="O48" s="116">
        <v>16784.097893159054</v>
      </c>
      <c r="P48" s="117">
        <v>-536915.38500000001</v>
      </c>
      <c r="Q48" s="117">
        <v>-429732.43547558074</v>
      </c>
      <c r="R48" s="118">
        <v>-885813.02231922478</v>
      </c>
      <c r="S48" s="21">
        <v>7480077.4707768168</v>
      </c>
      <c r="T48" s="36">
        <v>5283165.6915568877</v>
      </c>
      <c r="U48" s="19">
        <v>12763243.162333705</v>
      </c>
      <c r="V48" s="19">
        <v>1478972.4445729773</v>
      </c>
      <c r="W48" s="38">
        <f t="shared" si="4"/>
        <v>14242215.606906682</v>
      </c>
      <c r="X48" s="119"/>
    </row>
    <row r="49" spans="1:24" s="120" customFormat="1" ht="16.5">
      <c r="A49" s="20">
        <v>140</v>
      </c>
      <c r="B49" s="18" t="s">
        <v>75</v>
      </c>
      <c r="C49" s="21">
        <v>20958</v>
      </c>
      <c r="D49" s="21">
        <v>28884235.490000002</v>
      </c>
      <c r="E49" s="21">
        <v>3659971.0022543888</v>
      </c>
      <c r="F49" s="21">
        <v>32544206.492254391</v>
      </c>
      <c r="G49" s="114">
        <v>1357.49</v>
      </c>
      <c r="H49" s="32">
        <v>28450275.420000002</v>
      </c>
      <c r="I49" s="32">
        <v>4093931.0722543895</v>
      </c>
      <c r="J49" s="115">
        <f t="shared" si="3"/>
        <v>0.12579600222327608</v>
      </c>
      <c r="K49" s="116">
        <v>328094.75148799992</v>
      </c>
      <c r="L49" s="116">
        <v>0</v>
      </c>
      <c r="M49" s="116">
        <v>292622.37644966767</v>
      </c>
      <c r="N49" s="116">
        <v>422382.26278532407</v>
      </c>
      <c r="O49" s="116">
        <v>0</v>
      </c>
      <c r="P49" s="117">
        <v>-1725410.9459000002</v>
      </c>
      <c r="Q49" s="117">
        <v>5523398.6296020951</v>
      </c>
      <c r="R49" s="118">
        <v>3251006.5970276291</v>
      </c>
      <c r="S49" s="21">
        <v>12186024.743707106</v>
      </c>
      <c r="T49" s="36">
        <v>7532261.211798111</v>
      </c>
      <c r="U49" s="19">
        <v>19718285.955505215</v>
      </c>
      <c r="V49" s="19">
        <v>3547566.4385813437</v>
      </c>
      <c r="W49" s="38">
        <f t="shared" si="4"/>
        <v>23265852.394086558</v>
      </c>
      <c r="X49" s="119"/>
    </row>
    <row r="50" spans="1:24" s="120" customFormat="1" ht="16.5">
      <c r="A50" s="20">
        <v>142</v>
      </c>
      <c r="B50" s="18" t="s">
        <v>76</v>
      </c>
      <c r="C50" s="21">
        <v>6559</v>
      </c>
      <c r="D50" s="21">
        <v>8759303.0899999999</v>
      </c>
      <c r="E50" s="21">
        <v>1248422.1102574968</v>
      </c>
      <c r="F50" s="21">
        <v>10007725.200257497</v>
      </c>
      <c r="G50" s="114">
        <v>1357.49</v>
      </c>
      <c r="H50" s="32">
        <v>8903776.9100000001</v>
      </c>
      <c r="I50" s="32">
        <v>1103948.2902574968</v>
      </c>
      <c r="J50" s="115">
        <f t="shared" si="3"/>
        <v>0.11030961264095185</v>
      </c>
      <c r="K50" s="116">
        <v>0</v>
      </c>
      <c r="L50" s="116">
        <v>0</v>
      </c>
      <c r="M50" s="116">
        <v>65889.498264678492</v>
      </c>
      <c r="N50" s="116">
        <v>93377.968251863233</v>
      </c>
      <c r="O50" s="116">
        <v>0</v>
      </c>
      <c r="P50" s="117">
        <v>-394488.005</v>
      </c>
      <c r="Q50" s="117">
        <v>-470179.65418347431</v>
      </c>
      <c r="R50" s="118">
        <v>-124468.92423307331</v>
      </c>
      <c r="S50" s="21">
        <v>274079.17335749092</v>
      </c>
      <c r="T50" s="36">
        <v>2434403.4918106389</v>
      </c>
      <c r="U50" s="19">
        <v>2708482.6651681298</v>
      </c>
      <c r="V50" s="19">
        <v>1146310.961099721</v>
      </c>
      <c r="W50" s="38">
        <f t="shared" si="4"/>
        <v>3854793.6262678509</v>
      </c>
      <c r="X50" s="119"/>
    </row>
    <row r="51" spans="1:24" s="120" customFormat="1" ht="16.5">
      <c r="A51" s="20">
        <v>143</v>
      </c>
      <c r="B51" s="18" t="s">
        <v>77</v>
      </c>
      <c r="C51" s="21">
        <v>6877</v>
      </c>
      <c r="D51" s="21">
        <v>8838430.8300000001</v>
      </c>
      <c r="E51" s="21">
        <v>1472761.6990430804</v>
      </c>
      <c r="F51" s="21">
        <v>10311192.52904308</v>
      </c>
      <c r="G51" s="114">
        <v>1357.49</v>
      </c>
      <c r="H51" s="32">
        <v>9335458.7300000004</v>
      </c>
      <c r="I51" s="32">
        <v>975733.79904307984</v>
      </c>
      <c r="J51" s="115">
        <f t="shared" si="3"/>
        <v>9.4628608310316539E-2</v>
      </c>
      <c r="K51" s="116">
        <v>34690.595541333329</v>
      </c>
      <c r="L51" s="116">
        <v>0</v>
      </c>
      <c r="M51" s="116">
        <v>73928.524450048368</v>
      </c>
      <c r="N51" s="116">
        <v>121474.26931773812</v>
      </c>
      <c r="O51" s="116">
        <v>0</v>
      </c>
      <c r="P51" s="117">
        <v>-498272.59499999997</v>
      </c>
      <c r="Q51" s="117">
        <v>212147.98602903739</v>
      </c>
      <c r="R51" s="118">
        <v>511004.9922880067</v>
      </c>
      <c r="S51" s="21">
        <v>1430707.5716692437</v>
      </c>
      <c r="T51" s="36">
        <v>2519104.8976838845</v>
      </c>
      <c r="U51" s="19">
        <v>3949812.4693531282</v>
      </c>
      <c r="V51" s="19">
        <v>1312895.1554152814</v>
      </c>
      <c r="W51" s="38">
        <f t="shared" si="4"/>
        <v>5262707.6247684099</v>
      </c>
      <c r="X51" s="119"/>
    </row>
    <row r="52" spans="1:24" s="120" customFormat="1" ht="16.5">
      <c r="A52" s="20">
        <v>145</v>
      </c>
      <c r="B52" s="18" t="s">
        <v>78</v>
      </c>
      <c r="C52" s="21">
        <v>12366</v>
      </c>
      <c r="D52" s="21">
        <v>22277976.07</v>
      </c>
      <c r="E52" s="21">
        <v>1417404.4435066914</v>
      </c>
      <c r="F52" s="21">
        <v>23695380.513506692</v>
      </c>
      <c r="G52" s="114">
        <v>1357.49</v>
      </c>
      <c r="H52" s="32">
        <v>16786721.34</v>
      </c>
      <c r="I52" s="32">
        <v>6908659.1735066921</v>
      </c>
      <c r="J52" s="115">
        <f t="shared" si="3"/>
        <v>0.29156143618662977</v>
      </c>
      <c r="K52" s="116">
        <v>0</v>
      </c>
      <c r="L52" s="116">
        <v>0</v>
      </c>
      <c r="M52" s="116">
        <v>101686.86274915223</v>
      </c>
      <c r="N52" s="116">
        <v>182248.46253351934</v>
      </c>
      <c r="O52" s="116">
        <v>60274.573285487088</v>
      </c>
      <c r="P52" s="117">
        <v>-673292.89500000002</v>
      </c>
      <c r="Q52" s="117">
        <v>1584963.4312574198</v>
      </c>
      <c r="R52" s="118">
        <v>22192.390149493018</v>
      </c>
      <c r="S52" s="21">
        <v>8186731.9984817635</v>
      </c>
      <c r="T52" s="36">
        <v>5767590.0018273341</v>
      </c>
      <c r="U52" s="19">
        <v>13954322.000309099</v>
      </c>
      <c r="V52" s="19">
        <v>2016388.4337186066</v>
      </c>
      <c r="W52" s="38">
        <f t="shared" si="4"/>
        <v>15970710.434027705</v>
      </c>
      <c r="X52" s="119"/>
    </row>
    <row r="53" spans="1:24" s="120" customFormat="1" ht="16.5">
      <c r="A53" s="20">
        <v>146</v>
      </c>
      <c r="B53" s="18" t="s">
        <v>79</v>
      </c>
      <c r="C53" s="21">
        <v>4643</v>
      </c>
      <c r="D53" s="21">
        <v>3997677.77</v>
      </c>
      <c r="E53" s="21">
        <v>2946261.2890146156</v>
      </c>
      <c r="F53" s="21">
        <v>6943939.0590146156</v>
      </c>
      <c r="G53" s="114">
        <v>1357.49</v>
      </c>
      <c r="H53" s="32">
        <v>6302826.0700000003</v>
      </c>
      <c r="I53" s="32">
        <v>641112.9890146153</v>
      </c>
      <c r="J53" s="115">
        <f t="shared" si="3"/>
        <v>9.2326989561108394E-2</v>
      </c>
      <c r="K53" s="116">
        <v>1328431.684992</v>
      </c>
      <c r="L53" s="116">
        <v>0</v>
      </c>
      <c r="M53" s="116">
        <v>57898.968879223241</v>
      </c>
      <c r="N53" s="116">
        <v>75514.977892262701</v>
      </c>
      <c r="O53" s="116">
        <v>0</v>
      </c>
      <c r="P53" s="117">
        <v>-263247.32999999996</v>
      </c>
      <c r="Q53" s="117">
        <v>1608837.3784470616</v>
      </c>
      <c r="R53" s="118">
        <v>817470.9367858331</v>
      </c>
      <c r="S53" s="21">
        <v>4266019.6060109958</v>
      </c>
      <c r="T53" s="36">
        <v>470652.98284680286</v>
      </c>
      <c r="U53" s="19">
        <v>4736672.5888577988</v>
      </c>
      <c r="V53" s="19">
        <v>1005696.8442927339</v>
      </c>
      <c r="W53" s="38">
        <f t="shared" si="4"/>
        <v>5742369.4331505327</v>
      </c>
      <c r="X53" s="119"/>
    </row>
    <row r="54" spans="1:24" s="120" customFormat="1" ht="16.5">
      <c r="A54" s="20">
        <v>148</v>
      </c>
      <c r="B54" s="18" t="s">
        <v>80</v>
      </c>
      <c r="C54" s="21">
        <v>7008</v>
      </c>
      <c r="D54" s="21">
        <v>8003718.5900000008</v>
      </c>
      <c r="E54" s="21">
        <v>6939538.7899143649</v>
      </c>
      <c r="F54" s="21">
        <v>14943257.379914366</v>
      </c>
      <c r="G54" s="114">
        <v>1357.49</v>
      </c>
      <c r="H54" s="32">
        <v>9513289.9199999999</v>
      </c>
      <c r="I54" s="32">
        <v>5429967.4599143658</v>
      </c>
      <c r="J54" s="115">
        <f t="shared" si="3"/>
        <v>0.3633724108381437</v>
      </c>
      <c r="K54" s="116">
        <v>2067244.0596480002</v>
      </c>
      <c r="L54" s="116">
        <v>424512.25</v>
      </c>
      <c r="M54" s="116">
        <v>87322.280486130956</v>
      </c>
      <c r="N54" s="116">
        <v>131643.30301647773</v>
      </c>
      <c r="O54" s="116">
        <v>26729.826810800423</v>
      </c>
      <c r="P54" s="117">
        <v>-345230.02499999997</v>
      </c>
      <c r="Q54" s="117">
        <v>-329589.26964456675</v>
      </c>
      <c r="R54" s="118">
        <v>1783305.7214017527</v>
      </c>
      <c r="S54" s="21">
        <v>9275905.606632961</v>
      </c>
      <c r="T54" s="36">
        <v>-35989.029961915985</v>
      </c>
      <c r="U54" s="19">
        <v>9239916.5766710453</v>
      </c>
      <c r="V54" s="19">
        <v>1141986.6262101373</v>
      </c>
      <c r="W54" s="38">
        <f t="shared" si="4"/>
        <v>10381903.202881183</v>
      </c>
      <c r="X54" s="119"/>
    </row>
    <row r="55" spans="1:24" s="120" customFormat="1" ht="16.5">
      <c r="A55" s="20">
        <v>149</v>
      </c>
      <c r="B55" s="18" t="s">
        <v>81</v>
      </c>
      <c r="C55" s="21">
        <v>5353</v>
      </c>
      <c r="D55" s="21">
        <v>7639298.5700000003</v>
      </c>
      <c r="E55" s="21">
        <v>2002167.7749154898</v>
      </c>
      <c r="F55" s="21">
        <v>9641466.3449154906</v>
      </c>
      <c r="G55" s="114">
        <v>1357.49</v>
      </c>
      <c r="H55" s="32">
        <v>7266643.9699999997</v>
      </c>
      <c r="I55" s="32">
        <v>2374822.3749154909</v>
      </c>
      <c r="J55" s="115">
        <f t="shared" si="3"/>
        <v>0.24631340192022488</v>
      </c>
      <c r="K55" s="116">
        <v>0</v>
      </c>
      <c r="L55" s="116">
        <v>0</v>
      </c>
      <c r="M55" s="116">
        <v>39408.988038271367</v>
      </c>
      <c r="N55" s="116">
        <v>65075.385287582365</v>
      </c>
      <c r="O55" s="116">
        <v>0</v>
      </c>
      <c r="P55" s="117">
        <v>-268778.82500000001</v>
      </c>
      <c r="Q55" s="117">
        <v>245242.1245304452</v>
      </c>
      <c r="R55" s="118">
        <v>238960.76536673616</v>
      </c>
      <c r="S55" s="21">
        <v>2694730.8131385259</v>
      </c>
      <c r="T55" s="36">
        <v>-65905.699598092557</v>
      </c>
      <c r="U55" s="19">
        <v>2628825.1135404333</v>
      </c>
      <c r="V55" s="19">
        <v>857990.56899643107</v>
      </c>
      <c r="W55" s="38">
        <f t="shared" si="4"/>
        <v>3486815.6825368647</v>
      </c>
      <c r="X55" s="119"/>
    </row>
    <row r="56" spans="1:24" s="120" customFormat="1" ht="16.5">
      <c r="A56" s="20">
        <v>151</v>
      </c>
      <c r="B56" s="18" t="s">
        <v>82</v>
      </c>
      <c r="C56" s="21">
        <v>1891</v>
      </c>
      <c r="D56" s="21">
        <v>2029084.3000000003</v>
      </c>
      <c r="E56" s="21">
        <v>739984.15439001075</v>
      </c>
      <c r="F56" s="21">
        <v>2769068.4543900108</v>
      </c>
      <c r="G56" s="114">
        <v>1357.49</v>
      </c>
      <c r="H56" s="32">
        <v>2567013.59</v>
      </c>
      <c r="I56" s="32">
        <v>202054.86439001095</v>
      </c>
      <c r="J56" s="115">
        <f t="shared" si="3"/>
        <v>7.2968533540468561E-2</v>
      </c>
      <c r="K56" s="116">
        <v>193408.09132800001</v>
      </c>
      <c r="L56" s="116">
        <v>0</v>
      </c>
      <c r="M56" s="116">
        <v>20926.787820690359</v>
      </c>
      <c r="N56" s="116">
        <v>29780.844978143301</v>
      </c>
      <c r="O56" s="116">
        <v>0</v>
      </c>
      <c r="P56" s="117">
        <v>-86443.255000000005</v>
      </c>
      <c r="Q56" s="117">
        <v>111084.82485202957</v>
      </c>
      <c r="R56" s="118">
        <v>-72973.60970174204</v>
      </c>
      <c r="S56" s="21">
        <v>397838.54866713216</v>
      </c>
      <c r="T56" s="36">
        <v>646253.34752329963</v>
      </c>
      <c r="U56" s="19">
        <v>1044091.8961904318</v>
      </c>
      <c r="V56" s="19">
        <v>476479.8248655186</v>
      </c>
      <c r="W56" s="38">
        <f t="shared" si="4"/>
        <v>1520571.7210559505</v>
      </c>
      <c r="X56" s="119"/>
    </row>
    <row r="57" spans="1:24" s="120" customFormat="1" ht="16.5">
      <c r="A57" s="20">
        <v>152</v>
      </c>
      <c r="B57" s="18" t="s">
        <v>83</v>
      </c>
      <c r="C57" s="21">
        <v>4480</v>
      </c>
      <c r="D57" s="21">
        <v>6970904.0100000007</v>
      </c>
      <c r="E57" s="21">
        <v>622436.7611307737</v>
      </c>
      <c r="F57" s="21">
        <v>7593340.7711307742</v>
      </c>
      <c r="G57" s="114">
        <v>1357.49</v>
      </c>
      <c r="H57" s="32">
        <v>6081555.2000000002</v>
      </c>
      <c r="I57" s="32">
        <v>1511785.571130774</v>
      </c>
      <c r="J57" s="115">
        <f t="shared" si="3"/>
        <v>0.1990936027628909</v>
      </c>
      <c r="K57" s="116">
        <v>0</v>
      </c>
      <c r="L57" s="116">
        <v>0</v>
      </c>
      <c r="M57" s="116">
        <v>45020.822140073513</v>
      </c>
      <c r="N57" s="116">
        <v>54757.21695933611</v>
      </c>
      <c r="O57" s="116">
        <v>0</v>
      </c>
      <c r="P57" s="117">
        <v>-258639.03999999998</v>
      </c>
      <c r="Q57" s="117">
        <v>112101.51861548294</v>
      </c>
      <c r="R57" s="118">
        <v>-298379.37544949498</v>
      </c>
      <c r="S57" s="21">
        <v>1166646.7133961716</v>
      </c>
      <c r="T57" s="36">
        <v>2310168.6661312296</v>
      </c>
      <c r="U57" s="19">
        <v>3476815.3795274012</v>
      </c>
      <c r="V57" s="19">
        <v>900584.18956868444</v>
      </c>
      <c r="W57" s="38">
        <f t="shared" si="4"/>
        <v>4377399.5690960856</v>
      </c>
      <c r="X57" s="119"/>
    </row>
    <row r="58" spans="1:24" s="120" customFormat="1" ht="16.5">
      <c r="A58" s="20">
        <v>153</v>
      </c>
      <c r="B58" s="18" t="s">
        <v>84</v>
      </c>
      <c r="C58" s="21">
        <v>25655</v>
      </c>
      <c r="D58" s="21">
        <v>29623307.340000004</v>
      </c>
      <c r="E58" s="21">
        <v>6061689.1831999123</v>
      </c>
      <c r="F58" s="21">
        <v>35684996.523199916</v>
      </c>
      <c r="G58" s="114">
        <v>1357.49</v>
      </c>
      <c r="H58" s="32">
        <v>34826405.950000003</v>
      </c>
      <c r="I58" s="32">
        <v>858590.57319991291</v>
      </c>
      <c r="J58" s="115">
        <f t="shared" si="3"/>
        <v>2.4060267811479727E-2</v>
      </c>
      <c r="K58" s="116">
        <v>0</v>
      </c>
      <c r="L58" s="116">
        <v>0</v>
      </c>
      <c r="M58" s="116">
        <v>329375.85314675409</v>
      </c>
      <c r="N58" s="116">
        <v>471053.13813847455</v>
      </c>
      <c r="O58" s="116">
        <v>0</v>
      </c>
      <c r="P58" s="117">
        <v>-2405355.8125</v>
      </c>
      <c r="Q58" s="117">
        <v>7462319.6899723699</v>
      </c>
      <c r="R58" s="118">
        <v>5945910.1393650733</v>
      </c>
      <c r="S58" s="21">
        <v>12661893.581322586</v>
      </c>
      <c r="T58" s="36">
        <v>8029663.7885033907</v>
      </c>
      <c r="U58" s="19">
        <v>20691557.369825978</v>
      </c>
      <c r="V58" s="19">
        <v>3752594.8290626793</v>
      </c>
      <c r="W58" s="38">
        <f t="shared" si="4"/>
        <v>24444152.198888656</v>
      </c>
      <c r="X58" s="119"/>
    </row>
    <row r="59" spans="1:24" s="120" customFormat="1" ht="16.5">
      <c r="A59" s="20">
        <v>165</v>
      </c>
      <c r="B59" s="18" t="s">
        <v>85</v>
      </c>
      <c r="C59" s="21">
        <v>16340</v>
      </c>
      <c r="D59" s="21">
        <v>25157943.580000002</v>
      </c>
      <c r="E59" s="21">
        <v>2657368.3192879232</v>
      </c>
      <c r="F59" s="21">
        <v>27815311.899287924</v>
      </c>
      <c r="G59" s="114">
        <v>1357.49</v>
      </c>
      <c r="H59" s="32">
        <v>22181386.600000001</v>
      </c>
      <c r="I59" s="32">
        <v>5633925.2992879227</v>
      </c>
      <c r="J59" s="115">
        <f t="shared" si="3"/>
        <v>0.20254762267944051</v>
      </c>
      <c r="K59" s="116">
        <v>0</v>
      </c>
      <c r="L59" s="116">
        <v>0</v>
      </c>
      <c r="M59" s="116">
        <v>148601.69847901419</v>
      </c>
      <c r="N59" s="116">
        <v>228172.98688482109</v>
      </c>
      <c r="O59" s="116">
        <v>0</v>
      </c>
      <c r="P59" s="117">
        <v>-1292332.9774999998</v>
      </c>
      <c r="Q59" s="117">
        <v>997757.58331705444</v>
      </c>
      <c r="R59" s="118">
        <v>235673.72782650596</v>
      </c>
      <c r="S59" s="21">
        <v>5951798.3182953186</v>
      </c>
      <c r="T59" s="36">
        <v>4972339.3960864134</v>
      </c>
      <c r="U59" s="19">
        <v>10924137.714381732</v>
      </c>
      <c r="V59" s="19">
        <v>2438656.0822566152</v>
      </c>
      <c r="W59" s="38">
        <f t="shared" si="4"/>
        <v>13362793.796638347</v>
      </c>
      <c r="X59" s="119"/>
    </row>
    <row r="60" spans="1:24" s="120" customFormat="1" ht="16.5">
      <c r="A60" s="20">
        <v>167</v>
      </c>
      <c r="B60" s="18" t="s">
        <v>86</v>
      </c>
      <c r="C60" s="21">
        <v>77261</v>
      </c>
      <c r="D60" s="21">
        <v>96768735.859999999</v>
      </c>
      <c r="E60" s="21">
        <v>17346285.326277401</v>
      </c>
      <c r="F60" s="21">
        <v>114115021.1862774</v>
      </c>
      <c r="G60" s="114">
        <v>1357.49</v>
      </c>
      <c r="H60" s="32">
        <v>104881034.89</v>
      </c>
      <c r="I60" s="32">
        <v>9233986.2962774038</v>
      </c>
      <c r="J60" s="115">
        <f t="shared" si="3"/>
        <v>8.091823670789286E-2</v>
      </c>
      <c r="K60" s="116">
        <v>0</v>
      </c>
      <c r="L60" s="116">
        <v>0</v>
      </c>
      <c r="M60" s="116">
        <v>1129413.7745904957</v>
      </c>
      <c r="N60" s="116">
        <v>1507364.2149743752</v>
      </c>
      <c r="O60" s="116">
        <v>238203.04821168003</v>
      </c>
      <c r="P60" s="117">
        <v>-7319766.9368000012</v>
      </c>
      <c r="Q60" s="117">
        <v>8126809.5509918388</v>
      </c>
      <c r="R60" s="118">
        <v>7711151.5837480389</v>
      </c>
      <c r="S60" s="21">
        <v>20627161.531993836</v>
      </c>
      <c r="T60" s="36">
        <v>24828964.821396858</v>
      </c>
      <c r="U60" s="19">
        <v>45456126.353390694</v>
      </c>
      <c r="V60" s="19">
        <v>12199652.05330129</v>
      </c>
      <c r="W60" s="38">
        <f t="shared" si="4"/>
        <v>57655778.406691983</v>
      </c>
      <c r="X60" s="119"/>
    </row>
    <row r="61" spans="1:24" s="120" customFormat="1" ht="16.5">
      <c r="A61" s="20">
        <v>169</v>
      </c>
      <c r="B61" s="18" t="s">
        <v>87</v>
      </c>
      <c r="C61" s="21">
        <v>5046</v>
      </c>
      <c r="D61" s="21">
        <v>7101007.5200000005</v>
      </c>
      <c r="E61" s="21">
        <v>723955.51710822852</v>
      </c>
      <c r="F61" s="21">
        <v>7824963.0371082295</v>
      </c>
      <c r="G61" s="114">
        <v>1357.49</v>
      </c>
      <c r="H61" s="32">
        <v>6849894.54</v>
      </c>
      <c r="I61" s="32">
        <v>975068.49710822944</v>
      </c>
      <c r="J61" s="115">
        <f t="shared" si="3"/>
        <v>0.12460998122089187</v>
      </c>
      <c r="K61" s="116">
        <v>0</v>
      </c>
      <c r="L61" s="116">
        <v>0</v>
      </c>
      <c r="M61" s="116">
        <v>52768.099636699553</v>
      </c>
      <c r="N61" s="116">
        <v>56742.357621506169</v>
      </c>
      <c r="O61" s="116">
        <v>0</v>
      </c>
      <c r="P61" s="117">
        <v>-274911.86000000004</v>
      </c>
      <c r="Q61" s="117">
        <v>187663.49633967626</v>
      </c>
      <c r="R61" s="118">
        <v>171890.24274198004</v>
      </c>
      <c r="S61" s="21">
        <v>1169220.8334480915</v>
      </c>
      <c r="T61" s="36">
        <v>1376857.7813320884</v>
      </c>
      <c r="U61" s="19">
        <v>2546078.6147801802</v>
      </c>
      <c r="V61" s="19">
        <v>867010.07077748189</v>
      </c>
      <c r="W61" s="38">
        <f t="shared" si="4"/>
        <v>3413088.685557662</v>
      </c>
      <c r="X61" s="119"/>
    </row>
    <row r="62" spans="1:24" s="120" customFormat="1" ht="16.5">
      <c r="A62" s="20">
        <v>171</v>
      </c>
      <c r="B62" s="18" t="s">
        <v>88</v>
      </c>
      <c r="C62" s="21">
        <v>4624</v>
      </c>
      <c r="D62" s="21">
        <v>5854509.4199999999</v>
      </c>
      <c r="E62" s="21">
        <v>1072392.4908241597</v>
      </c>
      <c r="F62" s="21">
        <v>6926901.9108241592</v>
      </c>
      <c r="G62" s="114">
        <v>1357.49</v>
      </c>
      <c r="H62" s="32">
        <v>6277033.7599999998</v>
      </c>
      <c r="I62" s="32">
        <v>649868.15082415938</v>
      </c>
      <c r="J62" s="115">
        <f t="shared" si="3"/>
        <v>9.3818009723605059E-2</v>
      </c>
      <c r="K62" s="116">
        <v>26806.400768</v>
      </c>
      <c r="L62" s="116">
        <v>0</v>
      </c>
      <c r="M62" s="116">
        <v>45048.070721683354</v>
      </c>
      <c r="N62" s="116">
        <v>86675.207613187638</v>
      </c>
      <c r="O62" s="116">
        <v>0</v>
      </c>
      <c r="P62" s="117">
        <v>-275232.32500000001</v>
      </c>
      <c r="Q62" s="117">
        <v>4692.4158618473566</v>
      </c>
      <c r="R62" s="118">
        <v>-175789.02529530803</v>
      </c>
      <c r="S62" s="21">
        <v>362068.89549356967</v>
      </c>
      <c r="T62" s="36">
        <v>1266318.9621396677</v>
      </c>
      <c r="U62" s="19">
        <v>1628387.8576332373</v>
      </c>
      <c r="V62" s="19">
        <v>901856.00179482601</v>
      </c>
      <c r="W62" s="38">
        <f t="shared" si="4"/>
        <v>2530243.859428063</v>
      </c>
      <c r="X62" s="119"/>
    </row>
    <row r="63" spans="1:24" s="120" customFormat="1" ht="16.5">
      <c r="A63" s="20">
        <v>172</v>
      </c>
      <c r="B63" s="18" t="s">
        <v>89</v>
      </c>
      <c r="C63" s="21">
        <v>4263</v>
      </c>
      <c r="D63" s="21">
        <v>4472572.96</v>
      </c>
      <c r="E63" s="21">
        <v>1315567.0384433847</v>
      </c>
      <c r="F63" s="21">
        <v>5788139.9984433847</v>
      </c>
      <c r="G63" s="114">
        <v>1357.49</v>
      </c>
      <c r="H63" s="32">
        <v>5786979.8700000001</v>
      </c>
      <c r="I63" s="32">
        <v>1160.1284433845431</v>
      </c>
      <c r="J63" s="115">
        <f t="shared" si="3"/>
        <v>2.0043199433609737E-4</v>
      </c>
      <c r="K63" s="116">
        <v>551548.40647200006</v>
      </c>
      <c r="L63" s="116">
        <v>0</v>
      </c>
      <c r="M63" s="116">
        <v>51028.957890690581</v>
      </c>
      <c r="N63" s="116">
        <v>62650.582220264303</v>
      </c>
      <c r="O63" s="116">
        <v>0</v>
      </c>
      <c r="P63" s="117">
        <v>-267973.09000000003</v>
      </c>
      <c r="Q63" s="117">
        <v>-579647.53119679133</v>
      </c>
      <c r="R63" s="118">
        <v>-551859.60109635885</v>
      </c>
      <c r="S63" s="21">
        <v>-733092.14726681076</v>
      </c>
      <c r="T63" s="36">
        <v>1452132.4278684261</v>
      </c>
      <c r="U63" s="19">
        <v>719040.28060161532</v>
      </c>
      <c r="V63" s="19">
        <v>904534.8226418345</v>
      </c>
      <c r="W63" s="38">
        <f t="shared" si="4"/>
        <v>1623575.1032434497</v>
      </c>
      <c r="X63" s="119"/>
    </row>
    <row r="64" spans="1:24" s="120" customFormat="1" ht="16.5">
      <c r="A64" s="20">
        <v>176</v>
      </c>
      <c r="B64" s="18" t="s">
        <v>90</v>
      </c>
      <c r="C64" s="21">
        <v>4444</v>
      </c>
      <c r="D64" s="21">
        <v>4334760.01</v>
      </c>
      <c r="E64" s="21">
        <v>1916743.8196929244</v>
      </c>
      <c r="F64" s="21">
        <v>6251503.8296929244</v>
      </c>
      <c r="G64" s="114">
        <v>1357.49</v>
      </c>
      <c r="H64" s="32">
        <v>6032685.5599999996</v>
      </c>
      <c r="I64" s="32">
        <v>218818.2696929248</v>
      </c>
      <c r="J64" s="115">
        <f t="shared" si="3"/>
        <v>3.5002501102790372E-2</v>
      </c>
      <c r="K64" s="116">
        <v>1238479.7307519999</v>
      </c>
      <c r="L64" s="116">
        <v>0</v>
      </c>
      <c r="M64" s="116">
        <v>54340.410088288154</v>
      </c>
      <c r="N64" s="116">
        <v>74903.777157382938</v>
      </c>
      <c r="O64" s="116">
        <v>0</v>
      </c>
      <c r="P64" s="117">
        <v>-302136.875</v>
      </c>
      <c r="Q64" s="117">
        <v>-94097.049595851277</v>
      </c>
      <c r="R64" s="118">
        <v>-167838.62152531795</v>
      </c>
      <c r="S64" s="21">
        <v>1022469.6415694266</v>
      </c>
      <c r="T64" s="36">
        <v>1832132.2578159489</v>
      </c>
      <c r="U64" s="19">
        <v>2854601.8993853754</v>
      </c>
      <c r="V64" s="19">
        <v>960697.45607522817</v>
      </c>
      <c r="W64" s="38">
        <f t="shared" si="4"/>
        <v>3815299.3554606037</v>
      </c>
      <c r="X64" s="119"/>
    </row>
    <row r="65" spans="1:24" s="120" customFormat="1" ht="16.5">
      <c r="A65" s="20">
        <v>177</v>
      </c>
      <c r="B65" s="18" t="s">
        <v>91</v>
      </c>
      <c r="C65" s="21">
        <v>1786</v>
      </c>
      <c r="D65" s="21">
        <v>2273323.3100000005</v>
      </c>
      <c r="E65" s="21">
        <v>357185.63049967017</v>
      </c>
      <c r="F65" s="21">
        <v>2630508.9404996708</v>
      </c>
      <c r="G65" s="114">
        <v>1357.49</v>
      </c>
      <c r="H65" s="32">
        <v>2424477.14</v>
      </c>
      <c r="I65" s="32">
        <v>206031.80049967067</v>
      </c>
      <c r="J65" s="115">
        <f t="shared" si="3"/>
        <v>7.8323930904615924E-2</v>
      </c>
      <c r="K65" s="116">
        <v>68348.915029333337</v>
      </c>
      <c r="L65" s="116">
        <v>0</v>
      </c>
      <c r="M65" s="116">
        <v>21305.600621040143</v>
      </c>
      <c r="N65" s="116">
        <v>32209.459365254414</v>
      </c>
      <c r="O65" s="116">
        <v>0</v>
      </c>
      <c r="P65" s="117">
        <v>-105666.42750000001</v>
      </c>
      <c r="Q65" s="117">
        <v>360363.22203512915</v>
      </c>
      <c r="R65" s="118">
        <v>365214.85850069619</v>
      </c>
      <c r="S65" s="21">
        <v>947807.42855112394</v>
      </c>
      <c r="T65" s="36">
        <v>-6140.9245481914013</v>
      </c>
      <c r="U65" s="19">
        <v>941666.50400293258</v>
      </c>
      <c r="V65" s="19">
        <v>358449.70504524995</v>
      </c>
      <c r="W65" s="38">
        <f t="shared" si="4"/>
        <v>1300116.2090481825</v>
      </c>
      <c r="X65" s="119"/>
    </row>
    <row r="66" spans="1:24" s="120" customFormat="1" ht="16.5">
      <c r="A66" s="20">
        <v>178</v>
      </c>
      <c r="B66" s="18" t="s">
        <v>92</v>
      </c>
      <c r="C66" s="21">
        <v>5887</v>
      </c>
      <c r="D66" s="21">
        <v>6641620.7300000004</v>
      </c>
      <c r="E66" s="21">
        <v>1564976.196023629</v>
      </c>
      <c r="F66" s="21">
        <v>8206596.9260236295</v>
      </c>
      <c r="G66" s="114">
        <v>1357.49</v>
      </c>
      <c r="H66" s="32">
        <v>7991543.6299999999</v>
      </c>
      <c r="I66" s="32">
        <v>215053.29602362961</v>
      </c>
      <c r="J66" s="115">
        <f t="shared" si="3"/>
        <v>2.6204929761041659E-2</v>
      </c>
      <c r="K66" s="116">
        <v>296090.47977599996</v>
      </c>
      <c r="L66" s="116">
        <v>0</v>
      </c>
      <c r="M66" s="116">
        <v>64180.241807048173</v>
      </c>
      <c r="N66" s="116">
        <v>122334.38095700025</v>
      </c>
      <c r="O66" s="116">
        <v>0</v>
      </c>
      <c r="P66" s="117">
        <v>-309502.11999999994</v>
      </c>
      <c r="Q66" s="117">
        <v>595143.12394122256</v>
      </c>
      <c r="R66" s="118">
        <v>205925.7367004157</v>
      </c>
      <c r="S66" s="21">
        <v>1189225.1392053161</v>
      </c>
      <c r="T66" s="36">
        <v>1619402.5690336991</v>
      </c>
      <c r="U66" s="19">
        <v>2808627.7082390152</v>
      </c>
      <c r="V66" s="19">
        <v>1301379.7723281845</v>
      </c>
      <c r="W66" s="38">
        <f t="shared" si="4"/>
        <v>4110007.4805671996</v>
      </c>
      <c r="X66" s="119"/>
    </row>
    <row r="67" spans="1:24" s="120" customFormat="1" ht="16.5">
      <c r="A67" s="20">
        <v>179</v>
      </c>
      <c r="B67" s="18" t="s">
        <v>93</v>
      </c>
      <c r="C67" s="21">
        <v>144473</v>
      </c>
      <c r="D67" s="21">
        <v>203101580.06</v>
      </c>
      <c r="E67" s="21">
        <v>29292316.455463894</v>
      </c>
      <c r="F67" s="21">
        <v>232393896.51546389</v>
      </c>
      <c r="G67" s="114">
        <v>1357.49</v>
      </c>
      <c r="H67" s="32">
        <v>196120652.77000001</v>
      </c>
      <c r="I67" s="32">
        <v>36273243.745463878</v>
      </c>
      <c r="J67" s="115">
        <f t="shared" si="3"/>
        <v>0.15608518248262254</v>
      </c>
      <c r="K67" s="116">
        <v>0</v>
      </c>
      <c r="L67" s="116">
        <v>0</v>
      </c>
      <c r="M67" s="116">
        <v>1984024.451126951</v>
      </c>
      <c r="N67" s="116">
        <v>2868099.7270016163</v>
      </c>
      <c r="O67" s="116">
        <v>1071709.7959302333</v>
      </c>
      <c r="P67" s="117">
        <v>-17385666.42145</v>
      </c>
      <c r="Q67" s="117">
        <v>-1451620.3096328974</v>
      </c>
      <c r="R67" s="118">
        <v>4887352.9933173824</v>
      </c>
      <c r="S67" s="21">
        <v>28247143.981757164</v>
      </c>
      <c r="T67" s="36">
        <v>40168856.004719913</v>
      </c>
      <c r="U67" s="19">
        <v>68415999.986477077</v>
      </c>
      <c r="V67" s="19">
        <v>20355226.032866288</v>
      </c>
      <c r="W67" s="38">
        <f t="shared" si="4"/>
        <v>88771226.019343361</v>
      </c>
      <c r="X67" s="119"/>
    </row>
    <row r="68" spans="1:24" s="120" customFormat="1" ht="16.5">
      <c r="A68" s="20">
        <v>181</v>
      </c>
      <c r="B68" s="18" t="s">
        <v>94</v>
      </c>
      <c r="C68" s="21">
        <v>1685</v>
      </c>
      <c r="D68" s="21">
        <v>2290928.15</v>
      </c>
      <c r="E68" s="21">
        <v>349792.86073979217</v>
      </c>
      <c r="F68" s="21">
        <v>2640721.0107397921</v>
      </c>
      <c r="G68" s="114">
        <v>1357.49</v>
      </c>
      <c r="H68" s="32">
        <v>2287370.65</v>
      </c>
      <c r="I68" s="32">
        <v>353350.36073979223</v>
      </c>
      <c r="J68" s="115">
        <f t="shared" si="3"/>
        <v>0.13380828921446794</v>
      </c>
      <c r="K68" s="116">
        <v>39571.115146666663</v>
      </c>
      <c r="L68" s="116">
        <v>0</v>
      </c>
      <c r="M68" s="116">
        <v>14107.828899312821</v>
      </c>
      <c r="N68" s="116">
        <v>23639.042007260145</v>
      </c>
      <c r="O68" s="116">
        <v>0</v>
      </c>
      <c r="P68" s="117">
        <v>-80592.150000000009</v>
      </c>
      <c r="Q68" s="117">
        <v>262367.68185422686</v>
      </c>
      <c r="R68" s="118">
        <v>189723.95328039327</v>
      </c>
      <c r="S68" s="21">
        <v>802167.83192765201</v>
      </c>
      <c r="T68" s="36">
        <v>913668.13009595545</v>
      </c>
      <c r="U68" s="19">
        <v>1715835.9620236075</v>
      </c>
      <c r="V68" s="19">
        <v>401516.19993409759</v>
      </c>
      <c r="W68" s="38">
        <f t="shared" si="4"/>
        <v>2117352.1619577049</v>
      </c>
      <c r="X68" s="119"/>
    </row>
    <row r="69" spans="1:24" s="120" customFormat="1" ht="16.5">
      <c r="A69" s="20">
        <v>182</v>
      </c>
      <c r="B69" s="18" t="s">
        <v>95</v>
      </c>
      <c r="C69" s="21">
        <v>19767</v>
      </c>
      <c r="D69" s="21">
        <v>23685305.739999998</v>
      </c>
      <c r="E69" s="21">
        <v>4007494.9578795368</v>
      </c>
      <c r="F69" s="21">
        <v>27692800.697879534</v>
      </c>
      <c r="G69" s="114">
        <v>1357.49</v>
      </c>
      <c r="H69" s="32">
        <v>26833504.830000002</v>
      </c>
      <c r="I69" s="32">
        <v>859295.86787953228</v>
      </c>
      <c r="J69" s="115">
        <f t="shared" si="3"/>
        <v>3.1029576143424505E-2</v>
      </c>
      <c r="K69" s="116">
        <v>290179.66542400001</v>
      </c>
      <c r="L69" s="116">
        <v>0</v>
      </c>
      <c r="M69" s="116">
        <v>252330.46420951805</v>
      </c>
      <c r="N69" s="116">
        <v>403196.86015089427</v>
      </c>
      <c r="O69" s="116">
        <v>0</v>
      </c>
      <c r="P69" s="117">
        <v>-1546985.98</v>
      </c>
      <c r="Q69" s="117">
        <v>1814311.0648485494</v>
      </c>
      <c r="R69" s="118">
        <v>2125241.3176482315</v>
      </c>
      <c r="S69" s="21">
        <v>4197569.2601607256</v>
      </c>
      <c r="T69" s="36">
        <v>-67559.321347897581</v>
      </c>
      <c r="U69" s="19">
        <v>4130009.9388128282</v>
      </c>
      <c r="V69" s="19">
        <v>3229426.1775445389</v>
      </c>
      <c r="W69" s="38">
        <f t="shared" si="4"/>
        <v>7359436.1163573675</v>
      </c>
      <c r="X69" s="119"/>
    </row>
    <row r="70" spans="1:24" s="120" customFormat="1" ht="16.5">
      <c r="A70" s="20">
        <v>186</v>
      </c>
      <c r="B70" s="18" t="s">
        <v>96</v>
      </c>
      <c r="C70" s="21">
        <v>45226</v>
      </c>
      <c r="D70" s="21">
        <v>70272764.330000013</v>
      </c>
      <c r="E70" s="21">
        <v>9255634.0618958138</v>
      </c>
      <c r="F70" s="21">
        <v>79528398.391895831</v>
      </c>
      <c r="G70" s="114">
        <v>1357.49</v>
      </c>
      <c r="H70" s="32">
        <v>61393842.740000002</v>
      </c>
      <c r="I70" s="32">
        <v>18134555.651895829</v>
      </c>
      <c r="J70" s="115">
        <f t="shared" si="3"/>
        <v>0.22802616447188243</v>
      </c>
      <c r="K70" s="116">
        <v>0</v>
      </c>
      <c r="L70" s="116">
        <v>0</v>
      </c>
      <c r="M70" s="116">
        <v>375667.1268208329</v>
      </c>
      <c r="N70" s="116">
        <v>846682.15834288043</v>
      </c>
      <c r="O70" s="116">
        <v>622583.44271531701</v>
      </c>
      <c r="P70" s="117">
        <v>-5564767.8785499996</v>
      </c>
      <c r="Q70" s="117">
        <v>-4199738.7063479153</v>
      </c>
      <c r="R70" s="118">
        <v>-1440158.6094251114</v>
      </c>
      <c r="S70" s="21">
        <v>8774823.1854518298</v>
      </c>
      <c r="T70" s="36">
        <v>3455554.2781235091</v>
      </c>
      <c r="U70" s="19">
        <v>12230377.463575339</v>
      </c>
      <c r="V70" s="19">
        <v>5349850.1179225799</v>
      </c>
      <c r="W70" s="38">
        <f t="shared" si="4"/>
        <v>17580227.581497919</v>
      </c>
      <c r="X70" s="119"/>
    </row>
    <row r="71" spans="1:24" s="120" customFormat="1" ht="16.5">
      <c r="A71" s="20">
        <v>202</v>
      </c>
      <c r="B71" s="18" t="s">
        <v>97</v>
      </c>
      <c r="C71" s="21">
        <v>35497</v>
      </c>
      <c r="D71" s="21">
        <v>61159112.710000008</v>
      </c>
      <c r="E71" s="21">
        <v>5643865.823931165</v>
      </c>
      <c r="F71" s="21">
        <v>66802978.533931173</v>
      </c>
      <c r="G71" s="114">
        <v>1357.49</v>
      </c>
      <c r="H71" s="32">
        <v>48186822.530000001</v>
      </c>
      <c r="I71" s="32">
        <v>18616156.003931172</v>
      </c>
      <c r="J71" s="115">
        <f t="shared" si="3"/>
        <v>0.27867254443565692</v>
      </c>
      <c r="K71" s="116">
        <v>0</v>
      </c>
      <c r="L71" s="116">
        <v>0</v>
      </c>
      <c r="M71" s="116">
        <v>292549.03510641307</v>
      </c>
      <c r="N71" s="116">
        <v>630605.69074966514</v>
      </c>
      <c r="O71" s="116">
        <v>707206.49150150688</v>
      </c>
      <c r="P71" s="117">
        <v>-2229563.395</v>
      </c>
      <c r="Q71" s="117">
        <v>2612465.7097066832</v>
      </c>
      <c r="R71" s="118">
        <v>1167330.9937184455</v>
      </c>
      <c r="S71" s="21">
        <v>21796750.529713884</v>
      </c>
      <c r="T71" s="36">
        <v>1552199.1448677343</v>
      </c>
      <c r="U71" s="19">
        <v>23348949.674581617</v>
      </c>
      <c r="V71" s="19">
        <v>3643336.7180488976</v>
      </c>
      <c r="W71" s="38">
        <f t="shared" si="4"/>
        <v>26992286.392630514</v>
      </c>
      <c r="X71" s="119"/>
    </row>
    <row r="72" spans="1:24" s="120" customFormat="1" ht="16.5">
      <c r="A72" s="20">
        <v>204</v>
      </c>
      <c r="B72" s="18" t="s">
        <v>98</v>
      </c>
      <c r="C72" s="21">
        <v>2778</v>
      </c>
      <c r="D72" s="21">
        <v>2945254.75</v>
      </c>
      <c r="E72" s="21">
        <v>867116.09648291219</v>
      </c>
      <c r="F72" s="21">
        <v>3812370.8464829121</v>
      </c>
      <c r="G72" s="114">
        <v>1357.49</v>
      </c>
      <c r="H72" s="32">
        <v>3771107.22</v>
      </c>
      <c r="I72" s="32">
        <v>41263.626482911874</v>
      </c>
      <c r="J72" s="115">
        <f t="shared" si="3"/>
        <v>1.0823612954909533E-2</v>
      </c>
      <c r="K72" s="116">
        <v>304677.86116800003</v>
      </c>
      <c r="L72" s="116">
        <v>0</v>
      </c>
      <c r="M72" s="116">
        <v>31296.145918489012</v>
      </c>
      <c r="N72" s="116">
        <v>33663.590434726655</v>
      </c>
      <c r="O72" s="116">
        <v>0</v>
      </c>
      <c r="P72" s="117">
        <v>-205040.09</v>
      </c>
      <c r="Q72" s="117">
        <v>-504282.67431420792</v>
      </c>
      <c r="R72" s="118">
        <v>-746803.71523126774</v>
      </c>
      <c r="S72" s="21">
        <v>-1045225.2555413481</v>
      </c>
      <c r="T72" s="36">
        <v>1010384.3188138746</v>
      </c>
      <c r="U72" s="19">
        <v>-34840.936727473512</v>
      </c>
      <c r="V72" s="19">
        <v>615735.06727982382</v>
      </c>
      <c r="W72" s="38">
        <f t="shared" si="4"/>
        <v>580894.13055235031</v>
      </c>
      <c r="X72" s="119"/>
    </row>
    <row r="73" spans="1:24" s="120" customFormat="1" ht="16.5">
      <c r="A73" s="20">
        <v>205</v>
      </c>
      <c r="B73" s="18" t="s">
        <v>99</v>
      </c>
      <c r="C73" s="21">
        <v>36493</v>
      </c>
      <c r="D73" s="21">
        <v>53438246.909999996</v>
      </c>
      <c r="E73" s="21">
        <v>6890006.1966356728</v>
      </c>
      <c r="F73" s="21">
        <v>60328253.106635667</v>
      </c>
      <c r="G73" s="114">
        <v>1357.49</v>
      </c>
      <c r="H73" s="32">
        <v>49538882.57</v>
      </c>
      <c r="I73" s="32">
        <v>10789370.536635667</v>
      </c>
      <c r="J73" s="115">
        <f t="shared" si="3"/>
        <v>0.17884440508437191</v>
      </c>
      <c r="K73" s="116">
        <v>406202.51253866666</v>
      </c>
      <c r="L73" s="116">
        <v>0</v>
      </c>
      <c r="M73" s="116">
        <v>488583.20193907322</v>
      </c>
      <c r="N73" s="116">
        <v>697613.91637985432</v>
      </c>
      <c r="O73" s="116">
        <v>0</v>
      </c>
      <c r="P73" s="117">
        <v>-2902157.5982500003</v>
      </c>
      <c r="Q73" s="117">
        <v>-8674216.2959946822</v>
      </c>
      <c r="R73" s="118">
        <v>-5512329.556767527</v>
      </c>
      <c r="S73" s="21">
        <v>-4706933.2835189477</v>
      </c>
      <c r="T73" s="36">
        <v>13002571.042373247</v>
      </c>
      <c r="U73" s="19">
        <v>8295637.7588542998</v>
      </c>
      <c r="V73" s="19">
        <v>5585993.7376114782</v>
      </c>
      <c r="W73" s="38">
        <f t="shared" si="4"/>
        <v>13881631.496465778</v>
      </c>
      <c r="X73" s="119"/>
    </row>
    <row r="74" spans="1:24" s="120" customFormat="1" ht="16.5">
      <c r="A74" s="20">
        <v>208</v>
      </c>
      <c r="B74" s="18" t="s">
        <v>100</v>
      </c>
      <c r="C74" s="21">
        <v>12412</v>
      </c>
      <c r="D74" s="21">
        <v>20958365.719999999</v>
      </c>
      <c r="E74" s="21">
        <v>2157833.0446245372</v>
      </c>
      <c r="F74" s="21">
        <v>23116198.764624536</v>
      </c>
      <c r="G74" s="114">
        <v>1357.49</v>
      </c>
      <c r="H74" s="32">
        <v>16849165.879999999</v>
      </c>
      <c r="I74" s="32">
        <v>6267032.8846245371</v>
      </c>
      <c r="J74" s="115">
        <f t="shared" si="3"/>
        <v>0.2711100102762215</v>
      </c>
      <c r="K74" s="116">
        <v>343048.61516800005</v>
      </c>
      <c r="L74" s="116">
        <v>0</v>
      </c>
      <c r="M74" s="116">
        <v>143890.61372849243</v>
      </c>
      <c r="N74" s="116">
        <v>235595.80823532562</v>
      </c>
      <c r="O74" s="116">
        <v>8356.1540458429627</v>
      </c>
      <c r="P74" s="117">
        <v>-608685.68500000006</v>
      </c>
      <c r="Q74" s="117">
        <v>1751944.0667926741</v>
      </c>
      <c r="R74" s="118">
        <v>822057.43355568813</v>
      </c>
      <c r="S74" s="21">
        <v>8963239.8911505602</v>
      </c>
      <c r="T74" s="36">
        <v>6023626.9437551321</v>
      </c>
      <c r="U74" s="19">
        <v>14986866.834905691</v>
      </c>
      <c r="V74" s="19">
        <v>2238688.9344827854</v>
      </c>
      <c r="W74" s="38">
        <f t="shared" si="4"/>
        <v>17225555.769388478</v>
      </c>
      <c r="X74" s="119"/>
    </row>
    <row r="75" spans="1:24" s="120" customFormat="1" ht="16.5">
      <c r="A75" s="20">
        <v>211</v>
      </c>
      <c r="B75" s="18" t="s">
        <v>101</v>
      </c>
      <c r="C75" s="21">
        <v>32622</v>
      </c>
      <c r="D75" s="21">
        <v>56918646.380000003</v>
      </c>
      <c r="E75" s="21">
        <v>4202979.9099061619</v>
      </c>
      <c r="F75" s="21">
        <v>61121626.289906166</v>
      </c>
      <c r="G75" s="114">
        <v>1357.49</v>
      </c>
      <c r="H75" s="32">
        <v>44284038.780000001</v>
      </c>
      <c r="I75" s="32">
        <v>16837587.509906165</v>
      </c>
      <c r="J75" s="115">
        <f t="shared" si="3"/>
        <v>0.2754767589141649</v>
      </c>
      <c r="K75" s="116">
        <v>0</v>
      </c>
      <c r="L75" s="116">
        <v>0</v>
      </c>
      <c r="M75" s="116">
        <v>258940.6041149112</v>
      </c>
      <c r="N75" s="116">
        <v>607836.20488884859</v>
      </c>
      <c r="O75" s="116">
        <v>321695.96464399173</v>
      </c>
      <c r="P75" s="117">
        <v>-2068164.145</v>
      </c>
      <c r="Q75" s="117">
        <v>4371318.0475047147</v>
      </c>
      <c r="R75" s="118">
        <v>2736570.1299669421</v>
      </c>
      <c r="S75" s="21">
        <v>23065784.316025574</v>
      </c>
      <c r="T75" s="36">
        <v>6482201.6828476815</v>
      </c>
      <c r="U75" s="19">
        <v>29547985.998873256</v>
      </c>
      <c r="V75" s="19">
        <v>4112905.6421127054</v>
      </c>
      <c r="W75" s="38">
        <f t="shared" si="4"/>
        <v>33660891.640985958</v>
      </c>
      <c r="X75" s="119"/>
    </row>
    <row r="76" spans="1:24" s="120" customFormat="1" ht="16.5">
      <c r="A76" s="20">
        <v>213</v>
      </c>
      <c r="B76" s="18" t="s">
        <v>102</v>
      </c>
      <c r="C76" s="21">
        <v>5230</v>
      </c>
      <c r="D76" s="21">
        <v>5781022.9299999997</v>
      </c>
      <c r="E76" s="21">
        <v>1397546.2392911445</v>
      </c>
      <c r="F76" s="21">
        <v>7178569.1692911442</v>
      </c>
      <c r="G76" s="114">
        <v>1357.49</v>
      </c>
      <c r="H76" s="32">
        <v>7099672.7000000002</v>
      </c>
      <c r="I76" s="32">
        <v>78896.469291144051</v>
      </c>
      <c r="J76" s="115">
        <f t="shared" ref="J76:J139" si="5">I76/F76</f>
        <v>1.0990556395089354E-2</v>
      </c>
      <c r="K76" s="116">
        <v>491050.01368000003</v>
      </c>
      <c r="L76" s="116">
        <v>0</v>
      </c>
      <c r="M76" s="116">
        <v>56945.974262851261</v>
      </c>
      <c r="N76" s="116">
        <v>80561.956712940853</v>
      </c>
      <c r="O76" s="116">
        <v>0</v>
      </c>
      <c r="P76" s="117">
        <v>-365041.29500000004</v>
      </c>
      <c r="Q76" s="117">
        <v>-161005.98566674531</v>
      </c>
      <c r="R76" s="118">
        <v>50452.539394573781</v>
      </c>
      <c r="S76" s="21">
        <v>231859.67267476453</v>
      </c>
      <c r="T76" s="36">
        <v>731863.84048402414</v>
      </c>
      <c r="U76" s="19">
        <v>963723.51315878867</v>
      </c>
      <c r="V76" s="19">
        <v>1072407.1625629449</v>
      </c>
      <c r="W76" s="38">
        <f t="shared" ref="W76:W139" si="6">U76+V76</f>
        <v>2036130.6757217336</v>
      </c>
      <c r="X76" s="119"/>
    </row>
    <row r="77" spans="1:24" s="120" customFormat="1" ht="16.5">
      <c r="A77" s="20">
        <v>214</v>
      </c>
      <c r="B77" s="18" t="s">
        <v>103</v>
      </c>
      <c r="C77" s="21">
        <v>12662</v>
      </c>
      <c r="D77" s="21">
        <v>16888125.149999999</v>
      </c>
      <c r="E77" s="21">
        <v>2808261.6960735493</v>
      </c>
      <c r="F77" s="21">
        <v>19696386.846073549</v>
      </c>
      <c r="G77" s="114">
        <v>1357.49</v>
      </c>
      <c r="H77" s="32">
        <v>17188538.379999999</v>
      </c>
      <c r="I77" s="32">
        <v>2507848.4660735503</v>
      </c>
      <c r="J77" s="115">
        <f t="shared" si="5"/>
        <v>0.12732530517765936</v>
      </c>
      <c r="K77" s="116">
        <v>232802.45150933333</v>
      </c>
      <c r="L77" s="116">
        <v>0</v>
      </c>
      <c r="M77" s="116">
        <v>178193.75488976049</v>
      </c>
      <c r="N77" s="116">
        <v>231081.01495188786</v>
      </c>
      <c r="O77" s="116">
        <v>0</v>
      </c>
      <c r="P77" s="117">
        <v>-697734.60250000004</v>
      </c>
      <c r="Q77" s="117">
        <v>126260.99377675727</v>
      </c>
      <c r="R77" s="118">
        <v>762813.71757161361</v>
      </c>
      <c r="S77" s="21">
        <v>3341265.7962729027</v>
      </c>
      <c r="T77" s="36">
        <v>5115903.3661311679</v>
      </c>
      <c r="U77" s="19">
        <v>8457169.1624040715</v>
      </c>
      <c r="V77" s="19">
        <v>2529402.5122205433</v>
      </c>
      <c r="W77" s="38">
        <f t="shared" si="6"/>
        <v>10986571.674624614</v>
      </c>
      <c r="X77" s="119"/>
    </row>
    <row r="78" spans="1:24" s="120" customFormat="1" ht="16.5">
      <c r="A78" s="20">
        <v>216</v>
      </c>
      <c r="B78" s="18" t="s">
        <v>104</v>
      </c>
      <c r="C78" s="21">
        <v>1311</v>
      </c>
      <c r="D78" s="21">
        <v>1516185.87</v>
      </c>
      <c r="E78" s="21">
        <v>531945.59463855682</v>
      </c>
      <c r="F78" s="21">
        <v>2048131.4646385568</v>
      </c>
      <c r="G78" s="114">
        <v>1357.49</v>
      </c>
      <c r="H78" s="32">
        <v>1779669.39</v>
      </c>
      <c r="I78" s="32">
        <v>268462.07463855692</v>
      </c>
      <c r="J78" s="115">
        <f t="shared" si="5"/>
        <v>0.13107658335102707</v>
      </c>
      <c r="K78" s="116">
        <v>366611.10249600001</v>
      </c>
      <c r="L78" s="116">
        <v>0</v>
      </c>
      <c r="M78" s="116">
        <v>14744.950552466586</v>
      </c>
      <c r="N78" s="116">
        <v>16323.763320259233</v>
      </c>
      <c r="O78" s="116">
        <v>0</v>
      </c>
      <c r="P78" s="117">
        <v>-60623.75</v>
      </c>
      <c r="Q78" s="117">
        <v>125303.22712297506</v>
      </c>
      <c r="R78" s="118">
        <v>2844.5966655486054</v>
      </c>
      <c r="S78" s="21">
        <v>733665.96479580645</v>
      </c>
      <c r="T78" s="36">
        <v>377324.21843343659</v>
      </c>
      <c r="U78" s="19">
        <v>1110990.1832292429</v>
      </c>
      <c r="V78" s="19">
        <v>293811.48631185625</v>
      </c>
      <c r="W78" s="38">
        <f t="shared" si="6"/>
        <v>1404801.6695410991</v>
      </c>
      <c r="X78" s="119"/>
    </row>
    <row r="79" spans="1:24" s="120" customFormat="1" ht="16.5">
      <c r="A79" s="20">
        <v>217</v>
      </c>
      <c r="B79" s="18" t="s">
        <v>105</v>
      </c>
      <c r="C79" s="21">
        <v>5390</v>
      </c>
      <c r="D79" s="21">
        <v>8894869.9299999997</v>
      </c>
      <c r="E79" s="21">
        <v>938775.61419202038</v>
      </c>
      <c r="F79" s="21">
        <v>9833645.5441920199</v>
      </c>
      <c r="G79" s="114">
        <v>1357.49</v>
      </c>
      <c r="H79" s="32">
        <v>7316871.0999999996</v>
      </c>
      <c r="I79" s="32">
        <v>2516774.4441920202</v>
      </c>
      <c r="J79" s="115">
        <f t="shared" si="5"/>
        <v>0.25593503781295901</v>
      </c>
      <c r="K79" s="116">
        <v>63207.940693333323</v>
      </c>
      <c r="L79" s="116">
        <v>0</v>
      </c>
      <c r="M79" s="116">
        <v>62854.115720945694</v>
      </c>
      <c r="N79" s="116">
        <v>69724.161121238576</v>
      </c>
      <c r="O79" s="116">
        <v>0</v>
      </c>
      <c r="P79" s="117">
        <v>-285948.52999999997</v>
      </c>
      <c r="Q79" s="117">
        <v>-571863.76021341304</v>
      </c>
      <c r="R79" s="118">
        <v>-779422.33457635751</v>
      </c>
      <c r="S79" s="21">
        <v>1075326.0369377674</v>
      </c>
      <c r="T79" s="36">
        <v>2662759.4525632937</v>
      </c>
      <c r="U79" s="19">
        <v>3738085.4895010609</v>
      </c>
      <c r="V79" s="19">
        <v>1003028.1216882284</v>
      </c>
      <c r="W79" s="38">
        <f t="shared" si="6"/>
        <v>4741113.611189289</v>
      </c>
      <c r="X79" s="119"/>
    </row>
    <row r="80" spans="1:24" s="120" customFormat="1" ht="16.5">
      <c r="A80" s="20">
        <v>218</v>
      </c>
      <c r="B80" s="18" t="s">
        <v>106</v>
      </c>
      <c r="C80" s="21">
        <v>1192</v>
      </c>
      <c r="D80" s="21">
        <v>1210353.1200000001</v>
      </c>
      <c r="E80" s="21">
        <v>248646.60185053322</v>
      </c>
      <c r="F80" s="21">
        <v>1458999.7218505333</v>
      </c>
      <c r="G80" s="114">
        <v>1357.49</v>
      </c>
      <c r="H80" s="32">
        <v>1618128.08</v>
      </c>
      <c r="I80" s="32">
        <v>-159128.3581494668</v>
      </c>
      <c r="J80" s="115">
        <f t="shared" si="5"/>
        <v>-0.10906675016197752</v>
      </c>
      <c r="K80" s="116">
        <v>44176.867754666666</v>
      </c>
      <c r="L80" s="116">
        <v>0</v>
      </c>
      <c r="M80" s="116">
        <v>11798.74421923065</v>
      </c>
      <c r="N80" s="116">
        <v>17185.501631479441</v>
      </c>
      <c r="O80" s="116">
        <v>0</v>
      </c>
      <c r="P80" s="117">
        <v>-52868.364999999998</v>
      </c>
      <c r="Q80" s="117">
        <v>434228.63700267102</v>
      </c>
      <c r="R80" s="118">
        <v>249029.33100337881</v>
      </c>
      <c r="S80" s="21">
        <v>544422.35846195987</v>
      </c>
      <c r="T80" s="36">
        <v>618068.81438821275</v>
      </c>
      <c r="U80" s="19">
        <v>1162491.1728501725</v>
      </c>
      <c r="V80" s="19">
        <v>312491.15763026476</v>
      </c>
      <c r="W80" s="38">
        <f t="shared" si="6"/>
        <v>1474982.3304804373</v>
      </c>
      <c r="X80" s="119"/>
    </row>
    <row r="81" spans="1:24" s="120" customFormat="1" ht="16.5">
      <c r="A81" s="20">
        <v>224</v>
      </c>
      <c r="B81" s="18" t="s">
        <v>107</v>
      </c>
      <c r="C81" s="21">
        <v>8717</v>
      </c>
      <c r="D81" s="21">
        <v>12291947.98</v>
      </c>
      <c r="E81" s="21">
        <v>2175219.7651524777</v>
      </c>
      <c r="F81" s="21">
        <v>14467167.745152477</v>
      </c>
      <c r="G81" s="114">
        <v>1357.49</v>
      </c>
      <c r="H81" s="32">
        <v>11833240.33</v>
      </c>
      <c r="I81" s="32">
        <v>2633927.4151524771</v>
      </c>
      <c r="J81" s="115">
        <f t="shared" si="5"/>
        <v>0.18206240928083722</v>
      </c>
      <c r="K81" s="116">
        <v>0</v>
      </c>
      <c r="L81" s="116">
        <v>0</v>
      </c>
      <c r="M81" s="116">
        <v>85528.506745102204</v>
      </c>
      <c r="N81" s="116">
        <v>120648.49020488495</v>
      </c>
      <c r="O81" s="116">
        <v>0</v>
      </c>
      <c r="P81" s="117">
        <v>-747724.53220000002</v>
      </c>
      <c r="Q81" s="117">
        <v>-1674304.7387449942</v>
      </c>
      <c r="R81" s="118">
        <v>-1250089.4821567261</v>
      </c>
      <c r="S81" s="21">
        <v>-832014.34099925635</v>
      </c>
      <c r="T81" s="36">
        <v>3713512.3146772701</v>
      </c>
      <c r="U81" s="19">
        <v>2881497.9736780138</v>
      </c>
      <c r="V81" s="19">
        <v>1472580.7313353666</v>
      </c>
      <c r="W81" s="38">
        <f t="shared" si="6"/>
        <v>4354078.7050133804</v>
      </c>
      <c r="X81" s="119"/>
    </row>
    <row r="82" spans="1:24" s="120" customFormat="1" ht="16.5">
      <c r="A82" s="20">
        <v>226</v>
      </c>
      <c r="B82" s="18" t="s">
        <v>108</v>
      </c>
      <c r="C82" s="21">
        <v>3774</v>
      </c>
      <c r="D82" s="21">
        <v>4503410.5</v>
      </c>
      <c r="E82" s="21">
        <v>1108409.2544142611</v>
      </c>
      <c r="F82" s="21">
        <v>5611819.7544142613</v>
      </c>
      <c r="G82" s="114">
        <v>1357.49</v>
      </c>
      <c r="H82" s="32">
        <v>5123167.26</v>
      </c>
      <c r="I82" s="32">
        <v>488652.49441426154</v>
      </c>
      <c r="J82" s="115">
        <f t="shared" si="5"/>
        <v>8.7075586137613764E-2</v>
      </c>
      <c r="K82" s="116">
        <v>460935.85963199998</v>
      </c>
      <c r="L82" s="116">
        <v>0</v>
      </c>
      <c r="M82" s="116">
        <v>48805.578228917788</v>
      </c>
      <c r="N82" s="116">
        <v>59099.520184206114</v>
      </c>
      <c r="O82" s="116">
        <v>0</v>
      </c>
      <c r="P82" s="117">
        <v>-199497.46500000003</v>
      </c>
      <c r="Q82" s="117">
        <v>666337.46231528232</v>
      </c>
      <c r="R82" s="118">
        <v>456923.58366554562</v>
      </c>
      <c r="S82" s="21">
        <v>1981257.0334402132</v>
      </c>
      <c r="T82" s="36">
        <v>1485981.3940890478</v>
      </c>
      <c r="U82" s="19">
        <v>3467238.427529261</v>
      </c>
      <c r="V82" s="19">
        <v>786965.57572940295</v>
      </c>
      <c r="W82" s="38">
        <f t="shared" si="6"/>
        <v>4254204.0032586642</v>
      </c>
      <c r="X82" s="119"/>
    </row>
    <row r="83" spans="1:24" s="120" customFormat="1" ht="16.5">
      <c r="A83" s="20">
        <v>230</v>
      </c>
      <c r="B83" s="18" t="s">
        <v>109</v>
      </c>
      <c r="C83" s="21">
        <v>2290</v>
      </c>
      <c r="D83" s="21">
        <v>2668834.4</v>
      </c>
      <c r="E83" s="21">
        <v>750094.02587987122</v>
      </c>
      <c r="F83" s="21">
        <v>3418928.425879871</v>
      </c>
      <c r="G83" s="114">
        <v>1357.49</v>
      </c>
      <c r="H83" s="32">
        <v>3108652.1</v>
      </c>
      <c r="I83" s="32">
        <v>310276.32587987091</v>
      </c>
      <c r="J83" s="115">
        <f t="shared" si="5"/>
        <v>9.07525069934801E-2</v>
      </c>
      <c r="K83" s="116">
        <v>227670.24280000001</v>
      </c>
      <c r="L83" s="116">
        <v>0</v>
      </c>
      <c r="M83" s="116">
        <v>23945.662043474797</v>
      </c>
      <c r="N83" s="116">
        <v>41261.567466239496</v>
      </c>
      <c r="O83" s="116">
        <v>0</v>
      </c>
      <c r="P83" s="117">
        <v>-93781.500000000015</v>
      </c>
      <c r="Q83" s="117">
        <v>-401491.69798963703</v>
      </c>
      <c r="R83" s="118">
        <v>-309518.0160542081</v>
      </c>
      <c r="S83" s="21">
        <v>-201637.41585425998</v>
      </c>
      <c r="T83" s="36">
        <v>1271594.5330828938</v>
      </c>
      <c r="U83" s="19">
        <v>1069957.1172286337</v>
      </c>
      <c r="V83" s="19">
        <v>554738.85138191597</v>
      </c>
      <c r="W83" s="38">
        <f t="shared" si="6"/>
        <v>1624695.9686105498</v>
      </c>
      <c r="X83" s="119"/>
    </row>
    <row r="84" spans="1:24" s="120" customFormat="1" ht="16.5">
      <c r="A84" s="20">
        <v>231</v>
      </c>
      <c r="B84" s="18" t="s">
        <v>110</v>
      </c>
      <c r="C84" s="21">
        <v>1289</v>
      </c>
      <c r="D84" s="21">
        <v>1453266.72</v>
      </c>
      <c r="E84" s="21">
        <v>522081.25535872928</v>
      </c>
      <c r="F84" s="21">
        <v>1975347.9753587293</v>
      </c>
      <c r="G84" s="114">
        <v>1357.49</v>
      </c>
      <c r="H84" s="32">
        <v>1749804.61</v>
      </c>
      <c r="I84" s="32">
        <v>225543.36535872915</v>
      </c>
      <c r="J84" s="115">
        <f t="shared" si="5"/>
        <v>0.11417905511952636</v>
      </c>
      <c r="K84" s="116">
        <v>64873.108234666674</v>
      </c>
      <c r="L84" s="116">
        <v>0</v>
      </c>
      <c r="M84" s="116">
        <v>17997.962754291209</v>
      </c>
      <c r="N84" s="116">
        <v>14501.126452540193</v>
      </c>
      <c r="O84" s="116">
        <v>9285.5664223229069</v>
      </c>
      <c r="P84" s="117">
        <v>-56082.74</v>
      </c>
      <c r="Q84" s="117">
        <v>-768192.36176672636</v>
      </c>
      <c r="R84" s="118">
        <v>-471071.54462176515</v>
      </c>
      <c r="S84" s="21">
        <v>-963145.51716594119</v>
      </c>
      <c r="T84" s="36">
        <v>-38084.865968359751</v>
      </c>
      <c r="U84" s="19">
        <v>-1001230.3831343009</v>
      </c>
      <c r="V84" s="19">
        <v>219781.96030786086</v>
      </c>
      <c r="W84" s="38">
        <f t="shared" si="6"/>
        <v>-781448.42282644007</v>
      </c>
      <c r="X84" s="119"/>
    </row>
    <row r="85" spans="1:24" s="120" customFormat="1" ht="16.5">
      <c r="A85" s="20">
        <v>232</v>
      </c>
      <c r="B85" s="18" t="s">
        <v>111</v>
      </c>
      <c r="C85" s="21">
        <v>12890</v>
      </c>
      <c r="D85" s="21">
        <v>18127843.420000002</v>
      </c>
      <c r="E85" s="21">
        <v>2628339.4447193337</v>
      </c>
      <c r="F85" s="21">
        <v>20756182.864719335</v>
      </c>
      <c r="G85" s="114">
        <v>1357.49</v>
      </c>
      <c r="H85" s="32">
        <v>17498046.100000001</v>
      </c>
      <c r="I85" s="32">
        <v>3258136.7647193335</v>
      </c>
      <c r="J85" s="115">
        <f t="shared" si="5"/>
        <v>0.15697186645321984</v>
      </c>
      <c r="K85" s="116">
        <v>7523.8414399999992</v>
      </c>
      <c r="L85" s="116">
        <v>0</v>
      </c>
      <c r="M85" s="116">
        <v>172281.94377999485</v>
      </c>
      <c r="N85" s="116">
        <v>227211.05381067374</v>
      </c>
      <c r="O85" s="116">
        <v>0</v>
      </c>
      <c r="P85" s="117">
        <v>-903096.7649999999</v>
      </c>
      <c r="Q85" s="117">
        <v>357686.00280510844</v>
      </c>
      <c r="R85" s="118">
        <v>-52954.66327059859</v>
      </c>
      <c r="S85" s="21">
        <v>3066788.1782845119</v>
      </c>
      <c r="T85" s="36">
        <v>5231603.0868854951</v>
      </c>
      <c r="U85" s="19">
        <v>8298391.265170007</v>
      </c>
      <c r="V85" s="19">
        <v>2696191.9795894427</v>
      </c>
      <c r="W85" s="38">
        <f t="shared" si="6"/>
        <v>10994583.24475945</v>
      </c>
      <c r="X85" s="119"/>
    </row>
    <row r="86" spans="1:24" s="120" customFormat="1" ht="16.5">
      <c r="A86" s="20">
        <v>233</v>
      </c>
      <c r="B86" s="18" t="s">
        <v>112</v>
      </c>
      <c r="C86" s="21">
        <v>15312</v>
      </c>
      <c r="D86" s="21">
        <v>22029932.810000002</v>
      </c>
      <c r="E86" s="21">
        <v>2835499.8877925738</v>
      </c>
      <c r="F86" s="21">
        <v>24865432.697792575</v>
      </c>
      <c r="G86" s="114">
        <v>1357.49</v>
      </c>
      <c r="H86" s="32">
        <v>20785886.879999999</v>
      </c>
      <c r="I86" s="32">
        <v>4079545.8177925758</v>
      </c>
      <c r="J86" s="115">
        <f t="shared" si="5"/>
        <v>0.16406494378659001</v>
      </c>
      <c r="K86" s="116">
        <v>0</v>
      </c>
      <c r="L86" s="116">
        <v>0</v>
      </c>
      <c r="M86" s="116">
        <v>197210.45151041058</v>
      </c>
      <c r="N86" s="116">
        <v>193128.25819772371</v>
      </c>
      <c r="O86" s="116">
        <v>0</v>
      </c>
      <c r="P86" s="117">
        <v>-882013.9</v>
      </c>
      <c r="Q86" s="117">
        <v>2261003.4328935547</v>
      </c>
      <c r="R86" s="118">
        <v>631798.2322818815</v>
      </c>
      <c r="S86" s="21">
        <v>6480672.2926761471</v>
      </c>
      <c r="T86" s="36">
        <v>7293376.4252851941</v>
      </c>
      <c r="U86" s="19">
        <v>13774048.717961341</v>
      </c>
      <c r="V86" s="19">
        <v>3196348.8109353697</v>
      </c>
      <c r="W86" s="38">
        <f t="shared" si="6"/>
        <v>16970397.528896712</v>
      </c>
      <c r="X86" s="119"/>
    </row>
    <row r="87" spans="1:24" s="120" customFormat="1" ht="16.5">
      <c r="A87" s="20">
        <v>235</v>
      </c>
      <c r="B87" s="18" t="s">
        <v>113</v>
      </c>
      <c r="C87" s="21">
        <v>10396</v>
      </c>
      <c r="D87" s="21">
        <v>18003394.940000001</v>
      </c>
      <c r="E87" s="21">
        <v>3434119.9458170775</v>
      </c>
      <c r="F87" s="21">
        <v>21437514.885817081</v>
      </c>
      <c r="G87" s="114">
        <v>1357.49</v>
      </c>
      <c r="H87" s="32">
        <v>14112466.040000001</v>
      </c>
      <c r="I87" s="32">
        <v>7325048.8458170798</v>
      </c>
      <c r="J87" s="115">
        <f t="shared" si="5"/>
        <v>0.3416930033556867</v>
      </c>
      <c r="K87" s="116">
        <v>0</v>
      </c>
      <c r="L87" s="116">
        <v>0</v>
      </c>
      <c r="M87" s="116">
        <v>72478.750978340831</v>
      </c>
      <c r="N87" s="116">
        <v>203160.27017573413</v>
      </c>
      <c r="O87" s="116">
        <v>274582.47671625222</v>
      </c>
      <c r="P87" s="117">
        <v>-705107.96000000008</v>
      </c>
      <c r="Q87" s="117">
        <v>8038902.0818206035</v>
      </c>
      <c r="R87" s="118">
        <v>1937661.5093347558</v>
      </c>
      <c r="S87" s="21">
        <v>17146725.974842768</v>
      </c>
      <c r="T87" s="36">
        <v>-1606602.9446579283</v>
      </c>
      <c r="U87" s="19">
        <v>15540123.030184839</v>
      </c>
      <c r="V87" s="19">
        <v>588276.64523378655</v>
      </c>
      <c r="W87" s="38">
        <f t="shared" si="6"/>
        <v>16128399.675418625</v>
      </c>
      <c r="X87" s="119"/>
    </row>
    <row r="88" spans="1:24" s="120" customFormat="1" ht="16.5">
      <c r="A88" s="20">
        <v>236</v>
      </c>
      <c r="B88" s="18" t="s">
        <v>114</v>
      </c>
      <c r="C88" s="21">
        <v>4196</v>
      </c>
      <c r="D88" s="21">
        <v>7058103.4800000004</v>
      </c>
      <c r="E88" s="21">
        <v>687782.87310558406</v>
      </c>
      <c r="F88" s="21">
        <v>7745886.3531055842</v>
      </c>
      <c r="G88" s="114">
        <v>1357.49</v>
      </c>
      <c r="H88" s="32">
        <v>5696028.04</v>
      </c>
      <c r="I88" s="32">
        <v>2049858.3131055841</v>
      </c>
      <c r="J88" s="115">
        <f t="shared" si="5"/>
        <v>0.26463831505657548</v>
      </c>
      <c r="K88" s="116">
        <v>95334.552234666669</v>
      </c>
      <c r="L88" s="116">
        <v>0</v>
      </c>
      <c r="M88" s="116">
        <v>46202.337075662821</v>
      </c>
      <c r="N88" s="116">
        <v>79207.264935941959</v>
      </c>
      <c r="O88" s="116">
        <v>0</v>
      </c>
      <c r="P88" s="117">
        <v>-188236.815</v>
      </c>
      <c r="Q88" s="117">
        <v>-174884.60934423775</v>
      </c>
      <c r="R88" s="118">
        <v>-470301.46489532274</v>
      </c>
      <c r="S88" s="21">
        <v>1437179.5781122951</v>
      </c>
      <c r="T88" s="36">
        <v>2278327.0347519075</v>
      </c>
      <c r="U88" s="19">
        <v>3715506.6128642028</v>
      </c>
      <c r="V88" s="19">
        <v>820116.49427114998</v>
      </c>
      <c r="W88" s="38">
        <f t="shared" si="6"/>
        <v>4535623.1071353527</v>
      </c>
      <c r="X88" s="119"/>
    </row>
    <row r="89" spans="1:24" s="120" customFormat="1" ht="16.5">
      <c r="A89" s="20">
        <v>239</v>
      </c>
      <c r="B89" s="18" t="s">
        <v>115</v>
      </c>
      <c r="C89" s="21">
        <v>2095</v>
      </c>
      <c r="D89" s="21">
        <v>2087788</v>
      </c>
      <c r="E89" s="21">
        <v>587120.61776224372</v>
      </c>
      <c r="F89" s="21">
        <v>2674908.6177622438</v>
      </c>
      <c r="G89" s="114">
        <v>1357.49</v>
      </c>
      <c r="H89" s="32">
        <v>2843941.55</v>
      </c>
      <c r="I89" s="32">
        <v>-169032.93223775597</v>
      </c>
      <c r="J89" s="115">
        <f t="shared" si="5"/>
        <v>-6.31920399505701E-2</v>
      </c>
      <c r="K89" s="116">
        <v>596529.76367999997</v>
      </c>
      <c r="L89" s="116">
        <v>0</v>
      </c>
      <c r="M89" s="116">
        <v>35696.099998461672</v>
      </c>
      <c r="N89" s="116">
        <v>41234.950526483648</v>
      </c>
      <c r="O89" s="116">
        <v>0</v>
      </c>
      <c r="P89" s="117">
        <v>-123877.99500000001</v>
      </c>
      <c r="Q89" s="117">
        <v>66499.639230492525</v>
      </c>
      <c r="R89" s="118">
        <v>-373186.06952866755</v>
      </c>
      <c r="S89" s="21">
        <v>73863.456669014238</v>
      </c>
      <c r="T89" s="36">
        <v>394933.15602197195</v>
      </c>
      <c r="U89" s="19">
        <v>468796.61269098619</v>
      </c>
      <c r="V89" s="19">
        <v>443295.45461656433</v>
      </c>
      <c r="W89" s="38">
        <f t="shared" si="6"/>
        <v>912092.06730755046</v>
      </c>
      <c r="X89" s="119"/>
    </row>
    <row r="90" spans="1:24" s="120" customFormat="1" ht="16.5">
      <c r="A90" s="20">
        <v>240</v>
      </c>
      <c r="B90" s="18" t="s">
        <v>116</v>
      </c>
      <c r="C90" s="21">
        <v>19982</v>
      </c>
      <c r="D90" s="21">
        <v>26654980.84</v>
      </c>
      <c r="E90" s="21">
        <v>3978951.7787776049</v>
      </c>
      <c r="F90" s="21">
        <v>30633932.618777603</v>
      </c>
      <c r="G90" s="114">
        <v>1357.49</v>
      </c>
      <c r="H90" s="32">
        <v>27125365.18</v>
      </c>
      <c r="I90" s="32">
        <v>3508567.4387776032</v>
      </c>
      <c r="J90" s="115">
        <f t="shared" si="5"/>
        <v>0.11453206098086688</v>
      </c>
      <c r="K90" s="116">
        <v>144215.15610666663</v>
      </c>
      <c r="L90" s="116">
        <v>0</v>
      </c>
      <c r="M90" s="116">
        <v>314434.24613558251</v>
      </c>
      <c r="N90" s="116">
        <v>382394.94453559892</v>
      </c>
      <c r="O90" s="116">
        <v>0</v>
      </c>
      <c r="P90" s="117">
        <v>-1985136.0349999999</v>
      </c>
      <c r="Q90" s="117">
        <v>-7270141.3799906326</v>
      </c>
      <c r="R90" s="118">
        <v>-4508571.2695623096</v>
      </c>
      <c r="S90" s="21">
        <v>-9414236.8989974894</v>
      </c>
      <c r="T90" s="36">
        <v>4052554.5785498349</v>
      </c>
      <c r="U90" s="19">
        <v>-5361682.3204476545</v>
      </c>
      <c r="V90" s="19">
        <v>3134323.3183999844</v>
      </c>
      <c r="W90" s="38">
        <f t="shared" si="6"/>
        <v>-2227359.0020476701</v>
      </c>
      <c r="X90" s="119"/>
    </row>
    <row r="91" spans="1:24" s="120" customFormat="1" ht="16.5">
      <c r="A91" s="20">
        <v>241</v>
      </c>
      <c r="B91" s="18" t="s">
        <v>117</v>
      </c>
      <c r="C91" s="21">
        <v>7904</v>
      </c>
      <c r="D91" s="21">
        <v>12340672.17</v>
      </c>
      <c r="E91" s="21">
        <v>1158410.094736323</v>
      </c>
      <c r="F91" s="21">
        <v>13499082.264736323</v>
      </c>
      <c r="G91" s="114">
        <v>1357.49</v>
      </c>
      <c r="H91" s="32">
        <v>10729600.960000001</v>
      </c>
      <c r="I91" s="32">
        <v>2769481.3047363218</v>
      </c>
      <c r="J91" s="115">
        <f t="shared" si="5"/>
        <v>0.20516071021887486</v>
      </c>
      <c r="K91" s="116">
        <v>44323.73504</v>
      </c>
      <c r="L91" s="116">
        <v>0</v>
      </c>
      <c r="M91" s="116">
        <v>86933.285985366616</v>
      </c>
      <c r="N91" s="116">
        <v>141124.16074397735</v>
      </c>
      <c r="O91" s="116">
        <v>0</v>
      </c>
      <c r="P91" s="117">
        <v>-405382.81999999995</v>
      </c>
      <c r="Q91" s="117">
        <v>-1000612.1863359695</v>
      </c>
      <c r="R91" s="118">
        <v>-710737.15939233941</v>
      </c>
      <c r="S91" s="21">
        <v>925130.32077735709</v>
      </c>
      <c r="T91" s="36">
        <v>1325216.053814458</v>
      </c>
      <c r="U91" s="19">
        <v>2250346.3745918153</v>
      </c>
      <c r="V91" s="19">
        <v>1134011.1714597424</v>
      </c>
      <c r="W91" s="38">
        <f t="shared" si="6"/>
        <v>3384357.5460515576</v>
      </c>
      <c r="X91" s="119"/>
    </row>
    <row r="92" spans="1:24" s="120" customFormat="1" ht="16.5">
      <c r="A92" s="20">
        <v>244</v>
      </c>
      <c r="B92" s="18" t="s">
        <v>118</v>
      </c>
      <c r="C92" s="21">
        <v>19116</v>
      </c>
      <c r="D92" s="21">
        <v>41557364.380000003</v>
      </c>
      <c r="E92" s="21">
        <v>1660006.0025805384</v>
      </c>
      <c r="F92" s="21">
        <v>43217370.382580541</v>
      </c>
      <c r="G92" s="114">
        <v>1357.49</v>
      </c>
      <c r="H92" s="32">
        <v>25949778.84</v>
      </c>
      <c r="I92" s="32">
        <v>17267591.542580541</v>
      </c>
      <c r="J92" s="115">
        <f t="shared" si="5"/>
        <v>0.39955211040652588</v>
      </c>
      <c r="K92" s="116">
        <v>0</v>
      </c>
      <c r="L92" s="116">
        <v>0</v>
      </c>
      <c r="M92" s="116">
        <v>197539.4278530647</v>
      </c>
      <c r="N92" s="116">
        <v>340749.01458063861</v>
      </c>
      <c r="O92" s="116">
        <v>415162.29200978915</v>
      </c>
      <c r="P92" s="117">
        <v>-958399.37</v>
      </c>
      <c r="Q92" s="117">
        <v>-451085.92769278958</v>
      </c>
      <c r="R92" s="118">
        <v>-1312281.9088570974</v>
      </c>
      <c r="S92" s="21">
        <v>15499275.070474148</v>
      </c>
      <c r="T92" s="36">
        <v>4252506.8867617212</v>
      </c>
      <c r="U92" s="19">
        <v>19751781.957235869</v>
      </c>
      <c r="V92" s="19">
        <v>2046205.7801575302</v>
      </c>
      <c r="W92" s="38">
        <f t="shared" si="6"/>
        <v>21797987.737393398</v>
      </c>
      <c r="X92" s="119"/>
    </row>
    <row r="93" spans="1:24" s="120" customFormat="1" ht="16.5">
      <c r="A93" s="20">
        <v>245</v>
      </c>
      <c r="B93" s="18" t="s">
        <v>119</v>
      </c>
      <c r="C93" s="21">
        <v>37232</v>
      </c>
      <c r="D93" s="21">
        <v>57149650.110000007</v>
      </c>
      <c r="E93" s="21">
        <v>12677867.322797863</v>
      </c>
      <c r="F93" s="21">
        <v>69827517.432797864</v>
      </c>
      <c r="G93" s="114">
        <v>1357.49</v>
      </c>
      <c r="H93" s="32">
        <v>50542067.68</v>
      </c>
      <c r="I93" s="32">
        <v>19285449.752797864</v>
      </c>
      <c r="J93" s="115">
        <f t="shared" si="5"/>
        <v>0.2761869598379782</v>
      </c>
      <c r="K93" s="116">
        <v>0</v>
      </c>
      <c r="L93" s="116">
        <v>0</v>
      </c>
      <c r="M93" s="116">
        <v>334234.33756844612</v>
      </c>
      <c r="N93" s="116">
        <v>732888.94456479826</v>
      </c>
      <c r="O93" s="116">
        <v>332165.48263137182</v>
      </c>
      <c r="P93" s="117">
        <v>-5211410.0036999993</v>
      </c>
      <c r="Q93" s="117">
        <v>-1720497.251842746</v>
      </c>
      <c r="R93" s="118">
        <v>25258.537976205946</v>
      </c>
      <c r="S93" s="21">
        <v>13778089.799995938</v>
      </c>
      <c r="T93" s="36">
        <v>1956784.9399937501</v>
      </c>
      <c r="U93" s="19">
        <v>15734874.739989689</v>
      </c>
      <c r="V93" s="19">
        <v>4675190.8782400796</v>
      </c>
      <c r="W93" s="38">
        <f t="shared" si="6"/>
        <v>20410065.618229769</v>
      </c>
      <c r="X93" s="119"/>
    </row>
    <row r="94" spans="1:24" s="120" customFormat="1" ht="16.5">
      <c r="A94" s="20">
        <v>249</v>
      </c>
      <c r="B94" s="18" t="s">
        <v>120</v>
      </c>
      <c r="C94" s="21">
        <v>9443</v>
      </c>
      <c r="D94" s="21">
        <v>11650501.380000001</v>
      </c>
      <c r="E94" s="21">
        <v>2125266.1764022443</v>
      </c>
      <c r="F94" s="21">
        <v>13775767.556402246</v>
      </c>
      <c r="G94" s="114">
        <v>1357.49</v>
      </c>
      <c r="H94" s="32">
        <v>12818778.07</v>
      </c>
      <c r="I94" s="32">
        <v>956989.48640224524</v>
      </c>
      <c r="J94" s="115">
        <f t="shared" si="5"/>
        <v>6.9469050089879553E-2</v>
      </c>
      <c r="K94" s="116">
        <v>444669.96347200003</v>
      </c>
      <c r="L94" s="116">
        <v>0</v>
      </c>
      <c r="M94" s="116">
        <v>118130.30403558518</v>
      </c>
      <c r="N94" s="116">
        <v>177534.19790206361</v>
      </c>
      <c r="O94" s="116">
        <v>0</v>
      </c>
      <c r="P94" s="117">
        <v>-715542.63500000001</v>
      </c>
      <c r="Q94" s="117">
        <v>526304.52412093838</v>
      </c>
      <c r="R94" s="118">
        <v>987547.10459601216</v>
      </c>
      <c r="S94" s="21">
        <v>2495632.9455288444</v>
      </c>
      <c r="T94" s="36">
        <v>2859791.0480351103</v>
      </c>
      <c r="U94" s="19">
        <v>5355423.9935639547</v>
      </c>
      <c r="V94" s="19">
        <v>1633162.6152271177</v>
      </c>
      <c r="W94" s="38">
        <f t="shared" si="6"/>
        <v>6988586.6087910719</v>
      </c>
      <c r="X94" s="119"/>
    </row>
    <row r="95" spans="1:24" s="120" customFormat="1" ht="16.5">
      <c r="A95" s="20">
        <v>250</v>
      </c>
      <c r="B95" s="18" t="s">
        <v>121</v>
      </c>
      <c r="C95" s="21">
        <v>1808</v>
      </c>
      <c r="D95" s="21">
        <v>2011656.78</v>
      </c>
      <c r="E95" s="21">
        <v>483241.3226295255</v>
      </c>
      <c r="F95" s="21">
        <v>2494898.1026295256</v>
      </c>
      <c r="G95" s="114">
        <v>1357.49</v>
      </c>
      <c r="H95" s="32">
        <v>2454341.92</v>
      </c>
      <c r="I95" s="32">
        <v>40556.182629525661</v>
      </c>
      <c r="J95" s="115">
        <f t="shared" si="5"/>
        <v>1.6255646908697803E-2</v>
      </c>
      <c r="K95" s="116">
        <v>201016.81011199998</v>
      </c>
      <c r="L95" s="116">
        <v>0</v>
      </c>
      <c r="M95" s="116">
        <v>19877.209265671103</v>
      </c>
      <c r="N95" s="116">
        <v>33165.784694923525</v>
      </c>
      <c r="O95" s="116">
        <v>0</v>
      </c>
      <c r="P95" s="117">
        <v>-84826.815000000002</v>
      </c>
      <c r="Q95" s="117">
        <v>234900.40402432714</v>
      </c>
      <c r="R95" s="118">
        <v>96719.9979143323</v>
      </c>
      <c r="S95" s="21">
        <v>541409.57364077971</v>
      </c>
      <c r="T95" s="36">
        <v>695085.07506310323</v>
      </c>
      <c r="U95" s="19">
        <v>1236494.6487038829</v>
      </c>
      <c r="V95" s="19">
        <v>431444.35131757776</v>
      </c>
      <c r="W95" s="38">
        <f t="shared" si="6"/>
        <v>1667939.0000214607</v>
      </c>
      <c r="X95" s="119"/>
    </row>
    <row r="96" spans="1:24" s="120" customFormat="1" ht="16.5">
      <c r="A96" s="20">
        <v>256</v>
      </c>
      <c r="B96" s="18" t="s">
        <v>122</v>
      </c>
      <c r="C96" s="21">
        <v>1581</v>
      </c>
      <c r="D96" s="21">
        <v>2603202.9900000007</v>
      </c>
      <c r="E96" s="21">
        <v>529993.39295130898</v>
      </c>
      <c r="F96" s="21">
        <v>3133196.3829513099</v>
      </c>
      <c r="G96" s="114">
        <v>1357.49</v>
      </c>
      <c r="H96" s="32">
        <v>2146191.69</v>
      </c>
      <c r="I96" s="32">
        <v>987004.69295130996</v>
      </c>
      <c r="J96" s="115">
        <f t="shared" si="5"/>
        <v>0.31501526630182125</v>
      </c>
      <c r="K96" s="116">
        <v>485622.51489599992</v>
      </c>
      <c r="L96" s="116">
        <v>0</v>
      </c>
      <c r="M96" s="116">
        <v>17967.954841472259</v>
      </c>
      <c r="N96" s="116">
        <v>18224.002675254738</v>
      </c>
      <c r="O96" s="116">
        <v>0</v>
      </c>
      <c r="P96" s="117">
        <v>-61797.345000000001</v>
      </c>
      <c r="Q96" s="117">
        <v>-39902.216606268856</v>
      </c>
      <c r="R96" s="118">
        <v>-236418.03507668569</v>
      </c>
      <c r="S96" s="21">
        <v>1170701.5686810822</v>
      </c>
      <c r="T96" s="36">
        <v>711089.46360920009</v>
      </c>
      <c r="U96" s="19">
        <v>1881791.0322902822</v>
      </c>
      <c r="V96" s="19">
        <v>320957.19256124331</v>
      </c>
      <c r="W96" s="38">
        <f t="shared" si="6"/>
        <v>2202748.2248515254</v>
      </c>
      <c r="X96" s="119"/>
    </row>
    <row r="97" spans="1:24" s="120" customFormat="1" ht="16.5">
      <c r="A97" s="20">
        <v>257</v>
      </c>
      <c r="B97" s="18" t="s">
        <v>123</v>
      </c>
      <c r="C97" s="21">
        <v>40433</v>
      </c>
      <c r="D97" s="21">
        <v>71280519.849999994</v>
      </c>
      <c r="E97" s="21">
        <v>12919949.152742865</v>
      </c>
      <c r="F97" s="21">
        <v>84200469.002742857</v>
      </c>
      <c r="G97" s="114">
        <v>1357.49</v>
      </c>
      <c r="H97" s="32">
        <v>54887393.170000002</v>
      </c>
      <c r="I97" s="32">
        <v>29313075.832742855</v>
      </c>
      <c r="J97" s="115">
        <f t="shared" si="5"/>
        <v>0.34813435340589338</v>
      </c>
      <c r="K97" s="116">
        <v>0</v>
      </c>
      <c r="L97" s="116">
        <v>0</v>
      </c>
      <c r="M97" s="116">
        <v>299218.11596998025</v>
      </c>
      <c r="N97" s="116">
        <v>637060.8387965149</v>
      </c>
      <c r="O97" s="116">
        <v>398116.5847452177</v>
      </c>
      <c r="P97" s="117">
        <v>-3500386.7064999999</v>
      </c>
      <c r="Q97" s="117">
        <v>4828326.396470353</v>
      </c>
      <c r="R97" s="118">
        <v>3559200.5384789906</v>
      </c>
      <c r="S97" s="21">
        <v>35534611.60070391</v>
      </c>
      <c r="T97" s="36">
        <v>-638698.6141656473</v>
      </c>
      <c r="U97" s="19">
        <v>34895912.986538261</v>
      </c>
      <c r="V97" s="19">
        <v>4365729.6578093395</v>
      </c>
      <c r="W97" s="38">
        <f t="shared" si="6"/>
        <v>39261642.644347601</v>
      </c>
      <c r="X97" s="119"/>
    </row>
    <row r="98" spans="1:24" s="120" customFormat="1" ht="16.5">
      <c r="A98" s="20">
        <v>260</v>
      </c>
      <c r="B98" s="18" t="s">
        <v>124</v>
      </c>
      <c r="C98" s="21">
        <v>9877</v>
      </c>
      <c r="D98" s="21">
        <v>10714125.149999999</v>
      </c>
      <c r="E98" s="21">
        <v>3160289.9901561132</v>
      </c>
      <c r="F98" s="21">
        <v>13874415.140156113</v>
      </c>
      <c r="G98" s="114">
        <v>1357.49</v>
      </c>
      <c r="H98" s="32">
        <v>13407928.73</v>
      </c>
      <c r="I98" s="32">
        <v>466486.41015611216</v>
      </c>
      <c r="J98" s="115">
        <f t="shared" si="5"/>
        <v>3.3622059412506761E-2</v>
      </c>
      <c r="K98" s="116">
        <v>1095321.056256</v>
      </c>
      <c r="L98" s="116">
        <v>0</v>
      </c>
      <c r="M98" s="116">
        <v>126184.14859819986</v>
      </c>
      <c r="N98" s="116">
        <v>173380.55468344668</v>
      </c>
      <c r="O98" s="116">
        <v>0</v>
      </c>
      <c r="P98" s="117">
        <v>-600938.38</v>
      </c>
      <c r="Q98" s="117">
        <v>4288630.8812484732</v>
      </c>
      <c r="R98" s="118">
        <v>2817110.8710943582</v>
      </c>
      <c r="S98" s="21">
        <v>8366175.5420365902</v>
      </c>
      <c r="T98" s="36">
        <v>5037756.5376145076</v>
      </c>
      <c r="U98" s="19">
        <v>13403932.079651099</v>
      </c>
      <c r="V98" s="19">
        <v>2031567.3930610367</v>
      </c>
      <c r="W98" s="38">
        <f t="shared" si="6"/>
        <v>15435499.472712135</v>
      </c>
      <c r="X98" s="119"/>
    </row>
    <row r="99" spans="1:24" s="120" customFormat="1" ht="16.5">
      <c r="A99" s="20">
        <v>261</v>
      </c>
      <c r="B99" s="18" t="s">
        <v>125</v>
      </c>
      <c r="C99" s="21">
        <v>6523</v>
      </c>
      <c r="D99" s="21">
        <v>9059582.7800000012</v>
      </c>
      <c r="E99" s="21">
        <v>6385777.0327126281</v>
      </c>
      <c r="F99" s="21">
        <v>15445359.812712628</v>
      </c>
      <c r="G99" s="114">
        <v>1357.49</v>
      </c>
      <c r="H99" s="32">
        <v>8854907.2699999996</v>
      </c>
      <c r="I99" s="32">
        <v>6590452.5427126288</v>
      </c>
      <c r="J99" s="115">
        <f t="shared" si="5"/>
        <v>0.42669465927807121</v>
      </c>
      <c r="K99" s="116">
        <v>1942337.219856</v>
      </c>
      <c r="L99" s="116">
        <v>0</v>
      </c>
      <c r="M99" s="116">
        <v>95578.996293054399</v>
      </c>
      <c r="N99" s="116">
        <v>104085.86930506185</v>
      </c>
      <c r="O99" s="116">
        <v>29407.14392873309</v>
      </c>
      <c r="P99" s="117">
        <v>-300276.73500000004</v>
      </c>
      <c r="Q99" s="117">
        <v>-391404.62765453779</v>
      </c>
      <c r="R99" s="118">
        <v>1302529.457537344</v>
      </c>
      <c r="S99" s="21">
        <v>9372709.8669782858</v>
      </c>
      <c r="T99" s="36">
        <v>-145529.33118621551</v>
      </c>
      <c r="U99" s="19">
        <v>9227180.5357920695</v>
      </c>
      <c r="V99" s="19">
        <v>1231818.1386757225</v>
      </c>
      <c r="W99" s="38">
        <f t="shared" si="6"/>
        <v>10458998.674467793</v>
      </c>
      <c r="X99" s="119"/>
    </row>
    <row r="100" spans="1:24" s="120" customFormat="1" ht="16.5">
      <c r="A100" s="20">
        <v>263</v>
      </c>
      <c r="B100" s="18" t="s">
        <v>126</v>
      </c>
      <c r="C100" s="21">
        <v>7759</v>
      </c>
      <c r="D100" s="21">
        <v>10573572.629999999</v>
      </c>
      <c r="E100" s="21">
        <v>1954839.0417141367</v>
      </c>
      <c r="F100" s="21">
        <v>12528411.671714136</v>
      </c>
      <c r="G100" s="114">
        <v>1357.49</v>
      </c>
      <c r="H100" s="32">
        <v>10532764.91</v>
      </c>
      <c r="I100" s="32">
        <v>1995646.7617141362</v>
      </c>
      <c r="J100" s="115">
        <f t="shared" si="5"/>
        <v>0.15928968603576321</v>
      </c>
      <c r="K100" s="116">
        <v>395081.07964799996</v>
      </c>
      <c r="L100" s="116">
        <v>0</v>
      </c>
      <c r="M100" s="116">
        <v>84452.443758554204</v>
      </c>
      <c r="N100" s="116">
        <v>130109.17360865988</v>
      </c>
      <c r="O100" s="116">
        <v>0</v>
      </c>
      <c r="P100" s="117">
        <v>-504715.60499999998</v>
      </c>
      <c r="Q100" s="117">
        <v>1152212.158487858</v>
      </c>
      <c r="R100" s="118">
        <v>669973.4952983309</v>
      </c>
      <c r="S100" s="21">
        <v>3922759.5075155389</v>
      </c>
      <c r="T100" s="36">
        <v>4278648.5870025391</v>
      </c>
      <c r="U100" s="19">
        <v>8201408.0945180785</v>
      </c>
      <c r="V100" s="19">
        <v>1651508.4017070001</v>
      </c>
      <c r="W100" s="38">
        <f t="shared" si="6"/>
        <v>9852916.4962250777</v>
      </c>
      <c r="X100" s="119"/>
    </row>
    <row r="101" spans="1:24" s="120" customFormat="1" ht="16.5">
      <c r="A101" s="20">
        <v>265</v>
      </c>
      <c r="B101" s="18" t="s">
        <v>127</v>
      </c>
      <c r="C101" s="21">
        <v>1088</v>
      </c>
      <c r="D101" s="21">
        <v>1456864.6600000001</v>
      </c>
      <c r="E101" s="21">
        <v>546273.50687338854</v>
      </c>
      <c r="F101" s="21">
        <v>2003138.1668733887</v>
      </c>
      <c r="G101" s="114">
        <v>1357.49</v>
      </c>
      <c r="H101" s="32">
        <v>1476949.12</v>
      </c>
      <c r="I101" s="32">
        <v>526189.04687338858</v>
      </c>
      <c r="J101" s="115">
        <f t="shared" si="5"/>
        <v>0.26268235290763503</v>
      </c>
      <c r="K101" s="116">
        <v>341057.81452799996</v>
      </c>
      <c r="L101" s="116">
        <v>0</v>
      </c>
      <c r="M101" s="116">
        <v>9598.4361307614399</v>
      </c>
      <c r="N101" s="116">
        <v>18440.813876800104</v>
      </c>
      <c r="O101" s="116">
        <v>0</v>
      </c>
      <c r="P101" s="117">
        <v>-64732.729999999996</v>
      </c>
      <c r="Q101" s="117">
        <v>340895.71897904784</v>
      </c>
      <c r="R101" s="118">
        <v>147400.05252188485</v>
      </c>
      <c r="S101" s="21">
        <v>1318849.1529098828</v>
      </c>
      <c r="T101" s="36">
        <v>161075.8039908561</v>
      </c>
      <c r="U101" s="19">
        <v>1479924.9569007389</v>
      </c>
      <c r="V101" s="19">
        <v>242489.78091108031</v>
      </c>
      <c r="W101" s="38">
        <f t="shared" si="6"/>
        <v>1722414.7378118192</v>
      </c>
      <c r="X101" s="119"/>
    </row>
    <row r="102" spans="1:24" s="120" customFormat="1" ht="16.5">
      <c r="A102" s="20">
        <v>271</v>
      </c>
      <c r="B102" s="18" t="s">
        <v>128</v>
      </c>
      <c r="C102" s="21">
        <v>6951</v>
      </c>
      <c r="D102" s="21">
        <v>8675467.7100000009</v>
      </c>
      <c r="E102" s="21">
        <v>1368272.1875128099</v>
      </c>
      <c r="F102" s="21">
        <v>10043739.89751281</v>
      </c>
      <c r="G102" s="114">
        <v>1357.49</v>
      </c>
      <c r="H102" s="32">
        <v>9435912.9900000002</v>
      </c>
      <c r="I102" s="32">
        <v>607826.90751281008</v>
      </c>
      <c r="J102" s="115">
        <f t="shared" si="5"/>
        <v>6.0517985702052059E-2</v>
      </c>
      <c r="K102" s="116">
        <v>0</v>
      </c>
      <c r="L102" s="116">
        <v>0</v>
      </c>
      <c r="M102" s="116">
        <v>78630.299774049228</v>
      </c>
      <c r="N102" s="116">
        <v>115307.35271414195</v>
      </c>
      <c r="O102" s="116">
        <v>0</v>
      </c>
      <c r="P102" s="117">
        <v>-480073.89999999997</v>
      </c>
      <c r="Q102" s="117">
        <v>234415.18435002558</v>
      </c>
      <c r="R102" s="118">
        <v>170333.65025739381</v>
      </c>
      <c r="S102" s="21">
        <v>726439.49460842065</v>
      </c>
      <c r="T102" s="36">
        <v>3115413.5811733869</v>
      </c>
      <c r="U102" s="19">
        <v>3841853.0757818073</v>
      </c>
      <c r="V102" s="19">
        <v>1351382.8080192653</v>
      </c>
      <c r="W102" s="38">
        <f t="shared" si="6"/>
        <v>5193235.8838010728</v>
      </c>
      <c r="X102" s="119"/>
    </row>
    <row r="103" spans="1:24" s="120" customFormat="1" ht="16.5">
      <c r="A103" s="20">
        <v>272</v>
      </c>
      <c r="B103" s="18" t="s">
        <v>129</v>
      </c>
      <c r="C103" s="21">
        <v>47909</v>
      </c>
      <c r="D103" s="21">
        <v>82250574.620000005</v>
      </c>
      <c r="E103" s="21">
        <v>10186355.417337369</v>
      </c>
      <c r="F103" s="21">
        <v>92436930.037337378</v>
      </c>
      <c r="G103" s="114">
        <v>1357.49</v>
      </c>
      <c r="H103" s="32">
        <v>65035988.410000004</v>
      </c>
      <c r="I103" s="32">
        <v>27400941.627337374</v>
      </c>
      <c r="J103" s="115">
        <f t="shared" si="5"/>
        <v>0.29642851202727644</v>
      </c>
      <c r="K103" s="116">
        <v>0</v>
      </c>
      <c r="L103" s="116">
        <v>0</v>
      </c>
      <c r="M103" s="116">
        <v>646727.02444789431</v>
      </c>
      <c r="N103" s="116">
        <v>964608.79171429214</v>
      </c>
      <c r="O103" s="116">
        <v>84318.31192748496</v>
      </c>
      <c r="P103" s="117">
        <v>-3071561.9885</v>
      </c>
      <c r="Q103" s="117">
        <v>-5453441.9219217822</v>
      </c>
      <c r="R103" s="118">
        <v>-2165021.1520381705</v>
      </c>
      <c r="S103" s="21">
        <v>18406570.692967091</v>
      </c>
      <c r="T103" s="36">
        <v>8737375.4186264742</v>
      </c>
      <c r="U103" s="19">
        <v>27143946.111593567</v>
      </c>
      <c r="V103" s="19">
        <v>7195581.0776806483</v>
      </c>
      <c r="W103" s="38">
        <f t="shared" si="6"/>
        <v>34339527.189274214</v>
      </c>
      <c r="X103" s="119"/>
    </row>
    <row r="104" spans="1:24" s="120" customFormat="1" ht="16.5">
      <c r="A104" s="20">
        <v>273</v>
      </c>
      <c r="B104" s="18" t="s">
        <v>130</v>
      </c>
      <c r="C104" s="21">
        <v>3989</v>
      </c>
      <c r="D104" s="21">
        <v>5872131.7799999993</v>
      </c>
      <c r="E104" s="21">
        <v>2444387.6639823755</v>
      </c>
      <c r="F104" s="21">
        <v>8316519.4439823749</v>
      </c>
      <c r="G104" s="114">
        <v>1357.49</v>
      </c>
      <c r="H104" s="32">
        <v>5415027.6100000003</v>
      </c>
      <c r="I104" s="32">
        <v>2901491.8339823745</v>
      </c>
      <c r="J104" s="115">
        <f t="shared" si="5"/>
        <v>0.3488829495951965</v>
      </c>
      <c r="K104" s="116">
        <v>1324765.6004319999</v>
      </c>
      <c r="L104" s="116">
        <v>0</v>
      </c>
      <c r="M104" s="116">
        <v>45524.144953110757</v>
      </c>
      <c r="N104" s="116">
        <v>59377.992053475071</v>
      </c>
      <c r="O104" s="116">
        <v>53155.345797608461</v>
      </c>
      <c r="P104" s="117">
        <v>-171499.66500000001</v>
      </c>
      <c r="Q104" s="117">
        <v>-268030.49669088877</v>
      </c>
      <c r="R104" s="118">
        <v>1323572.7433761363</v>
      </c>
      <c r="S104" s="21">
        <v>5268357.4989038166</v>
      </c>
      <c r="T104" s="36">
        <v>363822.01638160803</v>
      </c>
      <c r="U104" s="19">
        <v>5632179.5152854249</v>
      </c>
      <c r="V104" s="19">
        <v>750666.74848554737</v>
      </c>
      <c r="W104" s="38">
        <f t="shared" si="6"/>
        <v>6382846.2637709724</v>
      </c>
      <c r="X104" s="119"/>
    </row>
    <row r="105" spans="1:24" s="120" customFormat="1" ht="16.5">
      <c r="A105" s="20">
        <v>275</v>
      </c>
      <c r="B105" s="18" t="s">
        <v>131</v>
      </c>
      <c r="C105" s="21">
        <v>2586</v>
      </c>
      <c r="D105" s="21">
        <v>3200485.4599999995</v>
      </c>
      <c r="E105" s="21">
        <v>665587.94131127896</v>
      </c>
      <c r="F105" s="21">
        <v>3866073.4013112783</v>
      </c>
      <c r="G105" s="114">
        <v>1357.49</v>
      </c>
      <c r="H105" s="32">
        <v>3510469.14</v>
      </c>
      <c r="I105" s="32">
        <v>355604.26131127821</v>
      </c>
      <c r="J105" s="115">
        <f t="shared" si="5"/>
        <v>9.1980731972307064E-2</v>
      </c>
      <c r="K105" s="116">
        <v>155593.27567999999</v>
      </c>
      <c r="L105" s="116">
        <v>0</v>
      </c>
      <c r="M105" s="116">
        <v>28209.954093576875</v>
      </c>
      <c r="N105" s="116">
        <v>34354.18509185603</v>
      </c>
      <c r="O105" s="116">
        <v>0</v>
      </c>
      <c r="P105" s="117">
        <v>-153119.57999999999</v>
      </c>
      <c r="Q105" s="117">
        <v>595373.6805941792</v>
      </c>
      <c r="R105" s="118">
        <v>559061.58779389714</v>
      </c>
      <c r="S105" s="21">
        <v>1575077.3645647871</v>
      </c>
      <c r="T105" s="36">
        <v>1084185.0271255947</v>
      </c>
      <c r="U105" s="19">
        <v>2659262.3916903818</v>
      </c>
      <c r="V105" s="19">
        <v>533664.68344334664</v>
      </c>
      <c r="W105" s="38">
        <f t="shared" si="6"/>
        <v>3192927.0751337283</v>
      </c>
      <c r="X105" s="119"/>
    </row>
    <row r="106" spans="1:24" s="120" customFormat="1" ht="16.5">
      <c r="A106" s="20">
        <v>276</v>
      </c>
      <c r="B106" s="18" t="s">
        <v>132</v>
      </c>
      <c r="C106" s="21">
        <v>15035</v>
      </c>
      <c r="D106" s="21">
        <v>29099410.120000001</v>
      </c>
      <c r="E106" s="21">
        <v>2208241.1690138439</v>
      </c>
      <c r="F106" s="21">
        <v>31307651.289013844</v>
      </c>
      <c r="G106" s="114">
        <v>1357.49</v>
      </c>
      <c r="H106" s="32">
        <v>20409862.149999999</v>
      </c>
      <c r="I106" s="32">
        <v>10897789.139013845</v>
      </c>
      <c r="J106" s="115">
        <f t="shared" si="5"/>
        <v>0.34808708703223562</v>
      </c>
      <c r="K106" s="116">
        <v>0</v>
      </c>
      <c r="L106" s="116">
        <v>0</v>
      </c>
      <c r="M106" s="116">
        <v>110560.11683986273</v>
      </c>
      <c r="N106" s="116">
        <v>284209.34932471573</v>
      </c>
      <c r="O106" s="116">
        <v>62767.223240713371</v>
      </c>
      <c r="P106" s="117">
        <v>-938844.66500000004</v>
      </c>
      <c r="Q106" s="117">
        <v>2198641.1221422497</v>
      </c>
      <c r="R106" s="118">
        <v>729778.7348113755</v>
      </c>
      <c r="S106" s="21">
        <v>13344901.020372763</v>
      </c>
      <c r="T106" s="36">
        <v>5531496.8556397632</v>
      </c>
      <c r="U106" s="19">
        <v>18876397.876012526</v>
      </c>
      <c r="V106" s="19">
        <v>1985658.8470668362</v>
      </c>
      <c r="W106" s="38">
        <f t="shared" si="6"/>
        <v>20862056.723079361</v>
      </c>
      <c r="X106" s="119"/>
    </row>
    <row r="107" spans="1:24" s="120" customFormat="1" ht="16.5">
      <c r="A107" s="20">
        <v>280</v>
      </c>
      <c r="B107" s="18" t="s">
        <v>133</v>
      </c>
      <c r="C107" s="21">
        <v>2050</v>
      </c>
      <c r="D107" s="21">
        <v>2757524.23</v>
      </c>
      <c r="E107" s="21">
        <v>1222250.1554579984</v>
      </c>
      <c r="F107" s="21">
        <v>3979774.3854579981</v>
      </c>
      <c r="G107" s="114">
        <v>1357.49</v>
      </c>
      <c r="H107" s="32">
        <v>2782854.5</v>
      </c>
      <c r="I107" s="32">
        <v>1196919.8854579981</v>
      </c>
      <c r="J107" s="115">
        <f t="shared" si="5"/>
        <v>0.30075068823788487</v>
      </c>
      <c r="K107" s="116">
        <v>244659.23439999999</v>
      </c>
      <c r="L107" s="116">
        <v>0</v>
      </c>
      <c r="M107" s="116">
        <v>19420.632595787785</v>
      </c>
      <c r="N107" s="116">
        <v>26955.628106161814</v>
      </c>
      <c r="O107" s="116">
        <v>0</v>
      </c>
      <c r="P107" s="117">
        <v>-88782.68</v>
      </c>
      <c r="Q107" s="117">
        <v>-113659.99689489689</v>
      </c>
      <c r="R107" s="118">
        <v>186605.95704321098</v>
      </c>
      <c r="S107" s="21">
        <v>1472118.6607082619</v>
      </c>
      <c r="T107" s="36">
        <v>879915.82424411341</v>
      </c>
      <c r="U107" s="19">
        <v>2352034.4849523753</v>
      </c>
      <c r="V107" s="19">
        <v>506538.17748261482</v>
      </c>
      <c r="W107" s="38">
        <f t="shared" si="6"/>
        <v>2858572.6624349901</v>
      </c>
      <c r="X107" s="119"/>
    </row>
    <row r="108" spans="1:24" s="120" customFormat="1" ht="16.5">
      <c r="A108" s="20">
        <v>284</v>
      </c>
      <c r="B108" s="18" t="s">
        <v>134</v>
      </c>
      <c r="C108" s="21">
        <v>2271</v>
      </c>
      <c r="D108" s="21">
        <v>2954649.1900000004</v>
      </c>
      <c r="E108" s="21">
        <v>483877.57234502153</v>
      </c>
      <c r="F108" s="21">
        <v>3438526.7623450221</v>
      </c>
      <c r="G108" s="114">
        <v>1357.49</v>
      </c>
      <c r="H108" s="32">
        <v>3082859.79</v>
      </c>
      <c r="I108" s="32">
        <v>355666.97234502202</v>
      </c>
      <c r="J108" s="115">
        <f t="shared" si="5"/>
        <v>0.10343585986879528</v>
      </c>
      <c r="K108" s="116">
        <v>990.13177599999995</v>
      </c>
      <c r="L108" s="116">
        <v>0</v>
      </c>
      <c r="M108" s="116">
        <v>29321.893095060699</v>
      </c>
      <c r="N108" s="116">
        <v>39828.122460892824</v>
      </c>
      <c r="O108" s="116">
        <v>0</v>
      </c>
      <c r="P108" s="117">
        <v>-110622</v>
      </c>
      <c r="Q108" s="117">
        <v>1055346.3034045529</v>
      </c>
      <c r="R108" s="118">
        <v>853011.55306537787</v>
      </c>
      <c r="S108" s="21">
        <v>2223542.9761469061</v>
      </c>
      <c r="T108" s="36">
        <v>971338.38039449917</v>
      </c>
      <c r="U108" s="19">
        <v>3194881.3565414054</v>
      </c>
      <c r="V108" s="19">
        <v>461860.70718351577</v>
      </c>
      <c r="W108" s="38">
        <f t="shared" si="6"/>
        <v>3656742.0637249211</v>
      </c>
      <c r="X108" s="119"/>
    </row>
    <row r="109" spans="1:24" s="120" customFormat="1" ht="16.5">
      <c r="A109" s="20">
        <v>285</v>
      </c>
      <c r="B109" s="18" t="s">
        <v>135</v>
      </c>
      <c r="C109" s="21">
        <v>51241</v>
      </c>
      <c r="D109" s="21">
        <v>62848203.470000006</v>
      </c>
      <c r="E109" s="21">
        <v>14558289.424362665</v>
      </c>
      <c r="F109" s="21">
        <v>77406492.894362673</v>
      </c>
      <c r="G109" s="114">
        <v>1357.49</v>
      </c>
      <c r="H109" s="32">
        <v>69559145.090000004</v>
      </c>
      <c r="I109" s="32">
        <v>7847347.8043626696</v>
      </c>
      <c r="J109" s="115">
        <f t="shared" si="5"/>
        <v>0.10137841815249291</v>
      </c>
      <c r="K109" s="116">
        <v>0</v>
      </c>
      <c r="L109" s="116">
        <v>0</v>
      </c>
      <c r="M109" s="116">
        <v>738629.14641174336</v>
      </c>
      <c r="N109" s="116">
        <v>1004851.119303679</v>
      </c>
      <c r="O109" s="116">
        <v>0</v>
      </c>
      <c r="P109" s="117">
        <v>-5832246.1299000001</v>
      </c>
      <c r="Q109" s="117">
        <v>931007.5410607052</v>
      </c>
      <c r="R109" s="118">
        <v>3945298.2948206807</v>
      </c>
      <c r="S109" s="21">
        <v>8634887.7760594785</v>
      </c>
      <c r="T109" s="36">
        <v>11048007.734815372</v>
      </c>
      <c r="U109" s="19">
        <v>19682895.510874853</v>
      </c>
      <c r="V109" s="19">
        <v>7552425.6732155401</v>
      </c>
      <c r="W109" s="38">
        <f t="shared" si="6"/>
        <v>27235321.184090391</v>
      </c>
      <c r="X109" s="119"/>
    </row>
    <row r="110" spans="1:24" s="120" customFormat="1" ht="16.5">
      <c r="A110" s="20">
        <v>286</v>
      </c>
      <c r="B110" s="18" t="s">
        <v>136</v>
      </c>
      <c r="C110" s="21">
        <v>80454</v>
      </c>
      <c r="D110" s="21">
        <v>99615274.160000011</v>
      </c>
      <c r="E110" s="21">
        <v>15672312.430314125</v>
      </c>
      <c r="F110" s="21">
        <v>115287586.59031413</v>
      </c>
      <c r="G110" s="114">
        <v>1357.49</v>
      </c>
      <c r="H110" s="32">
        <v>109215500.45999999</v>
      </c>
      <c r="I110" s="32">
        <v>6072086.1303141415</v>
      </c>
      <c r="J110" s="115">
        <f t="shared" si="5"/>
        <v>5.2669036709840251E-2</v>
      </c>
      <c r="K110" s="116">
        <v>0</v>
      </c>
      <c r="L110" s="116">
        <v>0</v>
      </c>
      <c r="M110" s="116">
        <v>991392.07758646156</v>
      </c>
      <c r="N110" s="116">
        <v>1611620.6405131465</v>
      </c>
      <c r="O110" s="116">
        <v>0</v>
      </c>
      <c r="P110" s="117">
        <v>-6202438.4722999996</v>
      </c>
      <c r="Q110" s="117">
        <v>-3126300.4579730504</v>
      </c>
      <c r="R110" s="118">
        <v>380486.66664846765</v>
      </c>
      <c r="S110" s="21">
        <v>-273153.41521083191</v>
      </c>
      <c r="T110" s="36">
        <v>13327099.781027677</v>
      </c>
      <c r="U110" s="19">
        <v>13053946.365816845</v>
      </c>
      <c r="V110" s="19">
        <v>12668352.130795924</v>
      </c>
      <c r="W110" s="38">
        <f t="shared" si="6"/>
        <v>25722298.496612769</v>
      </c>
      <c r="X110" s="119"/>
    </row>
    <row r="111" spans="1:24" s="120" customFormat="1" ht="16.5">
      <c r="A111" s="20">
        <v>287</v>
      </c>
      <c r="B111" s="18" t="s">
        <v>137</v>
      </c>
      <c r="C111" s="21">
        <v>6380</v>
      </c>
      <c r="D111" s="21">
        <v>7273462.9000000004</v>
      </c>
      <c r="E111" s="21">
        <v>2464554.5605779905</v>
      </c>
      <c r="F111" s="21">
        <v>9738017.4605779909</v>
      </c>
      <c r="G111" s="114">
        <v>1357.49</v>
      </c>
      <c r="H111" s="32">
        <v>8660786.1999999993</v>
      </c>
      <c r="I111" s="32">
        <v>1077231.2605779916</v>
      </c>
      <c r="J111" s="115">
        <f t="shared" si="5"/>
        <v>0.11062120857134441</v>
      </c>
      <c r="K111" s="116">
        <v>367653.7098666667</v>
      </c>
      <c r="L111" s="116">
        <v>0</v>
      </c>
      <c r="M111" s="116">
        <v>76410.088155561927</v>
      </c>
      <c r="N111" s="116">
        <v>96838.852772940212</v>
      </c>
      <c r="O111" s="116">
        <v>0</v>
      </c>
      <c r="P111" s="117">
        <v>-265658.06000000006</v>
      </c>
      <c r="Q111" s="117">
        <v>1073269.7562788855</v>
      </c>
      <c r="R111" s="118">
        <v>717008.02769912384</v>
      </c>
      <c r="S111" s="21">
        <v>3142753.6353511699</v>
      </c>
      <c r="T111" s="36">
        <v>2093963.4735050593</v>
      </c>
      <c r="U111" s="19">
        <v>5236717.1088562291</v>
      </c>
      <c r="V111" s="19">
        <v>1353305.5601924181</v>
      </c>
      <c r="W111" s="38">
        <f t="shared" si="6"/>
        <v>6590022.6690486474</v>
      </c>
      <c r="X111" s="119"/>
    </row>
    <row r="112" spans="1:24" s="120" customFormat="1" ht="16.5">
      <c r="A112" s="20">
        <v>288</v>
      </c>
      <c r="B112" s="18" t="s">
        <v>138</v>
      </c>
      <c r="C112" s="21">
        <v>6442</v>
      </c>
      <c r="D112" s="21">
        <v>10283488.199999999</v>
      </c>
      <c r="E112" s="21">
        <v>2753685.2564114532</v>
      </c>
      <c r="F112" s="21">
        <v>13037173.456411453</v>
      </c>
      <c r="G112" s="114">
        <v>1357.49</v>
      </c>
      <c r="H112" s="32">
        <v>8744950.5800000001</v>
      </c>
      <c r="I112" s="32">
        <v>4292222.8764114529</v>
      </c>
      <c r="J112" s="115">
        <f t="shared" si="5"/>
        <v>0.3292295596712041</v>
      </c>
      <c r="K112" s="116">
        <v>0</v>
      </c>
      <c r="L112" s="116">
        <v>0</v>
      </c>
      <c r="M112" s="116">
        <v>69210.599590692713</v>
      </c>
      <c r="N112" s="116">
        <v>106389.26404738368</v>
      </c>
      <c r="O112" s="116">
        <v>0</v>
      </c>
      <c r="P112" s="117">
        <v>-239651.685</v>
      </c>
      <c r="Q112" s="117">
        <v>-814309.59776317223</v>
      </c>
      <c r="R112" s="118">
        <v>-842181.69835989841</v>
      </c>
      <c r="S112" s="21">
        <v>2571679.7589264582</v>
      </c>
      <c r="T112" s="36">
        <v>1884504.2669077581</v>
      </c>
      <c r="U112" s="19">
        <v>4456184.0258342158</v>
      </c>
      <c r="V112" s="19">
        <v>1240307.1289880052</v>
      </c>
      <c r="W112" s="38">
        <f t="shared" si="6"/>
        <v>5696491.154822221</v>
      </c>
      <c r="X112" s="119"/>
    </row>
    <row r="113" spans="1:24" s="120" customFormat="1" ht="16.5">
      <c r="A113" s="20">
        <v>290</v>
      </c>
      <c r="B113" s="18" t="s">
        <v>139</v>
      </c>
      <c r="C113" s="21">
        <v>7928</v>
      </c>
      <c r="D113" s="21">
        <v>8393955.7299999986</v>
      </c>
      <c r="E113" s="21">
        <v>4651064.2149116918</v>
      </c>
      <c r="F113" s="21">
        <v>13045019.94491169</v>
      </c>
      <c r="G113" s="114">
        <v>1357.49</v>
      </c>
      <c r="H113" s="32">
        <v>10762180.720000001</v>
      </c>
      <c r="I113" s="32">
        <v>2282839.2249116898</v>
      </c>
      <c r="J113" s="115">
        <f t="shared" si="5"/>
        <v>0.17499699000476643</v>
      </c>
      <c r="K113" s="116">
        <v>1051142.5056639998</v>
      </c>
      <c r="L113" s="116">
        <v>0</v>
      </c>
      <c r="M113" s="116">
        <v>97883.180151266206</v>
      </c>
      <c r="N113" s="116">
        <v>147810.36784308395</v>
      </c>
      <c r="O113" s="116">
        <v>0</v>
      </c>
      <c r="P113" s="117">
        <v>-430926.85</v>
      </c>
      <c r="Q113" s="117">
        <v>-464708.15251307294</v>
      </c>
      <c r="R113" s="118">
        <v>287056.14183100866</v>
      </c>
      <c r="S113" s="21">
        <v>2971096.4178879759</v>
      </c>
      <c r="T113" s="36">
        <v>2391188.9874292002</v>
      </c>
      <c r="U113" s="19">
        <v>5362285.4053171761</v>
      </c>
      <c r="V113" s="19">
        <v>1615371.9588127958</v>
      </c>
      <c r="W113" s="38">
        <f t="shared" si="6"/>
        <v>6977657.3641299717</v>
      </c>
      <c r="X113" s="119"/>
    </row>
    <row r="114" spans="1:24" s="120" customFormat="1" ht="16.5">
      <c r="A114" s="20">
        <v>291</v>
      </c>
      <c r="B114" s="18" t="s">
        <v>140</v>
      </c>
      <c r="C114" s="21">
        <v>2158</v>
      </c>
      <c r="D114" s="21">
        <v>1828299.8</v>
      </c>
      <c r="E114" s="21">
        <v>790454.79271941772</v>
      </c>
      <c r="F114" s="21">
        <v>2618754.592719418</v>
      </c>
      <c r="G114" s="114">
        <v>1357.49</v>
      </c>
      <c r="H114" s="32">
        <v>2929463.42</v>
      </c>
      <c r="I114" s="32">
        <v>-310708.82728058193</v>
      </c>
      <c r="J114" s="115">
        <f t="shared" si="5"/>
        <v>-0.11864755412531024</v>
      </c>
      <c r="K114" s="116">
        <v>273386.12641599996</v>
      </c>
      <c r="L114" s="116">
        <v>0</v>
      </c>
      <c r="M114" s="116">
        <v>23119.871545727943</v>
      </c>
      <c r="N114" s="116">
        <v>43478.459183165745</v>
      </c>
      <c r="O114" s="116">
        <v>0</v>
      </c>
      <c r="P114" s="117">
        <v>-117549.3425</v>
      </c>
      <c r="Q114" s="117">
        <v>950904.73402385158</v>
      </c>
      <c r="R114" s="118">
        <v>896243.77007172839</v>
      </c>
      <c r="S114" s="21">
        <v>1758874.7914598917</v>
      </c>
      <c r="T114" s="36">
        <v>16486.582582292525</v>
      </c>
      <c r="U114" s="19">
        <v>1775361.3740421843</v>
      </c>
      <c r="V114" s="19">
        <v>426520.64976935624</v>
      </c>
      <c r="W114" s="38">
        <f t="shared" si="6"/>
        <v>2201882.0238115406</v>
      </c>
      <c r="X114" s="119"/>
    </row>
    <row r="115" spans="1:24" s="120" customFormat="1" ht="16.5">
      <c r="A115" s="20">
        <v>297</v>
      </c>
      <c r="B115" s="18" t="s">
        <v>141</v>
      </c>
      <c r="C115" s="21">
        <v>121543</v>
      </c>
      <c r="D115" s="21">
        <v>163548980.03</v>
      </c>
      <c r="E115" s="21">
        <v>22337705.131896209</v>
      </c>
      <c r="F115" s="21">
        <v>185886685.1618962</v>
      </c>
      <c r="G115" s="114">
        <v>1357.49</v>
      </c>
      <c r="H115" s="32">
        <v>164993407.06999999</v>
      </c>
      <c r="I115" s="32">
        <v>20893278.091896206</v>
      </c>
      <c r="J115" s="115">
        <f t="shared" si="5"/>
        <v>0.11239792712264146</v>
      </c>
      <c r="K115" s="116">
        <v>0</v>
      </c>
      <c r="L115" s="116">
        <v>0</v>
      </c>
      <c r="M115" s="116">
        <v>1618280.0030151876</v>
      </c>
      <c r="N115" s="116">
        <v>2357151.1227374398</v>
      </c>
      <c r="O115" s="116">
        <v>975455.21226113336</v>
      </c>
      <c r="P115" s="117">
        <v>-13411947.239900002</v>
      </c>
      <c r="Q115" s="117">
        <v>-14117505.026139481</v>
      </c>
      <c r="R115" s="118">
        <v>-6481568.6417166879</v>
      </c>
      <c r="S115" s="21">
        <v>-8166856.4778461978</v>
      </c>
      <c r="T115" s="36">
        <v>25985031.67949415</v>
      </c>
      <c r="U115" s="19">
        <v>17818175.201647952</v>
      </c>
      <c r="V115" s="19">
        <v>18544441.768252805</v>
      </c>
      <c r="W115" s="38">
        <f t="shared" si="6"/>
        <v>36362616.969900757</v>
      </c>
      <c r="X115" s="119"/>
    </row>
    <row r="116" spans="1:24" s="120" customFormat="1" ht="16.5">
      <c r="A116" s="20">
        <v>300</v>
      </c>
      <c r="B116" s="18" t="s">
        <v>142</v>
      </c>
      <c r="C116" s="21">
        <v>3528</v>
      </c>
      <c r="D116" s="21">
        <v>4789698.57</v>
      </c>
      <c r="E116" s="21">
        <v>650950.08396406367</v>
      </c>
      <c r="F116" s="21">
        <v>5440648.6539640641</v>
      </c>
      <c r="G116" s="114">
        <v>1357.49</v>
      </c>
      <c r="H116" s="32">
        <v>4789224.72</v>
      </c>
      <c r="I116" s="32">
        <v>651423.93396406434</v>
      </c>
      <c r="J116" s="115">
        <f t="shared" si="5"/>
        <v>0.11973277000517869</v>
      </c>
      <c r="K116" s="116">
        <v>87345.076223999989</v>
      </c>
      <c r="L116" s="116">
        <v>0</v>
      </c>
      <c r="M116" s="116">
        <v>45686.246895727389</v>
      </c>
      <c r="N116" s="116">
        <v>61476.737540519302</v>
      </c>
      <c r="O116" s="116">
        <v>0</v>
      </c>
      <c r="P116" s="117">
        <v>-159755.73000000001</v>
      </c>
      <c r="Q116" s="117">
        <v>1455854.0474903292</v>
      </c>
      <c r="R116" s="117">
        <v>816011.03948278818</v>
      </c>
      <c r="S116" s="21">
        <v>2958041.3515974288</v>
      </c>
      <c r="T116" s="36">
        <v>1800603.3388121307</v>
      </c>
      <c r="U116" s="19">
        <v>4758644.6904095598</v>
      </c>
      <c r="V116" s="19">
        <v>724719.67863877001</v>
      </c>
      <c r="W116" s="38">
        <f t="shared" si="6"/>
        <v>5483364.36904833</v>
      </c>
      <c r="X116" s="119"/>
    </row>
    <row r="117" spans="1:24" s="120" customFormat="1" ht="16.5">
      <c r="A117" s="20">
        <v>301</v>
      </c>
      <c r="B117" s="18" t="s">
        <v>143</v>
      </c>
      <c r="C117" s="21">
        <v>20197</v>
      </c>
      <c r="D117" s="21">
        <v>27762619.629999999</v>
      </c>
      <c r="E117" s="21">
        <v>3354520.2922980632</v>
      </c>
      <c r="F117" s="21">
        <v>31117139.922298063</v>
      </c>
      <c r="G117" s="114">
        <v>1357.49</v>
      </c>
      <c r="H117" s="32">
        <v>27417225.530000001</v>
      </c>
      <c r="I117" s="32">
        <v>3699914.3922980614</v>
      </c>
      <c r="J117" s="115">
        <f t="shared" si="5"/>
        <v>0.11890277838956401</v>
      </c>
      <c r="K117" s="116">
        <v>0</v>
      </c>
      <c r="L117" s="116">
        <v>0</v>
      </c>
      <c r="M117" s="116">
        <v>232993.5176332898</v>
      </c>
      <c r="N117" s="116">
        <v>355857.17009708204</v>
      </c>
      <c r="O117" s="116">
        <v>0</v>
      </c>
      <c r="P117" s="117">
        <v>-1160050.69</v>
      </c>
      <c r="Q117" s="117">
        <v>717073.25065928139</v>
      </c>
      <c r="R117" s="118">
        <v>-633320.12612438854</v>
      </c>
      <c r="S117" s="21">
        <v>3212467.5145633263</v>
      </c>
      <c r="T117" s="36">
        <v>11011585.940417103</v>
      </c>
      <c r="U117" s="19">
        <v>14224053.454980429</v>
      </c>
      <c r="V117" s="19">
        <v>4127779.3451967547</v>
      </c>
      <c r="W117" s="38">
        <f t="shared" si="6"/>
        <v>18351832.800177183</v>
      </c>
      <c r="X117" s="119"/>
    </row>
    <row r="118" spans="1:24" s="120" customFormat="1" ht="16.5">
      <c r="A118" s="20">
        <v>304</v>
      </c>
      <c r="B118" s="18" t="s">
        <v>144</v>
      </c>
      <c r="C118" s="21">
        <v>971</v>
      </c>
      <c r="D118" s="21">
        <v>801778.13</v>
      </c>
      <c r="E118" s="21">
        <v>626606.70345602091</v>
      </c>
      <c r="F118" s="21">
        <v>1428384.8334560208</v>
      </c>
      <c r="G118" s="114">
        <v>1357.49</v>
      </c>
      <c r="H118" s="32">
        <v>1318122.79</v>
      </c>
      <c r="I118" s="32">
        <v>110262.04345602077</v>
      </c>
      <c r="J118" s="115">
        <f t="shared" si="5"/>
        <v>7.7193513171963879E-2</v>
      </c>
      <c r="K118" s="116">
        <v>115865.64698399999</v>
      </c>
      <c r="L118" s="116">
        <v>0</v>
      </c>
      <c r="M118" s="116">
        <v>9645.785765039187</v>
      </c>
      <c r="N118" s="116">
        <v>11661.945514635041</v>
      </c>
      <c r="O118" s="116">
        <v>15501.093343455581</v>
      </c>
      <c r="P118" s="117">
        <v>-51420.12</v>
      </c>
      <c r="Q118" s="117">
        <v>-335143.88026683748</v>
      </c>
      <c r="R118" s="117">
        <v>-69377.10175927107</v>
      </c>
      <c r="S118" s="21">
        <v>-193004.58696295798</v>
      </c>
      <c r="T118" s="36">
        <v>-65927.916057864466</v>
      </c>
      <c r="U118" s="19">
        <v>-258932.50302082245</v>
      </c>
      <c r="V118" s="19">
        <v>176238.82522930554</v>
      </c>
      <c r="W118" s="38">
        <f t="shared" si="6"/>
        <v>-82693.677791516908</v>
      </c>
      <c r="X118" s="119"/>
    </row>
    <row r="119" spans="1:24" s="120" customFormat="1" ht="16.5">
      <c r="A119" s="20">
        <v>305</v>
      </c>
      <c r="B119" s="18" t="s">
        <v>145</v>
      </c>
      <c r="C119" s="21">
        <v>15165</v>
      </c>
      <c r="D119" s="21">
        <v>20967173.48</v>
      </c>
      <c r="E119" s="21">
        <v>5692221.3808946768</v>
      </c>
      <c r="F119" s="21">
        <v>26659394.860894676</v>
      </c>
      <c r="G119" s="114">
        <v>1357.49</v>
      </c>
      <c r="H119" s="32">
        <v>20586335.850000001</v>
      </c>
      <c r="I119" s="32">
        <v>6073059.0108946748</v>
      </c>
      <c r="J119" s="115">
        <f t="shared" si="5"/>
        <v>0.22780183280915123</v>
      </c>
      <c r="K119" s="116">
        <v>835787.47224000003</v>
      </c>
      <c r="L119" s="116">
        <v>0</v>
      </c>
      <c r="M119" s="116">
        <v>200611.92976566925</v>
      </c>
      <c r="N119" s="116">
        <v>256510.44655862308</v>
      </c>
      <c r="O119" s="116">
        <v>0</v>
      </c>
      <c r="P119" s="117">
        <v>-867259.375</v>
      </c>
      <c r="Q119" s="117">
        <v>1997457.3543863457</v>
      </c>
      <c r="R119" s="118">
        <v>2425928.9941001441</v>
      </c>
      <c r="S119" s="21">
        <v>10922095.832945457</v>
      </c>
      <c r="T119" s="36">
        <v>4267574.7514824336</v>
      </c>
      <c r="U119" s="19">
        <v>15189670.584427889</v>
      </c>
      <c r="V119" s="19">
        <v>2682599.9875350748</v>
      </c>
      <c r="W119" s="38">
        <f t="shared" si="6"/>
        <v>17872270.571962964</v>
      </c>
      <c r="X119" s="119"/>
    </row>
    <row r="120" spans="1:24" s="120" customFormat="1" ht="16.5">
      <c r="A120" s="20">
        <v>309</v>
      </c>
      <c r="B120" s="18" t="s">
        <v>146</v>
      </c>
      <c r="C120" s="21">
        <v>6506</v>
      </c>
      <c r="D120" s="21">
        <v>8282330.2000000002</v>
      </c>
      <c r="E120" s="21">
        <v>1615395.8371918849</v>
      </c>
      <c r="F120" s="21">
        <v>9897726.0371918846</v>
      </c>
      <c r="G120" s="114">
        <v>1357.49</v>
      </c>
      <c r="H120" s="32">
        <v>8831829.9399999995</v>
      </c>
      <c r="I120" s="32">
        <v>1065896.0971918851</v>
      </c>
      <c r="J120" s="115">
        <f t="shared" si="5"/>
        <v>0.10769100833733461</v>
      </c>
      <c r="K120" s="116">
        <v>149912.81344</v>
      </c>
      <c r="L120" s="116">
        <v>0</v>
      </c>
      <c r="M120" s="116">
        <v>91708.656615241154</v>
      </c>
      <c r="N120" s="116">
        <v>110647.57880051585</v>
      </c>
      <c r="O120" s="116">
        <v>0</v>
      </c>
      <c r="P120" s="117">
        <v>-634210.02500000002</v>
      </c>
      <c r="Q120" s="117">
        <v>-401495.22926220956</v>
      </c>
      <c r="R120" s="118">
        <v>-433381.87784330669</v>
      </c>
      <c r="S120" s="21">
        <v>-50921.986057874281</v>
      </c>
      <c r="T120" s="36">
        <v>3787625.171099782</v>
      </c>
      <c r="U120" s="19">
        <v>3736703.1850419077</v>
      </c>
      <c r="V120" s="19">
        <v>1217821.7129611028</v>
      </c>
      <c r="W120" s="38">
        <f t="shared" si="6"/>
        <v>4954524.8980030101</v>
      </c>
      <c r="X120" s="119"/>
    </row>
    <row r="121" spans="1:24" s="120" customFormat="1" ht="16.5">
      <c r="A121" s="20">
        <v>312</v>
      </c>
      <c r="B121" s="18" t="s">
        <v>147</v>
      </c>
      <c r="C121" s="21">
        <v>1232</v>
      </c>
      <c r="D121" s="21">
        <v>1718303.5400000003</v>
      </c>
      <c r="E121" s="21">
        <v>485485.82007080963</v>
      </c>
      <c r="F121" s="21">
        <v>2203789.3600708097</v>
      </c>
      <c r="G121" s="114">
        <v>1357.49</v>
      </c>
      <c r="H121" s="32">
        <v>1672427.68</v>
      </c>
      <c r="I121" s="32">
        <v>531361.68007080979</v>
      </c>
      <c r="J121" s="115">
        <f t="shared" si="5"/>
        <v>0.24111273504548394</v>
      </c>
      <c r="K121" s="116">
        <v>152472.76351999998</v>
      </c>
      <c r="L121" s="116">
        <v>0</v>
      </c>
      <c r="M121" s="116">
        <v>16135.01818696748</v>
      </c>
      <c r="N121" s="116">
        <v>24260.365095171775</v>
      </c>
      <c r="O121" s="116">
        <v>0</v>
      </c>
      <c r="P121" s="117">
        <v>-62924.605000000003</v>
      </c>
      <c r="Q121" s="117">
        <v>98108.208258273487</v>
      </c>
      <c r="R121" s="118">
        <v>-12640.698763405486</v>
      </c>
      <c r="S121" s="21">
        <v>746772.73136781703</v>
      </c>
      <c r="T121" s="36">
        <v>65333.05549811283</v>
      </c>
      <c r="U121" s="19">
        <v>812105.78686592984</v>
      </c>
      <c r="V121" s="19">
        <v>274771.75104361918</v>
      </c>
      <c r="W121" s="38">
        <f t="shared" si="6"/>
        <v>1086877.537909549</v>
      </c>
      <c r="X121" s="119"/>
    </row>
    <row r="122" spans="1:24" s="120" customFormat="1" ht="16.5">
      <c r="A122" s="20">
        <v>316</v>
      </c>
      <c r="B122" s="18" t="s">
        <v>148</v>
      </c>
      <c r="C122" s="21">
        <v>4245</v>
      </c>
      <c r="D122" s="21">
        <v>5255115.53</v>
      </c>
      <c r="E122" s="21">
        <v>908782.04488814995</v>
      </c>
      <c r="F122" s="21">
        <v>6163897.5748881502</v>
      </c>
      <c r="G122" s="114">
        <v>1357.49</v>
      </c>
      <c r="H122" s="32">
        <v>5762545.0499999998</v>
      </c>
      <c r="I122" s="32">
        <v>401352.52488815039</v>
      </c>
      <c r="J122" s="115">
        <f t="shared" si="5"/>
        <v>6.5113431884927672E-2</v>
      </c>
      <c r="K122" s="116">
        <v>0</v>
      </c>
      <c r="L122" s="116">
        <v>0</v>
      </c>
      <c r="M122" s="116">
        <v>45557.500080643018</v>
      </c>
      <c r="N122" s="116">
        <v>69062.417692310075</v>
      </c>
      <c r="O122" s="116">
        <v>0</v>
      </c>
      <c r="P122" s="117">
        <v>-423777.73249999998</v>
      </c>
      <c r="Q122" s="117">
        <v>-345227.75280109228</v>
      </c>
      <c r="R122" s="118">
        <v>-308798.81497438921</v>
      </c>
      <c r="S122" s="21">
        <v>-561831.85761437798</v>
      </c>
      <c r="T122" s="36">
        <v>1837615.2202056232</v>
      </c>
      <c r="U122" s="19">
        <v>1275783.3625912452</v>
      </c>
      <c r="V122" s="19">
        <v>805374.54313310259</v>
      </c>
      <c r="W122" s="38">
        <f t="shared" si="6"/>
        <v>2081157.9057243478</v>
      </c>
      <c r="X122" s="119"/>
    </row>
    <row r="123" spans="1:24" s="120" customFormat="1" ht="16.5">
      <c r="A123" s="20">
        <v>317</v>
      </c>
      <c r="B123" s="18" t="s">
        <v>149</v>
      </c>
      <c r="C123" s="21">
        <v>2533</v>
      </c>
      <c r="D123" s="21">
        <v>4242532.42</v>
      </c>
      <c r="E123" s="21">
        <v>798447.04912295262</v>
      </c>
      <c r="F123" s="21">
        <v>5040979.4691229528</v>
      </c>
      <c r="G123" s="114">
        <v>1357.49</v>
      </c>
      <c r="H123" s="32">
        <v>3438522.17</v>
      </c>
      <c r="I123" s="32">
        <v>1602457.2991229529</v>
      </c>
      <c r="J123" s="115">
        <f t="shared" si="5"/>
        <v>0.31788609910798821</v>
      </c>
      <c r="K123" s="116">
        <v>282699.63938399998</v>
      </c>
      <c r="L123" s="116">
        <v>0</v>
      </c>
      <c r="M123" s="116">
        <v>35138.894766806057</v>
      </c>
      <c r="N123" s="116">
        <v>44494.108591019445</v>
      </c>
      <c r="O123" s="116">
        <v>0</v>
      </c>
      <c r="P123" s="117">
        <v>-139291.61499999999</v>
      </c>
      <c r="Q123" s="117">
        <v>986384.70593636518</v>
      </c>
      <c r="R123" s="118">
        <v>529237.9696661788</v>
      </c>
      <c r="S123" s="21">
        <v>3341121.0024673222</v>
      </c>
      <c r="T123" s="36">
        <v>1427493.0236484918</v>
      </c>
      <c r="U123" s="19">
        <v>4768614.0261158142</v>
      </c>
      <c r="V123" s="19">
        <v>555714.46242159419</v>
      </c>
      <c r="W123" s="38">
        <f t="shared" si="6"/>
        <v>5324328.4885374084</v>
      </c>
      <c r="X123" s="119"/>
    </row>
    <row r="124" spans="1:24" s="120" customFormat="1" ht="16.5">
      <c r="A124" s="20">
        <v>320</v>
      </c>
      <c r="B124" s="18" t="s">
        <v>150</v>
      </c>
      <c r="C124" s="21">
        <v>7105</v>
      </c>
      <c r="D124" s="21">
        <v>6703981.9100000001</v>
      </c>
      <c r="E124" s="21">
        <v>3623444.8490428459</v>
      </c>
      <c r="F124" s="21">
        <v>10327426.759042846</v>
      </c>
      <c r="G124" s="114">
        <v>1357.49</v>
      </c>
      <c r="H124" s="32">
        <v>9644966.4499999993</v>
      </c>
      <c r="I124" s="32">
        <v>682460.30904284678</v>
      </c>
      <c r="J124" s="115">
        <f t="shared" si="5"/>
        <v>6.6082318951840982E-2</v>
      </c>
      <c r="K124" s="116">
        <v>954628.48207999987</v>
      </c>
      <c r="L124" s="116">
        <v>0</v>
      </c>
      <c r="M124" s="116">
        <v>88361.616079256361</v>
      </c>
      <c r="N124" s="116">
        <v>108929.12260213037</v>
      </c>
      <c r="O124" s="116">
        <v>0</v>
      </c>
      <c r="P124" s="117">
        <v>-423933.19200000004</v>
      </c>
      <c r="Q124" s="117">
        <v>850384.64555176522</v>
      </c>
      <c r="R124" s="118">
        <v>1141663.6105878628</v>
      </c>
      <c r="S124" s="21">
        <v>3402494.5939438613</v>
      </c>
      <c r="T124" s="36">
        <v>2321880.5370432977</v>
      </c>
      <c r="U124" s="19">
        <v>5724375.130987159</v>
      </c>
      <c r="V124" s="19">
        <v>1291193.9256177901</v>
      </c>
      <c r="W124" s="38">
        <f t="shared" si="6"/>
        <v>7015569.0566049488</v>
      </c>
      <c r="X124" s="119"/>
    </row>
    <row r="125" spans="1:24" s="120" customFormat="1" ht="16.5">
      <c r="A125" s="20">
        <v>322</v>
      </c>
      <c r="B125" s="18" t="s">
        <v>151</v>
      </c>
      <c r="C125" s="21">
        <v>6614</v>
      </c>
      <c r="D125" s="21">
        <v>7670057.9400000004</v>
      </c>
      <c r="E125" s="21">
        <v>5425714.889323242</v>
      </c>
      <c r="F125" s="21">
        <v>13095772.829323243</v>
      </c>
      <c r="G125" s="114">
        <v>1357.49</v>
      </c>
      <c r="H125" s="32">
        <v>8978438.8599999994</v>
      </c>
      <c r="I125" s="32">
        <v>4117333.9693232439</v>
      </c>
      <c r="J125" s="115">
        <f t="shared" si="5"/>
        <v>0.31440175566454276</v>
      </c>
      <c r="K125" s="116">
        <v>781158.11063999997</v>
      </c>
      <c r="L125" s="116">
        <v>0</v>
      </c>
      <c r="M125" s="116">
        <v>72875.790758569434</v>
      </c>
      <c r="N125" s="116">
        <v>117345.49371185749</v>
      </c>
      <c r="O125" s="116">
        <v>0</v>
      </c>
      <c r="P125" s="117">
        <v>-366689.33250000002</v>
      </c>
      <c r="Q125" s="117">
        <v>1334230.2620859423</v>
      </c>
      <c r="R125" s="118">
        <v>1290740.3265106499</v>
      </c>
      <c r="S125" s="21">
        <v>7346994.6205302626</v>
      </c>
      <c r="T125" s="36">
        <v>2021303.496589913</v>
      </c>
      <c r="U125" s="19">
        <v>9368298.1171201766</v>
      </c>
      <c r="V125" s="19">
        <v>1208245.3920031702</v>
      </c>
      <c r="W125" s="38">
        <f t="shared" si="6"/>
        <v>10576543.509123348</v>
      </c>
      <c r="X125" s="119"/>
    </row>
    <row r="126" spans="1:24" s="120" customFormat="1" ht="16.5">
      <c r="A126" s="20">
        <v>398</v>
      </c>
      <c r="B126" s="18" t="s">
        <v>152</v>
      </c>
      <c r="C126" s="21">
        <v>120027</v>
      </c>
      <c r="D126" s="21">
        <v>162218054.32000002</v>
      </c>
      <c r="E126" s="21">
        <v>31468108.317945607</v>
      </c>
      <c r="F126" s="21">
        <v>193686162.63794562</v>
      </c>
      <c r="G126" s="114">
        <v>1357.49</v>
      </c>
      <c r="H126" s="32">
        <v>162935452.22999999</v>
      </c>
      <c r="I126" s="32">
        <v>30750710.407945633</v>
      </c>
      <c r="J126" s="115">
        <f t="shared" si="5"/>
        <v>0.15876565465044312</v>
      </c>
      <c r="K126" s="116">
        <v>0</v>
      </c>
      <c r="L126" s="116">
        <v>0</v>
      </c>
      <c r="M126" s="116">
        <v>1634291.1507591913</v>
      </c>
      <c r="N126" s="116">
        <v>2411758.134351938</v>
      </c>
      <c r="O126" s="116">
        <v>25402.8049698299</v>
      </c>
      <c r="P126" s="117">
        <v>-15317783.1918</v>
      </c>
      <c r="Q126" s="117">
        <v>13510392.830545874</v>
      </c>
      <c r="R126" s="118">
        <v>19204866.668158781</v>
      </c>
      <c r="S126" s="21">
        <v>52219638.804931253</v>
      </c>
      <c r="T126" s="36">
        <v>24827978.72926186</v>
      </c>
      <c r="U126" s="19">
        <v>77047617.534193113</v>
      </c>
      <c r="V126" s="19">
        <v>17868794.195308182</v>
      </c>
      <c r="W126" s="38">
        <f t="shared" si="6"/>
        <v>94916411.729501292</v>
      </c>
      <c r="X126" s="119"/>
    </row>
    <row r="127" spans="1:24" s="120" customFormat="1" ht="16.5">
      <c r="A127" s="20">
        <v>399</v>
      </c>
      <c r="B127" s="18" t="s">
        <v>153</v>
      </c>
      <c r="C127" s="21">
        <v>7916</v>
      </c>
      <c r="D127" s="21">
        <v>14076687.51</v>
      </c>
      <c r="E127" s="21">
        <v>1059776.3693380221</v>
      </c>
      <c r="F127" s="21">
        <v>15136463.879338022</v>
      </c>
      <c r="G127" s="114">
        <v>1357.49</v>
      </c>
      <c r="H127" s="32">
        <v>10745890.84</v>
      </c>
      <c r="I127" s="32">
        <v>4390573.0393380225</v>
      </c>
      <c r="J127" s="115">
        <f t="shared" si="5"/>
        <v>0.29006596747681335</v>
      </c>
      <c r="K127" s="116">
        <v>0</v>
      </c>
      <c r="L127" s="116">
        <v>0</v>
      </c>
      <c r="M127" s="116">
        <v>54241.678032585973</v>
      </c>
      <c r="N127" s="116">
        <v>148961.91724057312</v>
      </c>
      <c r="O127" s="116">
        <v>0</v>
      </c>
      <c r="P127" s="117">
        <v>-377400.32499999995</v>
      </c>
      <c r="Q127" s="117">
        <v>-375042.4107776052</v>
      </c>
      <c r="R127" s="117">
        <v>-999965.2917481811</v>
      </c>
      <c r="S127" s="21">
        <v>2841368.6070853956</v>
      </c>
      <c r="T127" s="36">
        <v>3232965.0376413055</v>
      </c>
      <c r="U127" s="19">
        <v>6074333.6447267011</v>
      </c>
      <c r="V127" s="19">
        <v>1284621.9839557132</v>
      </c>
      <c r="W127" s="38">
        <f t="shared" si="6"/>
        <v>7358955.6286824141</v>
      </c>
      <c r="X127" s="119"/>
    </row>
    <row r="128" spans="1:24" s="120" customFormat="1" ht="16.5">
      <c r="A128" s="20">
        <v>400</v>
      </c>
      <c r="B128" s="18" t="s">
        <v>154</v>
      </c>
      <c r="C128" s="21">
        <v>8456</v>
      </c>
      <c r="D128" s="21">
        <v>12697142.59</v>
      </c>
      <c r="E128" s="21">
        <v>2378021.1635862356</v>
      </c>
      <c r="F128" s="21">
        <v>15075163.753586236</v>
      </c>
      <c r="G128" s="114">
        <v>1357.49</v>
      </c>
      <c r="H128" s="32">
        <v>11478935.439999999</v>
      </c>
      <c r="I128" s="32">
        <v>3596228.3135862369</v>
      </c>
      <c r="J128" s="115">
        <f t="shared" si="5"/>
        <v>0.23855318405617509</v>
      </c>
      <c r="K128" s="116">
        <v>0</v>
      </c>
      <c r="L128" s="116">
        <v>0</v>
      </c>
      <c r="M128" s="116">
        <v>104354.89555889413</v>
      </c>
      <c r="N128" s="116">
        <v>106031.15733716211</v>
      </c>
      <c r="O128" s="116">
        <v>0</v>
      </c>
      <c r="P128" s="117">
        <v>-442868.94500000001</v>
      </c>
      <c r="Q128" s="117">
        <v>1094780.8976453673</v>
      </c>
      <c r="R128" s="118">
        <v>954612.05077918351</v>
      </c>
      <c r="S128" s="21">
        <v>5413138.3699068436</v>
      </c>
      <c r="T128" s="36">
        <v>3028803.9447599011</v>
      </c>
      <c r="U128" s="19">
        <v>8441942.3146667443</v>
      </c>
      <c r="V128" s="19">
        <v>1588205.7798204119</v>
      </c>
      <c r="W128" s="38">
        <f t="shared" si="6"/>
        <v>10030148.094487157</v>
      </c>
      <c r="X128" s="119"/>
    </row>
    <row r="129" spans="1:24" s="120" customFormat="1" ht="16.5">
      <c r="A129" s="20">
        <v>402</v>
      </c>
      <c r="B129" s="18" t="s">
        <v>155</v>
      </c>
      <c r="C129" s="21">
        <v>9247</v>
      </c>
      <c r="D129" s="21">
        <v>13001806.49</v>
      </c>
      <c r="E129" s="21">
        <v>2022798.7391143343</v>
      </c>
      <c r="F129" s="21">
        <v>15024605.229114335</v>
      </c>
      <c r="G129" s="114">
        <v>1357.49</v>
      </c>
      <c r="H129" s="32">
        <v>12552710.029999999</v>
      </c>
      <c r="I129" s="32">
        <v>2471895.1991143357</v>
      </c>
      <c r="J129" s="115">
        <f t="shared" si="5"/>
        <v>0.16452313797399176</v>
      </c>
      <c r="K129" s="116">
        <v>237515.48295999999</v>
      </c>
      <c r="L129" s="116">
        <v>0</v>
      </c>
      <c r="M129" s="116">
        <v>95938.289572449197</v>
      </c>
      <c r="N129" s="116">
        <v>174478.2937197063</v>
      </c>
      <c r="O129" s="116">
        <v>0</v>
      </c>
      <c r="P129" s="117">
        <v>-596291.55499999993</v>
      </c>
      <c r="Q129" s="117">
        <v>-765750.7235946334</v>
      </c>
      <c r="R129" s="118">
        <v>-942873.22810209764</v>
      </c>
      <c r="S129" s="21">
        <v>674911.75866976054</v>
      </c>
      <c r="T129" s="36">
        <v>4994527.1962674838</v>
      </c>
      <c r="U129" s="19">
        <v>5669438.9549372438</v>
      </c>
      <c r="V129" s="19">
        <v>1799466.3023328693</v>
      </c>
      <c r="W129" s="38">
        <f t="shared" si="6"/>
        <v>7468905.2572701126</v>
      </c>
      <c r="X129" s="119"/>
    </row>
    <row r="130" spans="1:24" s="120" customFormat="1" ht="16.5">
      <c r="A130" s="20">
        <v>403</v>
      </c>
      <c r="B130" s="18" t="s">
        <v>156</v>
      </c>
      <c r="C130" s="21">
        <v>2866</v>
      </c>
      <c r="D130" s="21">
        <v>3806415.5799999996</v>
      </c>
      <c r="E130" s="21">
        <v>721525.50120949745</v>
      </c>
      <c r="F130" s="21">
        <v>4527941.0812094975</v>
      </c>
      <c r="G130" s="114">
        <v>1357.49</v>
      </c>
      <c r="H130" s="32">
        <v>3890566.34</v>
      </c>
      <c r="I130" s="32">
        <v>637374.74120949768</v>
      </c>
      <c r="J130" s="115">
        <f t="shared" si="5"/>
        <v>0.14076480452772211</v>
      </c>
      <c r="K130" s="116">
        <v>172983.21549866663</v>
      </c>
      <c r="L130" s="116">
        <v>0</v>
      </c>
      <c r="M130" s="116">
        <v>32839.920600808691</v>
      </c>
      <c r="N130" s="116">
        <v>52983.624195625329</v>
      </c>
      <c r="O130" s="116">
        <v>0</v>
      </c>
      <c r="P130" s="117">
        <v>-144566.12</v>
      </c>
      <c r="Q130" s="117">
        <v>622590.73780885374</v>
      </c>
      <c r="R130" s="118">
        <v>196166.60831395956</v>
      </c>
      <c r="S130" s="21">
        <v>1570372.7276274115</v>
      </c>
      <c r="T130" s="36">
        <v>1528868.3646706999</v>
      </c>
      <c r="U130" s="19">
        <v>3099241.0922981114</v>
      </c>
      <c r="V130" s="19">
        <v>644203.45232175919</v>
      </c>
      <c r="W130" s="38">
        <f t="shared" si="6"/>
        <v>3743444.5446198704</v>
      </c>
      <c r="X130" s="119"/>
    </row>
    <row r="131" spans="1:24" s="120" customFormat="1" ht="16.5">
      <c r="A131" s="20">
        <v>405</v>
      </c>
      <c r="B131" s="18" t="s">
        <v>157</v>
      </c>
      <c r="C131" s="21">
        <v>72634</v>
      </c>
      <c r="D131" s="21">
        <v>93015402.640000001</v>
      </c>
      <c r="E131" s="21">
        <v>17711572.198484413</v>
      </c>
      <c r="F131" s="21">
        <v>110726974.83848441</v>
      </c>
      <c r="G131" s="114">
        <v>1357.49</v>
      </c>
      <c r="H131" s="32">
        <v>98599928.659999996</v>
      </c>
      <c r="I131" s="32">
        <v>12127046.17848441</v>
      </c>
      <c r="J131" s="115">
        <f t="shared" si="5"/>
        <v>0.10952205816309829</v>
      </c>
      <c r="K131" s="116">
        <v>0</v>
      </c>
      <c r="L131" s="116">
        <v>0</v>
      </c>
      <c r="M131" s="116">
        <v>1004067.4485087096</v>
      </c>
      <c r="N131" s="116">
        <v>1554100.4334767652</v>
      </c>
      <c r="O131" s="116">
        <v>0</v>
      </c>
      <c r="P131" s="117">
        <v>-6643666.5707500009</v>
      </c>
      <c r="Q131" s="117">
        <v>-1307633.1986752984</v>
      </c>
      <c r="R131" s="118">
        <v>3526667.3874740954</v>
      </c>
      <c r="S131" s="21">
        <v>10260581.678518683</v>
      </c>
      <c r="T131" s="36">
        <v>9174633.7750417963</v>
      </c>
      <c r="U131" s="19">
        <v>19435215.453560479</v>
      </c>
      <c r="V131" s="19">
        <v>11137732.77541782</v>
      </c>
      <c r="W131" s="38">
        <f t="shared" si="6"/>
        <v>30572948.228978299</v>
      </c>
      <c r="X131" s="119"/>
    </row>
    <row r="132" spans="1:24" s="120" customFormat="1" ht="16.5">
      <c r="A132" s="20">
        <v>407</v>
      </c>
      <c r="B132" s="18" t="s">
        <v>158</v>
      </c>
      <c r="C132" s="21">
        <v>2580</v>
      </c>
      <c r="D132" s="21">
        <v>3611290.7</v>
      </c>
      <c r="E132" s="21">
        <v>1102613.6301812797</v>
      </c>
      <c r="F132" s="21">
        <v>4713904.3301812802</v>
      </c>
      <c r="G132" s="114">
        <v>1357.49</v>
      </c>
      <c r="H132" s="32">
        <v>3502324.2</v>
      </c>
      <c r="I132" s="32">
        <v>1211580.13018128</v>
      </c>
      <c r="J132" s="115">
        <f t="shared" si="5"/>
        <v>0.25702263883974219</v>
      </c>
      <c r="K132" s="116">
        <v>31085.876479999999</v>
      </c>
      <c r="L132" s="116">
        <v>0</v>
      </c>
      <c r="M132" s="116">
        <v>25844.489782517117</v>
      </c>
      <c r="N132" s="116">
        <v>45436.382083423734</v>
      </c>
      <c r="O132" s="116">
        <v>0</v>
      </c>
      <c r="P132" s="117">
        <v>-178100.94499999998</v>
      </c>
      <c r="Q132" s="117">
        <v>192284.82127251051</v>
      </c>
      <c r="R132" s="118">
        <v>86023.996000081897</v>
      </c>
      <c r="S132" s="21">
        <v>1414154.7507998133</v>
      </c>
      <c r="T132" s="36">
        <v>1212048.6006724322</v>
      </c>
      <c r="U132" s="19">
        <v>2626203.3514722455</v>
      </c>
      <c r="V132" s="19">
        <v>554656.93731180194</v>
      </c>
      <c r="W132" s="38">
        <f t="shared" si="6"/>
        <v>3180860.2887840476</v>
      </c>
      <c r="X132" s="119"/>
    </row>
    <row r="133" spans="1:24" s="120" customFormat="1" ht="16.5">
      <c r="A133" s="20">
        <v>408</v>
      </c>
      <c r="B133" s="18" t="s">
        <v>159</v>
      </c>
      <c r="C133" s="21">
        <v>14203</v>
      </c>
      <c r="D133" s="21">
        <v>23429776.950000003</v>
      </c>
      <c r="E133" s="21">
        <v>2061592.4026690458</v>
      </c>
      <c r="F133" s="21">
        <v>25491369.352669049</v>
      </c>
      <c r="G133" s="114">
        <v>1357.49</v>
      </c>
      <c r="H133" s="32">
        <v>19280430.469999999</v>
      </c>
      <c r="I133" s="32">
        <v>6210938.8826690502</v>
      </c>
      <c r="J133" s="115">
        <f t="shared" si="5"/>
        <v>0.24364869524040456</v>
      </c>
      <c r="K133" s="116">
        <v>0</v>
      </c>
      <c r="L133" s="116">
        <v>0</v>
      </c>
      <c r="M133" s="116">
        <v>143106.04550479501</v>
      </c>
      <c r="N133" s="116">
        <v>245622.24233959982</v>
      </c>
      <c r="O133" s="116">
        <v>0</v>
      </c>
      <c r="P133" s="117">
        <v>-928023.32000000007</v>
      </c>
      <c r="Q133" s="117">
        <v>441994.01981019601</v>
      </c>
      <c r="R133" s="118">
        <v>-382837.57119115582</v>
      </c>
      <c r="S133" s="21">
        <v>5730800.2991324859</v>
      </c>
      <c r="T133" s="36">
        <v>6530724.1029191697</v>
      </c>
      <c r="U133" s="19">
        <v>12261524.402051656</v>
      </c>
      <c r="V133" s="19">
        <v>2463486.2577952957</v>
      </c>
      <c r="W133" s="38">
        <f t="shared" si="6"/>
        <v>14725010.65984695</v>
      </c>
      <c r="X133" s="119"/>
    </row>
    <row r="134" spans="1:24" s="120" customFormat="1" ht="16.5">
      <c r="A134" s="20">
        <v>410</v>
      </c>
      <c r="B134" s="18" t="s">
        <v>160</v>
      </c>
      <c r="C134" s="21">
        <v>18788</v>
      </c>
      <c r="D134" s="21">
        <v>38045802.349999994</v>
      </c>
      <c r="E134" s="21">
        <v>2403029.5458167875</v>
      </c>
      <c r="F134" s="21">
        <v>40448831.895816781</v>
      </c>
      <c r="G134" s="114">
        <v>1357.49</v>
      </c>
      <c r="H134" s="32">
        <v>25504522.120000001</v>
      </c>
      <c r="I134" s="32">
        <v>14944309.77581678</v>
      </c>
      <c r="J134" s="115">
        <f t="shared" si="5"/>
        <v>0.36946208519218871</v>
      </c>
      <c r="K134" s="116">
        <v>0</v>
      </c>
      <c r="L134" s="116">
        <v>0</v>
      </c>
      <c r="M134" s="116">
        <v>167896.65363624858</v>
      </c>
      <c r="N134" s="116">
        <v>309328.6305334284</v>
      </c>
      <c r="O134" s="116">
        <v>0</v>
      </c>
      <c r="P134" s="117">
        <v>-1215075.1200000001</v>
      </c>
      <c r="Q134" s="117">
        <v>-1203641.066939669</v>
      </c>
      <c r="R134" s="118">
        <v>-1353185.0091590269</v>
      </c>
      <c r="S134" s="21">
        <v>11649633.863887761</v>
      </c>
      <c r="T134" s="36">
        <v>8068693.6845830688</v>
      </c>
      <c r="U134" s="19">
        <v>19718327.548470829</v>
      </c>
      <c r="V134" s="19">
        <v>2608019.079664832</v>
      </c>
      <c r="W134" s="38">
        <f t="shared" si="6"/>
        <v>22326346.628135659</v>
      </c>
      <c r="X134" s="119"/>
    </row>
    <row r="135" spans="1:24" s="120" customFormat="1" ht="16.5">
      <c r="A135" s="20">
        <v>416</v>
      </c>
      <c r="B135" s="18" t="s">
        <v>161</v>
      </c>
      <c r="C135" s="21">
        <v>2917</v>
      </c>
      <c r="D135" s="21">
        <v>4570292.8199999994</v>
      </c>
      <c r="E135" s="21">
        <v>511550.89056687767</v>
      </c>
      <c r="F135" s="21">
        <v>5081843.7105668774</v>
      </c>
      <c r="G135" s="114">
        <v>1357.49</v>
      </c>
      <c r="H135" s="32">
        <v>3959798.33</v>
      </c>
      <c r="I135" s="32">
        <v>1122045.3805668773</v>
      </c>
      <c r="J135" s="115">
        <f t="shared" si="5"/>
        <v>0.22079494066961647</v>
      </c>
      <c r="K135" s="116">
        <v>0</v>
      </c>
      <c r="L135" s="116">
        <v>0</v>
      </c>
      <c r="M135" s="116">
        <v>15960.512634903173</v>
      </c>
      <c r="N135" s="116">
        <v>49953.850887875968</v>
      </c>
      <c r="O135" s="116">
        <v>0</v>
      </c>
      <c r="P135" s="117">
        <v>-185273.04499999998</v>
      </c>
      <c r="Q135" s="117">
        <v>-324747.00977366214</v>
      </c>
      <c r="R135" s="118">
        <v>-256093.19672164335</v>
      </c>
      <c r="S135" s="21">
        <v>421846.49259435106</v>
      </c>
      <c r="T135" s="36">
        <v>1319512.494813001</v>
      </c>
      <c r="U135" s="19">
        <v>1741358.9874073521</v>
      </c>
      <c r="V135" s="19">
        <v>498246.43531018455</v>
      </c>
      <c r="W135" s="38">
        <f t="shared" si="6"/>
        <v>2239605.4227175368</v>
      </c>
      <c r="X135" s="119"/>
    </row>
    <row r="136" spans="1:24" s="120" customFormat="1" ht="16.5">
      <c r="A136" s="20">
        <v>418</v>
      </c>
      <c r="B136" s="18" t="s">
        <v>162</v>
      </c>
      <c r="C136" s="21">
        <v>24164</v>
      </c>
      <c r="D136" s="21">
        <v>49472212.849999994</v>
      </c>
      <c r="E136" s="21">
        <v>2745003.4235067801</v>
      </c>
      <c r="F136" s="21">
        <v>52217216.273506775</v>
      </c>
      <c r="G136" s="114">
        <v>1357.49</v>
      </c>
      <c r="H136" s="32">
        <v>32802388.359999999</v>
      </c>
      <c r="I136" s="32">
        <v>19414827.913506776</v>
      </c>
      <c r="J136" s="115">
        <f t="shared" si="5"/>
        <v>0.37180894155319411</v>
      </c>
      <c r="K136" s="116">
        <v>0</v>
      </c>
      <c r="L136" s="116">
        <v>0</v>
      </c>
      <c r="M136" s="116">
        <v>222258.07617874211</v>
      </c>
      <c r="N136" s="116">
        <v>461752.54650785349</v>
      </c>
      <c r="O136" s="116">
        <v>328045.23733398376</v>
      </c>
      <c r="P136" s="117">
        <v>-1644348.585</v>
      </c>
      <c r="Q136" s="117">
        <v>882473.44264661067</v>
      </c>
      <c r="R136" s="118">
        <v>790131.25242133194</v>
      </c>
      <c r="S136" s="21">
        <v>20455139.883595295</v>
      </c>
      <c r="T136" s="36">
        <v>2739864.8692038036</v>
      </c>
      <c r="U136" s="19">
        <v>23195004.752799097</v>
      </c>
      <c r="V136" s="19">
        <v>2735992.9866689038</v>
      </c>
      <c r="W136" s="38">
        <f t="shared" si="6"/>
        <v>25930997.739468001</v>
      </c>
      <c r="X136" s="119"/>
    </row>
    <row r="137" spans="1:24" s="120" customFormat="1" ht="16.5">
      <c r="A137" s="20">
        <v>420</v>
      </c>
      <c r="B137" s="18" t="s">
        <v>163</v>
      </c>
      <c r="C137" s="21">
        <v>9280</v>
      </c>
      <c r="D137" s="21">
        <v>11772626.59</v>
      </c>
      <c r="E137" s="21">
        <v>1968297.3812097108</v>
      </c>
      <c r="F137" s="21">
        <v>13740923.97120971</v>
      </c>
      <c r="G137" s="114">
        <v>1357.49</v>
      </c>
      <c r="H137" s="32">
        <v>12597507.199999999</v>
      </c>
      <c r="I137" s="32">
        <v>1143416.7712097112</v>
      </c>
      <c r="J137" s="115">
        <f t="shared" si="5"/>
        <v>8.3212509843255331E-2</v>
      </c>
      <c r="K137" s="116">
        <v>0</v>
      </c>
      <c r="L137" s="116">
        <v>0</v>
      </c>
      <c r="M137" s="116">
        <v>91026.27770332864</v>
      </c>
      <c r="N137" s="116">
        <v>157070.83291385532</v>
      </c>
      <c r="O137" s="116">
        <v>0</v>
      </c>
      <c r="P137" s="117">
        <v>-631563.21250000002</v>
      </c>
      <c r="Q137" s="117">
        <v>1143544.3510032834</v>
      </c>
      <c r="R137" s="118">
        <v>677049.17605923256</v>
      </c>
      <c r="S137" s="21">
        <v>2580544.1963894111</v>
      </c>
      <c r="T137" s="36">
        <v>2296851.3169308016</v>
      </c>
      <c r="U137" s="19">
        <v>4877395.5133202132</v>
      </c>
      <c r="V137" s="19">
        <v>1669466.8908684221</v>
      </c>
      <c r="W137" s="38">
        <f t="shared" si="6"/>
        <v>6546862.4041886348</v>
      </c>
      <c r="X137" s="119"/>
    </row>
    <row r="138" spans="1:24" s="120" customFormat="1" ht="16.5">
      <c r="A138" s="20">
        <v>421</v>
      </c>
      <c r="B138" s="18" t="s">
        <v>164</v>
      </c>
      <c r="C138" s="21">
        <v>719</v>
      </c>
      <c r="D138" s="21">
        <v>1017795.91</v>
      </c>
      <c r="E138" s="21">
        <v>425799.93198537111</v>
      </c>
      <c r="F138" s="21">
        <v>1443595.8419853712</v>
      </c>
      <c r="G138" s="114">
        <v>1357.49</v>
      </c>
      <c r="H138" s="32">
        <v>976035.31</v>
      </c>
      <c r="I138" s="32">
        <v>467560.53198537114</v>
      </c>
      <c r="J138" s="115">
        <f t="shared" si="5"/>
        <v>0.32388603401789878</v>
      </c>
      <c r="K138" s="116">
        <v>208072.11174399997</v>
      </c>
      <c r="L138" s="116">
        <v>0</v>
      </c>
      <c r="M138" s="116">
        <v>9087.5421031135902</v>
      </c>
      <c r="N138" s="116">
        <v>12864.24991772463</v>
      </c>
      <c r="O138" s="116">
        <v>0</v>
      </c>
      <c r="P138" s="117">
        <v>-36657.915000000001</v>
      </c>
      <c r="Q138" s="117">
        <v>210444.82792210605</v>
      </c>
      <c r="R138" s="118">
        <v>49813.144757970273</v>
      </c>
      <c r="S138" s="21">
        <v>921184.4934302856</v>
      </c>
      <c r="T138" s="36">
        <v>96349.120959146443</v>
      </c>
      <c r="U138" s="19">
        <v>1017533.614389432</v>
      </c>
      <c r="V138" s="19">
        <v>161286.57976789499</v>
      </c>
      <c r="W138" s="38">
        <f t="shared" si="6"/>
        <v>1178820.1941573271</v>
      </c>
      <c r="X138" s="119"/>
    </row>
    <row r="139" spans="1:24" s="120" customFormat="1" ht="16.5">
      <c r="A139" s="20">
        <v>422</v>
      </c>
      <c r="B139" s="18" t="s">
        <v>165</v>
      </c>
      <c r="C139" s="21">
        <v>10543</v>
      </c>
      <c r="D139" s="21">
        <v>10052138.459999999</v>
      </c>
      <c r="E139" s="21">
        <v>4760220.7186582508</v>
      </c>
      <c r="F139" s="21">
        <v>14812359.178658251</v>
      </c>
      <c r="G139" s="114">
        <v>1357.49</v>
      </c>
      <c r="H139" s="32">
        <v>14312017.07</v>
      </c>
      <c r="I139" s="32">
        <v>500342.10865825042</v>
      </c>
      <c r="J139" s="115">
        <f t="shared" si="5"/>
        <v>3.3778691336296164E-2</v>
      </c>
      <c r="K139" s="116">
        <v>1164489.95364</v>
      </c>
      <c r="L139" s="116">
        <v>0</v>
      </c>
      <c r="M139" s="116">
        <v>137696.33926123648</v>
      </c>
      <c r="N139" s="116">
        <v>166725.37988880082</v>
      </c>
      <c r="O139" s="116">
        <v>0</v>
      </c>
      <c r="P139" s="117">
        <v>-711040.95500000007</v>
      </c>
      <c r="Q139" s="117">
        <v>2035914.6490245794</v>
      </c>
      <c r="R139" s="118">
        <v>1686417.9384784063</v>
      </c>
      <c r="S139" s="21">
        <v>4980545.413951274</v>
      </c>
      <c r="T139" s="36">
        <v>2618860.9841747824</v>
      </c>
      <c r="U139" s="19">
        <v>7599406.3981260564</v>
      </c>
      <c r="V139" s="19">
        <v>2003108.89349322</v>
      </c>
      <c r="W139" s="38">
        <f t="shared" si="6"/>
        <v>9602515.2916192766</v>
      </c>
      <c r="X139" s="119"/>
    </row>
    <row r="140" spans="1:24" s="120" customFormat="1" ht="16.5">
      <c r="A140" s="20">
        <v>423</v>
      </c>
      <c r="B140" s="18" t="s">
        <v>166</v>
      </c>
      <c r="C140" s="21">
        <v>20291</v>
      </c>
      <c r="D140" s="21">
        <v>36248309.109999999</v>
      </c>
      <c r="E140" s="21">
        <v>2591379.3331464631</v>
      </c>
      <c r="F140" s="21">
        <v>38839688.44314646</v>
      </c>
      <c r="G140" s="114">
        <v>1357.49</v>
      </c>
      <c r="H140" s="32">
        <v>27544829.59</v>
      </c>
      <c r="I140" s="32">
        <v>11294858.85314646</v>
      </c>
      <c r="J140" s="115">
        <f t="shared" ref="J140:J203" si="7">I140/F140</f>
        <v>0.29080714356604265</v>
      </c>
      <c r="K140" s="116">
        <v>0</v>
      </c>
      <c r="L140" s="116">
        <v>0</v>
      </c>
      <c r="M140" s="116">
        <v>183614.45037801104</v>
      </c>
      <c r="N140" s="116">
        <v>433412.89836659405</v>
      </c>
      <c r="O140" s="116">
        <v>155694.15262418217</v>
      </c>
      <c r="P140" s="117">
        <v>-1043532.365</v>
      </c>
      <c r="Q140" s="117">
        <v>682033.04186193272</v>
      </c>
      <c r="R140" s="118">
        <v>-286975.05515880603</v>
      </c>
      <c r="S140" s="21">
        <v>11419105.976218374</v>
      </c>
      <c r="T140" s="36">
        <v>3026390.0524336211</v>
      </c>
      <c r="U140" s="19">
        <v>14445496.028651996</v>
      </c>
      <c r="V140" s="19">
        <v>2386291.8111758181</v>
      </c>
      <c r="W140" s="38">
        <f t="shared" ref="W140:W203" si="8">U140+V140</f>
        <v>16831787.839827813</v>
      </c>
      <c r="X140" s="119"/>
    </row>
    <row r="141" spans="1:24" s="120" customFormat="1" ht="16.5">
      <c r="A141" s="20">
        <v>425</v>
      </c>
      <c r="B141" s="18" t="s">
        <v>167</v>
      </c>
      <c r="C141" s="21">
        <v>10218</v>
      </c>
      <c r="D141" s="21">
        <v>29138523.860000003</v>
      </c>
      <c r="E141" s="21">
        <v>1126782.3500396705</v>
      </c>
      <c r="F141" s="21">
        <v>30265306.210039675</v>
      </c>
      <c r="G141" s="114">
        <v>1357.49</v>
      </c>
      <c r="H141" s="32">
        <v>13870832.82</v>
      </c>
      <c r="I141" s="32">
        <v>16394473.390039675</v>
      </c>
      <c r="J141" s="115">
        <f t="shared" si="7"/>
        <v>0.54169197153542303</v>
      </c>
      <c r="K141" s="116">
        <v>0</v>
      </c>
      <c r="L141" s="116">
        <v>0</v>
      </c>
      <c r="M141" s="116">
        <v>83807.724123260705</v>
      </c>
      <c r="N141" s="116">
        <v>155130.13209722243</v>
      </c>
      <c r="O141" s="116">
        <v>19110.627430070163</v>
      </c>
      <c r="P141" s="117">
        <v>-458537.39</v>
      </c>
      <c r="Q141" s="117">
        <v>-1776669.9584317359</v>
      </c>
      <c r="R141" s="117">
        <v>-2308219.9726729626</v>
      </c>
      <c r="S141" s="21">
        <v>12109094.552585531</v>
      </c>
      <c r="T141" s="36">
        <v>5629293.5152267311</v>
      </c>
      <c r="U141" s="19">
        <v>17738388.067812264</v>
      </c>
      <c r="V141" s="19">
        <v>1156201.829026341</v>
      </c>
      <c r="W141" s="38">
        <f t="shared" si="8"/>
        <v>18894589.896838605</v>
      </c>
      <c r="X141" s="119"/>
    </row>
    <row r="142" spans="1:24" s="120" customFormat="1" ht="16.5">
      <c r="A142" s="20">
        <v>426</v>
      </c>
      <c r="B142" s="18" t="s">
        <v>168</v>
      </c>
      <c r="C142" s="21">
        <v>11979</v>
      </c>
      <c r="D142" s="21">
        <v>19980103.190000001</v>
      </c>
      <c r="E142" s="21">
        <v>2066954.4764133245</v>
      </c>
      <c r="F142" s="21">
        <v>22047057.666413326</v>
      </c>
      <c r="G142" s="114">
        <v>1357.49</v>
      </c>
      <c r="H142" s="32">
        <v>16261372.710000001</v>
      </c>
      <c r="I142" s="32">
        <v>5785684.9564133249</v>
      </c>
      <c r="J142" s="115">
        <f t="shared" si="7"/>
        <v>0.2624243581141118</v>
      </c>
      <c r="K142" s="116">
        <v>0</v>
      </c>
      <c r="L142" s="116">
        <v>0</v>
      </c>
      <c r="M142" s="116">
        <v>102990.85350810153</v>
      </c>
      <c r="N142" s="116">
        <v>232258.404253557</v>
      </c>
      <c r="O142" s="116">
        <v>0</v>
      </c>
      <c r="P142" s="117">
        <v>-804705.82000000007</v>
      </c>
      <c r="Q142" s="117">
        <v>-200184.33034729151</v>
      </c>
      <c r="R142" s="118">
        <v>-253066.21103606222</v>
      </c>
      <c r="S142" s="21">
        <v>4862977.8527916297</v>
      </c>
      <c r="T142" s="36">
        <v>6413603.7332731513</v>
      </c>
      <c r="U142" s="19">
        <v>11276581.586064782</v>
      </c>
      <c r="V142" s="19">
        <v>2028944.7628469716</v>
      </c>
      <c r="W142" s="38">
        <f t="shared" si="8"/>
        <v>13305526.348911753</v>
      </c>
      <c r="X142" s="119"/>
    </row>
    <row r="143" spans="1:24" s="120" customFormat="1" ht="16.5">
      <c r="A143" s="20">
        <v>430</v>
      </c>
      <c r="B143" s="18" t="s">
        <v>169</v>
      </c>
      <c r="C143" s="21">
        <v>15628</v>
      </c>
      <c r="D143" s="21">
        <v>20473414.969999999</v>
      </c>
      <c r="E143" s="21">
        <v>3026389.7908976767</v>
      </c>
      <c r="F143" s="21">
        <v>23499804.760897674</v>
      </c>
      <c r="G143" s="114">
        <v>1357.49</v>
      </c>
      <c r="H143" s="32">
        <v>21214853.719999999</v>
      </c>
      <c r="I143" s="32">
        <v>2284951.0408976749</v>
      </c>
      <c r="J143" s="115">
        <f t="shared" si="7"/>
        <v>9.7232767001524292E-2</v>
      </c>
      <c r="K143" s="116">
        <v>0</v>
      </c>
      <c r="L143" s="116">
        <v>0</v>
      </c>
      <c r="M143" s="116">
        <v>203262.31129064391</v>
      </c>
      <c r="N143" s="116">
        <v>214170.78457706177</v>
      </c>
      <c r="O143" s="116">
        <v>0</v>
      </c>
      <c r="P143" s="117">
        <v>-973813.375</v>
      </c>
      <c r="Q143" s="117">
        <v>940080.21199927235</v>
      </c>
      <c r="R143" s="118">
        <v>521323.28624814219</v>
      </c>
      <c r="S143" s="21">
        <v>3189974.2600127952</v>
      </c>
      <c r="T143" s="36">
        <v>6342439.2004484031</v>
      </c>
      <c r="U143" s="19">
        <v>9532413.4604611993</v>
      </c>
      <c r="V143" s="19">
        <v>2982737.9891595603</v>
      </c>
      <c r="W143" s="38">
        <f t="shared" si="8"/>
        <v>12515151.449620759</v>
      </c>
      <c r="X143" s="119"/>
    </row>
    <row r="144" spans="1:24" s="120" customFormat="1" ht="16.5">
      <c r="A144" s="20">
        <v>433</v>
      </c>
      <c r="B144" s="18" t="s">
        <v>170</v>
      </c>
      <c r="C144" s="21">
        <v>7799</v>
      </c>
      <c r="D144" s="21">
        <v>11820741.99</v>
      </c>
      <c r="E144" s="21">
        <v>1348632.8058036393</v>
      </c>
      <c r="F144" s="21">
        <v>13169374.79580364</v>
      </c>
      <c r="G144" s="114">
        <v>1357.49</v>
      </c>
      <c r="H144" s="32">
        <v>10587064.51</v>
      </c>
      <c r="I144" s="32">
        <v>2582310.2858036403</v>
      </c>
      <c r="J144" s="115">
        <f t="shared" si="7"/>
        <v>0.19608450103694228</v>
      </c>
      <c r="K144" s="116">
        <v>0</v>
      </c>
      <c r="L144" s="116">
        <v>0</v>
      </c>
      <c r="M144" s="116">
        <v>59477.051215637948</v>
      </c>
      <c r="N144" s="116">
        <v>98577.993862337127</v>
      </c>
      <c r="O144" s="116">
        <v>0</v>
      </c>
      <c r="P144" s="117">
        <v>-465527.6925</v>
      </c>
      <c r="Q144" s="117">
        <v>925598.68032818905</v>
      </c>
      <c r="R144" s="118">
        <v>750149.57498666854</v>
      </c>
      <c r="S144" s="21">
        <v>3950585.893696473</v>
      </c>
      <c r="T144" s="36">
        <v>2332727.558811408</v>
      </c>
      <c r="U144" s="19">
        <v>6283313.4525078814</v>
      </c>
      <c r="V144" s="19">
        <v>1440743.7128015892</v>
      </c>
      <c r="W144" s="38">
        <f t="shared" si="8"/>
        <v>7724057.1653094701</v>
      </c>
      <c r="X144" s="119"/>
    </row>
    <row r="145" spans="1:24" s="120" customFormat="1" ht="16.5">
      <c r="A145" s="20">
        <v>434</v>
      </c>
      <c r="B145" s="18" t="s">
        <v>171</v>
      </c>
      <c r="C145" s="21">
        <v>14643</v>
      </c>
      <c r="D145" s="21">
        <v>18835750.73</v>
      </c>
      <c r="E145" s="21">
        <v>5477699.4863158558</v>
      </c>
      <c r="F145" s="21">
        <v>24313450.216315858</v>
      </c>
      <c r="G145" s="114">
        <v>1357.49</v>
      </c>
      <c r="H145" s="32">
        <v>19877726.07</v>
      </c>
      <c r="I145" s="32">
        <v>4435724.1463158578</v>
      </c>
      <c r="J145" s="115">
        <f t="shared" si="7"/>
        <v>0.18243910703135038</v>
      </c>
      <c r="K145" s="116">
        <v>0</v>
      </c>
      <c r="L145" s="116">
        <v>0</v>
      </c>
      <c r="M145" s="116">
        <v>154231.05230597759</v>
      </c>
      <c r="N145" s="116">
        <v>273824.93624864024</v>
      </c>
      <c r="O145" s="116">
        <v>0</v>
      </c>
      <c r="P145" s="117">
        <v>-987938.05</v>
      </c>
      <c r="Q145" s="117">
        <v>2752029.3800959741</v>
      </c>
      <c r="R145" s="118">
        <v>1770547.5324185644</v>
      </c>
      <c r="S145" s="21">
        <v>8398418.9973850138</v>
      </c>
      <c r="T145" s="36">
        <v>1907710.1934644526</v>
      </c>
      <c r="U145" s="19">
        <v>10306129.190849466</v>
      </c>
      <c r="V145" s="19">
        <v>2575905.0912976558</v>
      </c>
      <c r="W145" s="38">
        <f t="shared" si="8"/>
        <v>12882034.282147123</v>
      </c>
      <c r="X145" s="119"/>
    </row>
    <row r="146" spans="1:24" s="120" customFormat="1" ht="16.5">
      <c r="A146" s="20">
        <v>435</v>
      </c>
      <c r="B146" s="18" t="s">
        <v>172</v>
      </c>
      <c r="C146" s="21">
        <v>703</v>
      </c>
      <c r="D146" s="21">
        <v>533889.27</v>
      </c>
      <c r="E146" s="21">
        <v>334870.92970099748</v>
      </c>
      <c r="F146" s="21">
        <v>868760.19970099744</v>
      </c>
      <c r="G146" s="114">
        <v>1357.49</v>
      </c>
      <c r="H146" s="32">
        <v>954315.47</v>
      </c>
      <c r="I146" s="32">
        <v>-85555.270299002528</v>
      </c>
      <c r="J146" s="115">
        <f t="shared" si="7"/>
        <v>-9.8479730457781356E-2</v>
      </c>
      <c r="K146" s="116">
        <v>194485.30993600001</v>
      </c>
      <c r="L146" s="116">
        <v>0</v>
      </c>
      <c r="M146" s="116">
        <v>5634.0430682402439</v>
      </c>
      <c r="N146" s="116">
        <v>7737.5105371852869</v>
      </c>
      <c r="O146" s="116">
        <v>0</v>
      </c>
      <c r="P146" s="117">
        <v>-32565.185000000001</v>
      </c>
      <c r="Q146" s="117">
        <v>181017.85611917317</v>
      </c>
      <c r="R146" s="118">
        <v>274976.91671843064</v>
      </c>
      <c r="S146" s="21">
        <v>545731.18108002678</v>
      </c>
      <c r="T146" s="36">
        <v>-1424.0873332444633</v>
      </c>
      <c r="U146" s="19">
        <v>544307.09374678228</v>
      </c>
      <c r="V146" s="19">
        <v>144542.20585171768</v>
      </c>
      <c r="W146" s="38">
        <f t="shared" si="8"/>
        <v>688849.2995984999</v>
      </c>
      <c r="X146" s="119"/>
    </row>
    <row r="147" spans="1:24" s="120" customFormat="1" ht="16.5">
      <c r="A147" s="20">
        <v>436</v>
      </c>
      <c r="B147" s="18" t="s">
        <v>173</v>
      </c>
      <c r="C147" s="21">
        <v>2018</v>
      </c>
      <c r="D147" s="21">
        <v>4895263.28</v>
      </c>
      <c r="E147" s="21">
        <v>353526.30772497901</v>
      </c>
      <c r="F147" s="21">
        <v>5248789.587724979</v>
      </c>
      <c r="G147" s="114">
        <v>1357.49</v>
      </c>
      <c r="H147" s="32">
        <v>2739414.82</v>
      </c>
      <c r="I147" s="32">
        <v>2509374.7677249792</v>
      </c>
      <c r="J147" s="115">
        <f t="shared" si="7"/>
        <v>0.47808637130234738</v>
      </c>
      <c r="K147" s="116">
        <v>7688.2033066666654</v>
      </c>
      <c r="L147" s="116">
        <v>0</v>
      </c>
      <c r="M147" s="116">
        <v>15537.366098017616</v>
      </c>
      <c r="N147" s="116">
        <v>17362.475293628362</v>
      </c>
      <c r="O147" s="116">
        <v>0</v>
      </c>
      <c r="P147" s="117">
        <v>-108833.68000000001</v>
      </c>
      <c r="Q147" s="117">
        <v>244748.79053621643</v>
      </c>
      <c r="R147" s="118">
        <v>6453.6596851415507</v>
      </c>
      <c r="S147" s="21">
        <v>2692331.5826446498</v>
      </c>
      <c r="T147" s="36">
        <v>1483141.0345555365</v>
      </c>
      <c r="U147" s="19">
        <v>4175472.6172001865</v>
      </c>
      <c r="V147" s="19">
        <v>312035.66045288963</v>
      </c>
      <c r="W147" s="38">
        <f t="shared" si="8"/>
        <v>4487508.2776530758</v>
      </c>
      <c r="X147" s="119"/>
    </row>
    <row r="148" spans="1:24" s="120" customFormat="1" ht="16.5">
      <c r="A148" s="20">
        <v>440</v>
      </c>
      <c r="B148" s="18" t="s">
        <v>174</v>
      </c>
      <c r="C148" s="21">
        <v>5622</v>
      </c>
      <c r="D148" s="21">
        <v>14945146.35</v>
      </c>
      <c r="E148" s="21">
        <v>2635422.4514475805</v>
      </c>
      <c r="F148" s="21">
        <v>17580568.801447581</v>
      </c>
      <c r="G148" s="114">
        <v>1357.49</v>
      </c>
      <c r="H148" s="32">
        <v>7631808.7800000003</v>
      </c>
      <c r="I148" s="32">
        <v>9948760.0214475803</v>
      </c>
      <c r="J148" s="115">
        <f t="shared" si="7"/>
        <v>0.56589522977370343</v>
      </c>
      <c r="K148" s="116">
        <v>0</v>
      </c>
      <c r="L148" s="116">
        <v>0</v>
      </c>
      <c r="M148" s="116">
        <v>34868.757350425207</v>
      </c>
      <c r="N148" s="116">
        <v>101066.53732320423</v>
      </c>
      <c r="O148" s="116">
        <v>97297.789711752994</v>
      </c>
      <c r="P148" s="117">
        <v>-203600.92499999999</v>
      </c>
      <c r="Q148" s="117">
        <v>-1442256.3873326301</v>
      </c>
      <c r="R148" s="118">
        <v>-1459792.5278839981</v>
      </c>
      <c r="S148" s="21">
        <v>7076343.265616334</v>
      </c>
      <c r="T148" s="36">
        <v>3249538.2325005126</v>
      </c>
      <c r="U148" s="19">
        <v>10325881.498116847</v>
      </c>
      <c r="V148" s="19">
        <v>728698.81707718933</v>
      </c>
      <c r="W148" s="38">
        <f t="shared" si="8"/>
        <v>11054580.315194037</v>
      </c>
      <c r="X148" s="119"/>
    </row>
    <row r="149" spans="1:24" s="120" customFormat="1" ht="16.5">
      <c r="A149" s="20">
        <v>441</v>
      </c>
      <c r="B149" s="18" t="s">
        <v>175</v>
      </c>
      <c r="C149" s="21">
        <v>4473</v>
      </c>
      <c r="D149" s="21">
        <v>5086058.0600000005</v>
      </c>
      <c r="E149" s="21">
        <v>1260690.9286261096</v>
      </c>
      <c r="F149" s="21">
        <v>6346748.9886261104</v>
      </c>
      <c r="G149" s="114">
        <v>1357.49</v>
      </c>
      <c r="H149" s="32">
        <v>6072052.7700000005</v>
      </c>
      <c r="I149" s="32">
        <v>274696.21862610988</v>
      </c>
      <c r="J149" s="115">
        <f t="shared" si="7"/>
        <v>4.3281405821844823E-2</v>
      </c>
      <c r="K149" s="116">
        <v>177666.892032</v>
      </c>
      <c r="L149" s="116">
        <v>0</v>
      </c>
      <c r="M149" s="116">
        <v>43102.519240491507</v>
      </c>
      <c r="N149" s="116">
        <v>82700.283040189563</v>
      </c>
      <c r="O149" s="116">
        <v>0</v>
      </c>
      <c r="P149" s="117">
        <v>-294247.05500000005</v>
      </c>
      <c r="Q149" s="117">
        <v>-697332.71486114571</v>
      </c>
      <c r="R149" s="118">
        <v>-206117.57267791688</v>
      </c>
      <c r="S149" s="21">
        <v>-619531.42960027151</v>
      </c>
      <c r="T149" s="36">
        <v>839625.83627819491</v>
      </c>
      <c r="U149" s="19">
        <v>220094.4066779234</v>
      </c>
      <c r="V149" s="19">
        <v>876397.08936838969</v>
      </c>
      <c r="W149" s="38">
        <f t="shared" si="8"/>
        <v>1096491.4960463131</v>
      </c>
      <c r="X149" s="119"/>
    </row>
    <row r="150" spans="1:24" s="120" customFormat="1" ht="16.5">
      <c r="A150" s="20">
        <v>444</v>
      </c>
      <c r="B150" s="18" t="s">
        <v>176</v>
      </c>
      <c r="C150" s="21">
        <v>45988</v>
      </c>
      <c r="D150" s="21">
        <v>68809766.5</v>
      </c>
      <c r="E150" s="21">
        <v>10352729.789307272</v>
      </c>
      <c r="F150" s="21">
        <v>79162496.289307266</v>
      </c>
      <c r="G150" s="114">
        <v>1357.49</v>
      </c>
      <c r="H150" s="32">
        <v>62428250.119999997</v>
      </c>
      <c r="I150" s="32">
        <v>16734246.169307269</v>
      </c>
      <c r="J150" s="115">
        <f t="shared" si="7"/>
        <v>0.21139108736730952</v>
      </c>
      <c r="K150" s="116">
        <v>0</v>
      </c>
      <c r="L150" s="116">
        <v>0</v>
      </c>
      <c r="M150" s="116">
        <v>475889.61173422146</v>
      </c>
      <c r="N150" s="116">
        <v>823842.80564905854</v>
      </c>
      <c r="O150" s="116">
        <v>0</v>
      </c>
      <c r="P150" s="117">
        <v>-4031966.5450499998</v>
      </c>
      <c r="Q150" s="117">
        <v>1171327.8780792272</v>
      </c>
      <c r="R150" s="118">
        <v>3578678.4287187983</v>
      </c>
      <c r="S150" s="21">
        <v>18752018.348438576</v>
      </c>
      <c r="T150" s="36">
        <v>6928968.2335626539</v>
      </c>
      <c r="U150" s="19">
        <v>25680986.582001232</v>
      </c>
      <c r="V150" s="19">
        <v>7131517.1886309199</v>
      </c>
      <c r="W150" s="38">
        <f t="shared" si="8"/>
        <v>32812503.770632152</v>
      </c>
      <c r="X150" s="119"/>
    </row>
    <row r="151" spans="1:24" s="120" customFormat="1" ht="16.5">
      <c r="A151" s="20">
        <v>445</v>
      </c>
      <c r="B151" s="18" t="s">
        <v>177</v>
      </c>
      <c r="C151" s="21">
        <v>15086</v>
      </c>
      <c r="D151" s="21">
        <v>21269419.859999999</v>
      </c>
      <c r="E151" s="21">
        <v>10983744.423714885</v>
      </c>
      <c r="F151" s="21">
        <v>32253164.283714883</v>
      </c>
      <c r="G151" s="114">
        <v>1357.49</v>
      </c>
      <c r="H151" s="32">
        <v>20479094.140000001</v>
      </c>
      <c r="I151" s="32">
        <v>11774070.143714882</v>
      </c>
      <c r="J151" s="115">
        <f t="shared" si="7"/>
        <v>0.36505162842765759</v>
      </c>
      <c r="K151" s="116">
        <v>0</v>
      </c>
      <c r="L151" s="116">
        <v>0</v>
      </c>
      <c r="M151" s="116">
        <v>156792.85142051743</v>
      </c>
      <c r="N151" s="116">
        <v>292763.52496822656</v>
      </c>
      <c r="O151" s="116">
        <v>0</v>
      </c>
      <c r="P151" s="117">
        <v>-800644.70500000007</v>
      </c>
      <c r="Q151" s="117">
        <v>-3595387.0761203538</v>
      </c>
      <c r="R151" s="118">
        <v>-352873.74417103775</v>
      </c>
      <c r="S151" s="21">
        <v>7474720.9948122343</v>
      </c>
      <c r="T151" s="36">
        <v>395398.35647763009</v>
      </c>
      <c r="U151" s="19">
        <v>7870119.3512898646</v>
      </c>
      <c r="V151" s="19">
        <v>2107823.6257348242</v>
      </c>
      <c r="W151" s="38">
        <f t="shared" si="8"/>
        <v>9977942.9770246893</v>
      </c>
      <c r="X151" s="119"/>
    </row>
    <row r="152" spans="1:24" s="120" customFormat="1" ht="16.5">
      <c r="A152" s="20">
        <v>475</v>
      </c>
      <c r="B152" s="18" t="s">
        <v>178</v>
      </c>
      <c r="C152" s="21">
        <v>5487</v>
      </c>
      <c r="D152" s="21">
        <v>7829728.2599999998</v>
      </c>
      <c r="E152" s="21">
        <v>4650191.6386135714</v>
      </c>
      <c r="F152" s="21">
        <v>12479919.898613572</v>
      </c>
      <c r="G152" s="114">
        <v>1357.49</v>
      </c>
      <c r="H152" s="32">
        <v>7448547.6299999999</v>
      </c>
      <c r="I152" s="32">
        <v>5031372.2686135722</v>
      </c>
      <c r="J152" s="115">
        <f t="shared" si="7"/>
        <v>0.40315741683346229</v>
      </c>
      <c r="K152" s="116">
        <v>27008.096767999999</v>
      </c>
      <c r="L152" s="116">
        <v>0</v>
      </c>
      <c r="M152" s="116">
        <v>55017.646111052018</v>
      </c>
      <c r="N152" s="116">
        <v>75804.425707781105</v>
      </c>
      <c r="O152" s="116">
        <v>3393.8333888729903</v>
      </c>
      <c r="P152" s="117">
        <v>-220591.77499999999</v>
      </c>
      <c r="Q152" s="117">
        <v>-1075341.3521216339</v>
      </c>
      <c r="R152" s="118">
        <v>-845857.59370972891</v>
      </c>
      <c r="S152" s="21">
        <v>3050805.5497579151</v>
      </c>
      <c r="T152" s="36">
        <v>1816759.3229356376</v>
      </c>
      <c r="U152" s="19">
        <v>4867564.8726935526</v>
      </c>
      <c r="V152" s="19">
        <v>1082535.5205624655</v>
      </c>
      <c r="W152" s="38">
        <f t="shared" si="8"/>
        <v>5950100.3932560179</v>
      </c>
      <c r="X152" s="119"/>
    </row>
    <row r="153" spans="1:24" s="120" customFormat="1" ht="16.5">
      <c r="A153" s="20">
        <v>480</v>
      </c>
      <c r="B153" s="18" t="s">
        <v>179</v>
      </c>
      <c r="C153" s="21">
        <v>1990</v>
      </c>
      <c r="D153" s="21">
        <v>2865230.3600000003</v>
      </c>
      <c r="E153" s="21">
        <v>393982.21313203993</v>
      </c>
      <c r="F153" s="21">
        <v>3259212.5731320404</v>
      </c>
      <c r="G153" s="114">
        <v>1357.49</v>
      </c>
      <c r="H153" s="32">
        <v>2701405.1</v>
      </c>
      <c r="I153" s="32">
        <v>557807.47313204035</v>
      </c>
      <c r="J153" s="115">
        <f t="shared" si="7"/>
        <v>0.17114792625999173</v>
      </c>
      <c r="K153" s="116">
        <v>0</v>
      </c>
      <c r="L153" s="116">
        <v>0</v>
      </c>
      <c r="M153" s="116">
        <v>15009.371950874225</v>
      </c>
      <c r="N153" s="116">
        <v>21549.928046077282</v>
      </c>
      <c r="O153" s="116">
        <v>0</v>
      </c>
      <c r="P153" s="117">
        <v>-102316.28499999999</v>
      </c>
      <c r="Q153" s="117">
        <v>257660.50735958465</v>
      </c>
      <c r="R153" s="118">
        <v>72308.580864122079</v>
      </c>
      <c r="S153" s="21">
        <v>822019.5763526985</v>
      </c>
      <c r="T153" s="36">
        <v>938290.08427580772</v>
      </c>
      <c r="U153" s="19">
        <v>1760309.6606285062</v>
      </c>
      <c r="V153" s="19">
        <v>396481.8521124018</v>
      </c>
      <c r="W153" s="38">
        <f t="shared" si="8"/>
        <v>2156791.5127409082</v>
      </c>
      <c r="X153" s="119"/>
    </row>
    <row r="154" spans="1:24" s="120" customFormat="1" ht="16.5">
      <c r="A154" s="20">
        <v>481</v>
      </c>
      <c r="B154" s="18" t="s">
        <v>180</v>
      </c>
      <c r="C154" s="21">
        <v>9612</v>
      </c>
      <c r="D154" s="21">
        <v>17761484.23</v>
      </c>
      <c r="E154" s="21">
        <v>1026678.021510213</v>
      </c>
      <c r="F154" s="21">
        <v>18788162.251510214</v>
      </c>
      <c r="G154" s="114">
        <v>1357.49</v>
      </c>
      <c r="H154" s="32">
        <v>13048193.880000001</v>
      </c>
      <c r="I154" s="32">
        <v>5739968.3715102132</v>
      </c>
      <c r="J154" s="115">
        <f t="shared" si="7"/>
        <v>0.30550983617617139</v>
      </c>
      <c r="K154" s="116">
        <v>0</v>
      </c>
      <c r="L154" s="116">
        <v>0</v>
      </c>
      <c r="M154" s="116">
        <v>66564.709905431213</v>
      </c>
      <c r="N154" s="116">
        <v>186399.70960625442</v>
      </c>
      <c r="O154" s="116">
        <v>19483.705272527222</v>
      </c>
      <c r="P154" s="117">
        <v>-384047.24</v>
      </c>
      <c r="Q154" s="117">
        <v>407115.68446518679</v>
      </c>
      <c r="R154" s="118">
        <v>182330.87402769257</v>
      </c>
      <c r="S154" s="21">
        <v>6217815.814787305</v>
      </c>
      <c r="T154" s="36">
        <v>1174868.8873743813</v>
      </c>
      <c r="U154" s="19">
        <v>7392684.7021616865</v>
      </c>
      <c r="V154" s="19">
        <v>1217545.8734330856</v>
      </c>
      <c r="W154" s="38">
        <f t="shared" si="8"/>
        <v>8610230.5755947717</v>
      </c>
      <c r="X154" s="119"/>
    </row>
    <row r="155" spans="1:24" s="120" customFormat="1" ht="16.5">
      <c r="A155" s="20">
        <v>483</v>
      </c>
      <c r="B155" s="18" t="s">
        <v>181</v>
      </c>
      <c r="C155" s="21">
        <v>1076</v>
      </c>
      <c r="D155" s="21">
        <v>2423293.8800000004</v>
      </c>
      <c r="E155" s="21">
        <v>275573.77156648057</v>
      </c>
      <c r="F155" s="21">
        <v>2698867.6515664808</v>
      </c>
      <c r="G155" s="114">
        <v>1357.49</v>
      </c>
      <c r="H155" s="32">
        <v>1460659.24</v>
      </c>
      <c r="I155" s="32">
        <v>1238208.4115664808</v>
      </c>
      <c r="J155" s="115">
        <f t="shared" si="7"/>
        <v>0.45878811836060135</v>
      </c>
      <c r="K155" s="116">
        <v>29301.649216000002</v>
      </c>
      <c r="L155" s="116">
        <v>0</v>
      </c>
      <c r="M155" s="116">
        <v>9504.8107311398453</v>
      </c>
      <c r="N155" s="116">
        <v>14884.471559855801</v>
      </c>
      <c r="O155" s="116">
        <v>0</v>
      </c>
      <c r="P155" s="117">
        <v>-60013.284999999996</v>
      </c>
      <c r="Q155" s="117">
        <v>-35920.452803307897</v>
      </c>
      <c r="R155" s="118">
        <v>-169596.44241376835</v>
      </c>
      <c r="S155" s="21">
        <v>1026369.1628564001</v>
      </c>
      <c r="T155" s="36">
        <v>930658.65465876157</v>
      </c>
      <c r="U155" s="19">
        <v>1957027.8175151618</v>
      </c>
      <c r="V155" s="19">
        <v>223749.68582499426</v>
      </c>
      <c r="W155" s="38">
        <f t="shared" si="8"/>
        <v>2180777.5033401563</v>
      </c>
      <c r="X155" s="119"/>
    </row>
    <row r="156" spans="1:24" s="120" customFormat="1" ht="16.5">
      <c r="A156" s="20">
        <v>484</v>
      </c>
      <c r="B156" s="18" t="s">
        <v>182</v>
      </c>
      <c r="C156" s="21">
        <v>3055</v>
      </c>
      <c r="D156" s="21">
        <v>4128698.13</v>
      </c>
      <c r="E156" s="21">
        <v>741741.9388041239</v>
      </c>
      <c r="F156" s="21">
        <v>4870440.0688041234</v>
      </c>
      <c r="G156" s="114">
        <v>1357.49</v>
      </c>
      <c r="H156" s="32">
        <v>4147131.95</v>
      </c>
      <c r="I156" s="32">
        <v>723308.11880412325</v>
      </c>
      <c r="J156" s="115">
        <f t="shared" si="7"/>
        <v>0.14850980785843498</v>
      </c>
      <c r="K156" s="116">
        <v>156899.04845333332</v>
      </c>
      <c r="L156" s="116">
        <v>0</v>
      </c>
      <c r="M156" s="116">
        <v>34199.396968915178</v>
      </c>
      <c r="N156" s="116">
        <v>44468.931893323766</v>
      </c>
      <c r="O156" s="116">
        <v>0</v>
      </c>
      <c r="P156" s="117">
        <v>-137605.16500000001</v>
      </c>
      <c r="Q156" s="117">
        <v>-218105.52122042701</v>
      </c>
      <c r="R156" s="118">
        <v>227664.40924612511</v>
      </c>
      <c r="S156" s="21">
        <v>830829.21914539358</v>
      </c>
      <c r="T156" s="36">
        <v>-20123.93533553692</v>
      </c>
      <c r="U156" s="19">
        <v>810705.28380985663</v>
      </c>
      <c r="V156" s="19">
        <v>571704.25053603225</v>
      </c>
      <c r="W156" s="38">
        <f t="shared" si="8"/>
        <v>1382409.534345889</v>
      </c>
      <c r="X156" s="119"/>
    </row>
    <row r="157" spans="1:24" s="120" customFormat="1" ht="16.5">
      <c r="A157" s="20">
        <v>489</v>
      </c>
      <c r="B157" s="18" t="s">
        <v>183</v>
      </c>
      <c r="C157" s="21">
        <v>1835</v>
      </c>
      <c r="D157" s="21">
        <v>1765506.76</v>
      </c>
      <c r="E157" s="21">
        <v>673975.79798545747</v>
      </c>
      <c r="F157" s="21">
        <v>2439482.5579854576</v>
      </c>
      <c r="G157" s="114">
        <v>1357.49</v>
      </c>
      <c r="H157" s="32">
        <v>2490994.15</v>
      </c>
      <c r="I157" s="32">
        <v>-51511.592014542315</v>
      </c>
      <c r="J157" s="115">
        <f t="shared" si="7"/>
        <v>-2.1115786151420964E-2</v>
      </c>
      <c r="K157" s="116">
        <v>194718.25047999999</v>
      </c>
      <c r="L157" s="116">
        <v>0</v>
      </c>
      <c r="M157" s="116">
        <v>15685.145269979283</v>
      </c>
      <c r="N157" s="116">
        <v>31208.175741547097</v>
      </c>
      <c r="O157" s="116">
        <v>0</v>
      </c>
      <c r="P157" s="117">
        <v>-88036.794999999998</v>
      </c>
      <c r="Q157" s="117">
        <v>687365.11781107401</v>
      </c>
      <c r="R157" s="118">
        <v>400664.69899798319</v>
      </c>
      <c r="S157" s="21">
        <v>1190093.0012860412</v>
      </c>
      <c r="T157" s="36">
        <v>714866.29562050092</v>
      </c>
      <c r="U157" s="19">
        <v>1904959.296906542</v>
      </c>
      <c r="V157" s="19">
        <v>408006.50882975984</v>
      </c>
      <c r="W157" s="38">
        <f t="shared" si="8"/>
        <v>2312965.8057363019</v>
      </c>
      <c r="X157" s="119"/>
    </row>
    <row r="158" spans="1:24" s="120" customFormat="1" ht="16.5">
      <c r="A158" s="20">
        <v>491</v>
      </c>
      <c r="B158" s="18" t="s">
        <v>184</v>
      </c>
      <c r="C158" s="21">
        <v>52122</v>
      </c>
      <c r="D158" s="21">
        <v>68293603.370000005</v>
      </c>
      <c r="E158" s="21">
        <v>10203340.650334539</v>
      </c>
      <c r="F158" s="21">
        <v>78496944.020334542</v>
      </c>
      <c r="G158" s="114">
        <v>1357.49</v>
      </c>
      <c r="H158" s="32">
        <v>70755093.780000001</v>
      </c>
      <c r="I158" s="32">
        <v>7741850.2403345406</v>
      </c>
      <c r="J158" s="115">
        <f t="shared" si="7"/>
        <v>9.8626135538843696E-2</v>
      </c>
      <c r="K158" s="116">
        <v>0</v>
      </c>
      <c r="L158" s="116">
        <v>0</v>
      </c>
      <c r="M158" s="116">
        <v>691896.82329844567</v>
      </c>
      <c r="N158" s="116">
        <v>955167.94169881393</v>
      </c>
      <c r="O158" s="116">
        <v>0</v>
      </c>
      <c r="P158" s="117">
        <v>-4473187.2450000001</v>
      </c>
      <c r="Q158" s="117">
        <v>-8898038.5160374753</v>
      </c>
      <c r="R158" s="118">
        <v>-3441371.5069824778</v>
      </c>
      <c r="S158" s="21">
        <v>-7423682.2626881525</v>
      </c>
      <c r="T158" s="36">
        <v>9986091.0768745653</v>
      </c>
      <c r="U158" s="19">
        <v>2562408.8141864128</v>
      </c>
      <c r="V158" s="19">
        <v>8633524.7084196936</v>
      </c>
      <c r="W158" s="38">
        <f t="shared" si="8"/>
        <v>11195933.522606106</v>
      </c>
      <c r="X158" s="119"/>
    </row>
    <row r="159" spans="1:24" s="120" customFormat="1" ht="16.5">
      <c r="A159" s="20">
        <v>494</v>
      </c>
      <c r="B159" s="18" t="s">
        <v>185</v>
      </c>
      <c r="C159" s="21">
        <v>8909</v>
      </c>
      <c r="D159" s="21">
        <v>19052500.969999999</v>
      </c>
      <c r="E159" s="21">
        <v>1537109.4512482299</v>
      </c>
      <c r="F159" s="21">
        <v>20589610.421248227</v>
      </c>
      <c r="G159" s="114">
        <v>1357.49</v>
      </c>
      <c r="H159" s="32">
        <v>12093878.41</v>
      </c>
      <c r="I159" s="32">
        <v>8495732.0112482272</v>
      </c>
      <c r="J159" s="115">
        <f t="shared" si="7"/>
        <v>0.41262228072468699</v>
      </c>
      <c r="K159" s="116">
        <v>103639.94122666666</v>
      </c>
      <c r="L159" s="116">
        <v>0</v>
      </c>
      <c r="M159" s="116">
        <v>85107.354183128627</v>
      </c>
      <c r="N159" s="116">
        <v>132540.9787931641</v>
      </c>
      <c r="O159" s="116">
        <v>0</v>
      </c>
      <c r="P159" s="117">
        <v>-541527.09</v>
      </c>
      <c r="Q159" s="117">
        <v>-1034998.5650999871</v>
      </c>
      <c r="R159" s="118">
        <v>-1604283.4289201191</v>
      </c>
      <c r="S159" s="21">
        <v>5636211.2014310807</v>
      </c>
      <c r="T159" s="36">
        <v>5031543.4091221374</v>
      </c>
      <c r="U159" s="19">
        <v>10667754.610553218</v>
      </c>
      <c r="V159" s="19">
        <v>1310065.877398263</v>
      </c>
      <c r="W159" s="38">
        <f t="shared" si="8"/>
        <v>11977820.487951482</v>
      </c>
      <c r="X159" s="119"/>
    </row>
    <row r="160" spans="1:24" s="120" customFormat="1" ht="16.5">
      <c r="A160" s="20">
        <v>495</v>
      </c>
      <c r="B160" s="18" t="s">
        <v>186</v>
      </c>
      <c r="C160" s="21">
        <v>1488</v>
      </c>
      <c r="D160" s="21">
        <v>1822479.3199999998</v>
      </c>
      <c r="E160" s="21">
        <v>732963.45513081446</v>
      </c>
      <c r="F160" s="21">
        <v>2555442.7751308144</v>
      </c>
      <c r="G160" s="114">
        <v>1357.49</v>
      </c>
      <c r="H160" s="32">
        <v>2019945.12</v>
      </c>
      <c r="I160" s="32">
        <v>535497.6551308143</v>
      </c>
      <c r="J160" s="115">
        <f t="shared" si="7"/>
        <v>0.20955180853282926</v>
      </c>
      <c r="K160" s="116">
        <v>77542.552831999987</v>
      </c>
      <c r="L160" s="116">
        <v>0</v>
      </c>
      <c r="M160" s="116">
        <v>20014.54218392017</v>
      </c>
      <c r="N160" s="116">
        <v>19442.002353876898</v>
      </c>
      <c r="O160" s="116">
        <v>0</v>
      </c>
      <c r="P160" s="117">
        <v>-104138.80499999999</v>
      </c>
      <c r="Q160" s="117">
        <v>283408.27406115044</v>
      </c>
      <c r="R160" s="118">
        <v>224918.62696863536</v>
      </c>
      <c r="S160" s="21">
        <v>1056684.8485303973</v>
      </c>
      <c r="T160" s="36">
        <v>-96.051377020832717</v>
      </c>
      <c r="U160" s="19">
        <v>1056588.7971533765</v>
      </c>
      <c r="V160" s="19">
        <v>322370.42866985087</v>
      </c>
      <c r="W160" s="38">
        <f t="shared" si="8"/>
        <v>1378959.2258232273</v>
      </c>
      <c r="X160" s="119"/>
    </row>
    <row r="161" spans="1:24" s="120" customFormat="1" ht="16.5">
      <c r="A161" s="20">
        <v>498</v>
      </c>
      <c r="B161" s="18" t="s">
        <v>187</v>
      </c>
      <c r="C161" s="21">
        <v>2321</v>
      </c>
      <c r="D161" s="21">
        <v>3278640.9699999997</v>
      </c>
      <c r="E161" s="21">
        <v>1842225.022444316</v>
      </c>
      <c r="F161" s="21">
        <v>5120865.9924443159</v>
      </c>
      <c r="G161" s="114">
        <v>1357.49</v>
      </c>
      <c r="H161" s="32">
        <v>3150734.29</v>
      </c>
      <c r="I161" s="32">
        <v>1970131.7024443159</v>
      </c>
      <c r="J161" s="115">
        <f t="shared" si="7"/>
        <v>0.38472627585865088</v>
      </c>
      <c r="K161" s="116">
        <v>780312.47571200004</v>
      </c>
      <c r="L161" s="116">
        <v>0</v>
      </c>
      <c r="M161" s="116">
        <v>30921.858346717388</v>
      </c>
      <c r="N161" s="116">
        <v>49933.073835033909</v>
      </c>
      <c r="O161" s="116">
        <v>7424.9759532227372</v>
      </c>
      <c r="P161" s="117">
        <v>-86278.805000000008</v>
      </c>
      <c r="Q161" s="117">
        <v>-306629.42781047744</v>
      </c>
      <c r="R161" s="118">
        <v>371675.13995040877</v>
      </c>
      <c r="S161" s="21">
        <v>2817490.9934312212</v>
      </c>
      <c r="T161" s="36">
        <v>41230.855357740606</v>
      </c>
      <c r="U161" s="19">
        <v>2858721.8487889618</v>
      </c>
      <c r="V161" s="19">
        <v>440942.63316474727</v>
      </c>
      <c r="W161" s="38">
        <f t="shared" si="8"/>
        <v>3299664.4819537089</v>
      </c>
      <c r="X161" s="119"/>
    </row>
    <row r="162" spans="1:24" s="120" customFormat="1" ht="16.5">
      <c r="A162" s="20">
        <v>499</v>
      </c>
      <c r="B162" s="18" t="s">
        <v>188</v>
      </c>
      <c r="C162" s="21">
        <v>19536</v>
      </c>
      <c r="D162" s="21">
        <v>35100425.680000007</v>
      </c>
      <c r="E162" s="21">
        <v>6984101.3875486478</v>
      </c>
      <c r="F162" s="21">
        <v>42084527.067548655</v>
      </c>
      <c r="G162" s="114">
        <v>1357.49</v>
      </c>
      <c r="H162" s="32">
        <v>26519924.640000001</v>
      </c>
      <c r="I162" s="32">
        <v>15564602.427548654</v>
      </c>
      <c r="J162" s="115">
        <f t="shared" si="7"/>
        <v>0.36984144796414992</v>
      </c>
      <c r="K162" s="116">
        <v>0</v>
      </c>
      <c r="L162" s="116">
        <v>0</v>
      </c>
      <c r="M162" s="116">
        <v>146268.88094326353</v>
      </c>
      <c r="N162" s="116">
        <v>371509.36653419555</v>
      </c>
      <c r="O162" s="116">
        <v>30798.56206339223</v>
      </c>
      <c r="P162" s="117">
        <v>-795276.05</v>
      </c>
      <c r="Q162" s="117">
        <v>2760043.699478507</v>
      </c>
      <c r="R162" s="118">
        <v>1103093.5689282147</v>
      </c>
      <c r="S162" s="21">
        <v>19181040.455496229</v>
      </c>
      <c r="T162" s="36">
        <v>4518204.4610865274</v>
      </c>
      <c r="U162" s="19">
        <v>23699244.916582756</v>
      </c>
      <c r="V162" s="19">
        <v>2748744.1274889177</v>
      </c>
      <c r="W162" s="38">
        <f t="shared" si="8"/>
        <v>26447989.044071674</v>
      </c>
      <c r="X162" s="119"/>
    </row>
    <row r="163" spans="1:24" s="120" customFormat="1" ht="16.5">
      <c r="A163" s="20">
        <v>500</v>
      </c>
      <c r="B163" s="18" t="s">
        <v>189</v>
      </c>
      <c r="C163" s="21">
        <v>10426</v>
      </c>
      <c r="D163" s="21">
        <v>20645692.239999998</v>
      </c>
      <c r="E163" s="21">
        <v>1089681.786253158</v>
      </c>
      <c r="F163" s="21">
        <v>21735374.026253156</v>
      </c>
      <c r="G163" s="114">
        <v>1357.49</v>
      </c>
      <c r="H163" s="32">
        <v>14153190.74</v>
      </c>
      <c r="I163" s="32">
        <v>7582183.2862531561</v>
      </c>
      <c r="J163" s="115">
        <f t="shared" si="7"/>
        <v>0.34884070902552616</v>
      </c>
      <c r="K163" s="116">
        <v>0</v>
      </c>
      <c r="L163" s="116">
        <v>0</v>
      </c>
      <c r="M163" s="116">
        <v>82639.21033559127</v>
      </c>
      <c r="N163" s="116">
        <v>212786.76588553269</v>
      </c>
      <c r="O163" s="116">
        <v>86988.79324470344</v>
      </c>
      <c r="P163" s="117">
        <v>-555793.22500000009</v>
      </c>
      <c r="Q163" s="117">
        <v>2302703.4720751704</v>
      </c>
      <c r="R163" s="118">
        <v>1216849.8994772814</v>
      </c>
      <c r="S163" s="21">
        <v>10928358.202271435</v>
      </c>
      <c r="T163" s="36">
        <v>1665518.9595851456</v>
      </c>
      <c r="U163" s="19">
        <v>12593877.161856581</v>
      </c>
      <c r="V163" s="19">
        <v>1010185.163288135</v>
      </c>
      <c r="W163" s="38">
        <f t="shared" si="8"/>
        <v>13604062.325144716</v>
      </c>
      <c r="X163" s="119"/>
    </row>
    <row r="164" spans="1:24" s="120" customFormat="1" ht="16.5">
      <c r="A164" s="20">
        <v>503</v>
      </c>
      <c r="B164" s="18" t="s">
        <v>190</v>
      </c>
      <c r="C164" s="21">
        <v>7594</v>
      </c>
      <c r="D164" s="21">
        <v>10742447.550000001</v>
      </c>
      <c r="E164" s="21">
        <v>1289808.3754493331</v>
      </c>
      <c r="F164" s="21">
        <v>12032255.925449334</v>
      </c>
      <c r="G164" s="114">
        <v>1357.49</v>
      </c>
      <c r="H164" s="32">
        <v>10308779.060000001</v>
      </c>
      <c r="I164" s="32">
        <v>1723476.8654493336</v>
      </c>
      <c r="J164" s="115">
        <f t="shared" si="7"/>
        <v>0.14323804913457838</v>
      </c>
      <c r="K164" s="116">
        <v>0</v>
      </c>
      <c r="L164" s="116">
        <v>0</v>
      </c>
      <c r="M164" s="116">
        <v>57070.955929605901</v>
      </c>
      <c r="N164" s="116">
        <v>140388.27808140568</v>
      </c>
      <c r="O164" s="116">
        <v>0</v>
      </c>
      <c r="P164" s="117">
        <v>-394312.375</v>
      </c>
      <c r="Q164" s="117">
        <v>-709676.63181609509</v>
      </c>
      <c r="R164" s="118">
        <v>-894876.0892662257</v>
      </c>
      <c r="S164" s="21">
        <v>-77928.996621975675</v>
      </c>
      <c r="T164" s="36">
        <v>3245220.1526193013</v>
      </c>
      <c r="U164" s="19">
        <v>3167291.1559973257</v>
      </c>
      <c r="V164" s="19">
        <v>1388942.0316850538</v>
      </c>
      <c r="W164" s="38">
        <f t="shared" si="8"/>
        <v>4556233.187682379</v>
      </c>
      <c r="X164" s="119"/>
    </row>
    <row r="165" spans="1:24" s="120" customFormat="1" ht="16.5">
      <c r="A165" s="20">
        <v>504</v>
      </c>
      <c r="B165" s="18" t="s">
        <v>191</v>
      </c>
      <c r="C165" s="21">
        <v>1816</v>
      </c>
      <c r="D165" s="21">
        <v>2452393.06</v>
      </c>
      <c r="E165" s="21">
        <v>544730.33676936908</v>
      </c>
      <c r="F165" s="21">
        <v>2997123.396769369</v>
      </c>
      <c r="G165" s="114">
        <v>1357.49</v>
      </c>
      <c r="H165" s="32">
        <v>2465201.84</v>
      </c>
      <c r="I165" s="32">
        <v>531921.55676936917</v>
      </c>
      <c r="J165" s="115">
        <f t="shared" si="7"/>
        <v>0.17747736290829166</v>
      </c>
      <c r="K165" s="116">
        <v>0</v>
      </c>
      <c r="L165" s="116">
        <v>0</v>
      </c>
      <c r="M165" s="116">
        <v>15777.267651585198</v>
      </c>
      <c r="N165" s="116">
        <v>32793.325056504262</v>
      </c>
      <c r="O165" s="116">
        <v>0</v>
      </c>
      <c r="P165" s="117">
        <v>-111448.08500000001</v>
      </c>
      <c r="Q165" s="117">
        <v>-141250.1993991879</v>
      </c>
      <c r="R165" s="118">
        <v>32976.786553983286</v>
      </c>
      <c r="S165" s="21">
        <v>360770.65163225407</v>
      </c>
      <c r="T165" s="36">
        <v>772552.16162175557</v>
      </c>
      <c r="U165" s="19">
        <v>1133322.8132540097</v>
      </c>
      <c r="V165" s="19">
        <v>390463.23002583609</v>
      </c>
      <c r="W165" s="38">
        <f t="shared" si="8"/>
        <v>1523786.0432798457</v>
      </c>
      <c r="X165" s="119"/>
    </row>
    <row r="166" spans="1:24" s="120" customFormat="1" ht="16.5">
      <c r="A166" s="20">
        <v>505</v>
      </c>
      <c r="B166" s="18" t="s">
        <v>192</v>
      </c>
      <c r="C166" s="21">
        <v>20837</v>
      </c>
      <c r="D166" s="21">
        <v>37393557.480000004</v>
      </c>
      <c r="E166" s="21">
        <v>3436357.7762386813</v>
      </c>
      <c r="F166" s="21">
        <v>40829915.256238684</v>
      </c>
      <c r="G166" s="114">
        <v>1357.49</v>
      </c>
      <c r="H166" s="32">
        <v>28286019.129999999</v>
      </c>
      <c r="I166" s="32">
        <v>12543896.126238685</v>
      </c>
      <c r="J166" s="115">
        <f t="shared" si="7"/>
        <v>0.30722317319338588</v>
      </c>
      <c r="K166" s="116">
        <v>0</v>
      </c>
      <c r="L166" s="116">
        <v>0</v>
      </c>
      <c r="M166" s="116">
        <v>176375.72643475296</v>
      </c>
      <c r="N166" s="116">
        <v>355471.38527268678</v>
      </c>
      <c r="O166" s="116">
        <v>50580.960426703241</v>
      </c>
      <c r="P166" s="117">
        <v>-1373989.6375</v>
      </c>
      <c r="Q166" s="117">
        <v>-2355276.1845408077</v>
      </c>
      <c r="R166" s="118">
        <v>-1345832.9120401235</v>
      </c>
      <c r="S166" s="21">
        <v>8051225.4642918967</v>
      </c>
      <c r="T166" s="36">
        <v>3845237.0377258053</v>
      </c>
      <c r="U166" s="19">
        <v>11896462.502017703</v>
      </c>
      <c r="V166" s="19">
        <v>3163745.3618094106</v>
      </c>
      <c r="W166" s="38">
        <f t="shared" si="8"/>
        <v>15060207.863827113</v>
      </c>
      <c r="X166" s="119"/>
    </row>
    <row r="167" spans="1:24" s="120" customFormat="1" ht="16.5">
      <c r="A167" s="20">
        <v>507</v>
      </c>
      <c r="B167" s="18" t="s">
        <v>193</v>
      </c>
      <c r="C167" s="21">
        <v>5635</v>
      </c>
      <c r="D167" s="21">
        <v>5934579.3599999994</v>
      </c>
      <c r="E167" s="21">
        <v>1518313.4695317233</v>
      </c>
      <c r="F167" s="21">
        <v>7452892.8295317227</v>
      </c>
      <c r="G167" s="114">
        <v>1357.49</v>
      </c>
      <c r="H167" s="32">
        <v>7649456.1500000004</v>
      </c>
      <c r="I167" s="32">
        <v>-196563.32046827767</v>
      </c>
      <c r="J167" s="115">
        <f t="shared" si="7"/>
        <v>-2.6374097275276138E-2</v>
      </c>
      <c r="K167" s="116">
        <v>236042.21591999999</v>
      </c>
      <c r="L167" s="116">
        <v>0</v>
      </c>
      <c r="M167" s="116">
        <v>69093.658663105394</v>
      </c>
      <c r="N167" s="116">
        <v>94546.988436397893</v>
      </c>
      <c r="O167" s="116">
        <v>0</v>
      </c>
      <c r="P167" s="117">
        <v>-360945.67</v>
      </c>
      <c r="Q167" s="117">
        <v>158252.58510120588</v>
      </c>
      <c r="R167" s="118">
        <v>488550.39193206059</v>
      </c>
      <c r="S167" s="21">
        <v>488976.8495844921</v>
      </c>
      <c r="T167" s="36">
        <v>418505.03024748596</v>
      </c>
      <c r="U167" s="19">
        <v>907481.87983197812</v>
      </c>
      <c r="V167" s="19">
        <v>1089484.9414817279</v>
      </c>
      <c r="W167" s="38">
        <f t="shared" si="8"/>
        <v>1996966.821313706</v>
      </c>
      <c r="X167" s="119"/>
    </row>
    <row r="168" spans="1:24" s="120" customFormat="1" ht="16.5">
      <c r="A168" s="20">
        <v>508</v>
      </c>
      <c r="B168" s="18" t="s">
        <v>194</v>
      </c>
      <c r="C168" s="21">
        <v>9563</v>
      </c>
      <c r="D168" s="21">
        <v>10808084.91</v>
      </c>
      <c r="E168" s="21">
        <v>1658027.1166874603</v>
      </c>
      <c r="F168" s="21">
        <v>12466112.02668746</v>
      </c>
      <c r="G168" s="114">
        <v>1357.49</v>
      </c>
      <c r="H168" s="32">
        <v>12981676.869999999</v>
      </c>
      <c r="I168" s="32">
        <v>-515564.84331253916</v>
      </c>
      <c r="J168" s="115">
        <f t="shared" si="7"/>
        <v>-4.1357308694869553E-2</v>
      </c>
      <c r="K168" s="116">
        <v>331279.5078986666</v>
      </c>
      <c r="L168" s="116">
        <v>0</v>
      </c>
      <c r="M168" s="116">
        <v>131700.65893555558</v>
      </c>
      <c r="N168" s="116">
        <v>167291.34514944904</v>
      </c>
      <c r="O168" s="116">
        <v>0</v>
      </c>
      <c r="P168" s="117">
        <v>-777221.25884999998</v>
      </c>
      <c r="Q168" s="117">
        <v>-380014.52889886691</v>
      </c>
      <c r="R168" s="118">
        <v>-287271.51896962296</v>
      </c>
      <c r="S168" s="21">
        <v>-1329800.6380473578</v>
      </c>
      <c r="T168" s="36">
        <v>922054.91962680209</v>
      </c>
      <c r="U168" s="19">
        <v>-407745.7184205557</v>
      </c>
      <c r="V168" s="19">
        <v>1638733.8601622223</v>
      </c>
      <c r="W168" s="38">
        <f t="shared" si="8"/>
        <v>1230988.1417416665</v>
      </c>
      <c r="X168" s="119"/>
    </row>
    <row r="169" spans="1:24" s="120" customFormat="1" ht="16.5">
      <c r="A169" s="20">
        <v>529</v>
      </c>
      <c r="B169" s="18" t="s">
        <v>195</v>
      </c>
      <c r="C169" s="21">
        <v>19579</v>
      </c>
      <c r="D169" s="21">
        <v>27681328.390000004</v>
      </c>
      <c r="E169" s="21">
        <v>3848938.9611772173</v>
      </c>
      <c r="F169" s="21">
        <v>31530267.351177223</v>
      </c>
      <c r="G169" s="114">
        <v>1357.49</v>
      </c>
      <c r="H169" s="32">
        <v>26578296.710000001</v>
      </c>
      <c r="I169" s="32">
        <v>4951970.6411772221</v>
      </c>
      <c r="J169" s="115">
        <f t="shared" si="7"/>
        <v>0.15705450848301589</v>
      </c>
      <c r="K169" s="116">
        <v>0</v>
      </c>
      <c r="L169" s="116">
        <v>0</v>
      </c>
      <c r="M169" s="116">
        <v>171059.29814942277</v>
      </c>
      <c r="N169" s="116">
        <v>370726.77611370233</v>
      </c>
      <c r="O169" s="116">
        <v>112645.73608250708</v>
      </c>
      <c r="P169" s="117">
        <v>-1178022.2449999999</v>
      </c>
      <c r="Q169" s="117">
        <v>3343010.2268073051</v>
      </c>
      <c r="R169" s="118">
        <v>674989.07294340711</v>
      </c>
      <c r="S169" s="21">
        <v>8446379.5062735658</v>
      </c>
      <c r="T169" s="36">
        <v>-735802.09365563362</v>
      </c>
      <c r="U169" s="19">
        <v>7710577.4126179321</v>
      </c>
      <c r="V169" s="19">
        <v>2220996.660097939</v>
      </c>
      <c r="W169" s="38">
        <f t="shared" si="8"/>
        <v>9931574.072715871</v>
      </c>
      <c r="X169" s="119"/>
    </row>
    <row r="170" spans="1:24" s="120" customFormat="1" ht="16.5">
      <c r="A170" s="20">
        <v>531</v>
      </c>
      <c r="B170" s="18" t="s">
        <v>196</v>
      </c>
      <c r="C170" s="21">
        <v>5169</v>
      </c>
      <c r="D170" s="21">
        <v>7301839.96</v>
      </c>
      <c r="E170" s="21">
        <v>671436.93303399824</v>
      </c>
      <c r="F170" s="21">
        <v>7973276.8930339981</v>
      </c>
      <c r="G170" s="114">
        <v>1357.49</v>
      </c>
      <c r="H170" s="32">
        <v>7016865.8099999996</v>
      </c>
      <c r="I170" s="32">
        <v>956411.0830339985</v>
      </c>
      <c r="J170" s="115">
        <f t="shared" si="7"/>
        <v>0.11995207188522261</v>
      </c>
      <c r="K170" s="116">
        <v>0</v>
      </c>
      <c r="L170" s="116">
        <v>0</v>
      </c>
      <c r="M170" s="116">
        <v>49419.918723038762</v>
      </c>
      <c r="N170" s="116">
        <v>83428.711802307444</v>
      </c>
      <c r="O170" s="116">
        <v>0</v>
      </c>
      <c r="P170" s="117">
        <v>-286920.49999999994</v>
      </c>
      <c r="Q170" s="117">
        <v>-787538.65673347574</v>
      </c>
      <c r="R170" s="118">
        <v>-830255.32399992773</v>
      </c>
      <c r="S170" s="21">
        <v>-815454.76717405883</v>
      </c>
      <c r="T170" s="36">
        <v>2356862.4660971467</v>
      </c>
      <c r="U170" s="19">
        <v>1541407.6989230879</v>
      </c>
      <c r="V170" s="19">
        <v>859689.937348451</v>
      </c>
      <c r="W170" s="38">
        <f t="shared" si="8"/>
        <v>2401097.6362715391</v>
      </c>
      <c r="X170" s="119"/>
    </row>
    <row r="171" spans="1:24" s="120" customFormat="1" ht="16.5">
      <c r="A171" s="20">
        <v>535</v>
      </c>
      <c r="B171" s="18" t="s">
        <v>197</v>
      </c>
      <c r="C171" s="21">
        <v>10396</v>
      </c>
      <c r="D171" s="21">
        <v>21235751.200000003</v>
      </c>
      <c r="E171" s="21">
        <v>1299317.5760765849</v>
      </c>
      <c r="F171" s="21">
        <v>22535068.776076589</v>
      </c>
      <c r="G171" s="114">
        <v>1357.49</v>
      </c>
      <c r="H171" s="32">
        <v>14112466.040000001</v>
      </c>
      <c r="I171" s="32">
        <v>8422602.7360765878</v>
      </c>
      <c r="J171" s="115">
        <f t="shared" si="7"/>
        <v>0.37375535969156176</v>
      </c>
      <c r="K171" s="116">
        <v>55809.609173333331</v>
      </c>
      <c r="L171" s="116">
        <v>0</v>
      </c>
      <c r="M171" s="116">
        <v>125289.47998612032</v>
      </c>
      <c r="N171" s="116">
        <v>179136.31002224307</v>
      </c>
      <c r="O171" s="116">
        <v>0</v>
      </c>
      <c r="P171" s="117">
        <v>-554210.17500000005</v>
      </c>
      <c r="Q171" s="117">
        <v>574701.71898707887</v>
      </c>
      <c r="R171" s="118">
        <v>-377368.61599576473</v>
      </c>
      <c r="S171" s="21">
        <v>8425961.0632495992</v>
      </c>
      <c r="T171" s="36">
        <v>6775138.5325663593</v>
      </c>
      <c r="U171" s="19">
        <v>15201099.595815958</v>
      </c>
      <c r="V171" s="19">
        <v>1886412.4435101901</v>
      </c>
      <c r="W171" s="38">
        <f t="shared" si="8"/>
        <v>17087512.03932615</v>
      </c>
      <c r="X171" s="119"/>
    </row>
    <row r="172" spans="1:24" s="120" customFormat="1" ht="16.5">
      <c r="A172" s="20">
        <v>536</v>
      </c>
      <c r="B172" s="18" t="s">
        <v>198</v>
      </c>
      <c r="C172" s="21">
        <v>34884</v>
      </c>
      <c r="D172" s="21">
        <v>59153275.730000004</v>
      </c>
      <c r="E172" s="21">
        <v>4479137.9363537151</v>
      </c>
      <c r="F172" s="21">
        <v>63632413.666353717</v>
      </c>
      <c r="G172" s="114">
        <v>1357.49</v>
      </c>
      <c r="H172" s="32">
        <v>47354681.160000004</v>
      </c>
      <c r="I172" s="32">
        <v>16277732.506353714</v>
      </c>
      <c r="J172" s="115">
        <f t="shared" si="7"/>
        <v>0.25580881768375746</v>
      </c>
      <c r="K172" s="116">
        <v>0</v>
      </c>
      <c r="L172" s="116">
        <v>0</v>
      </c>
      <c r="M172" s="116">
        <v>331927.15075284173</v>
      </c>
      <c r="N172" s="116">
        <v>643787.8025213147</v>
      </c>
      <c r="O172" s="116">
        <v>464498.56818786619</v>
      </c>
      <c r="P172" s="117">
        <v>-2699753.99</v>
      </c>
      <c r="Q172" s="117">
        <v>-1932683.3145860049</v>
      </c>
      <c r="R172" s="118">
        <v>-1560017.5818199383</v>
      </c>
      <c r="S172" s="21">
        <v>11525491.141409794</v>
      </c>
      <c r="T172" s="36">
        <v>5061850.2007729132</v>
      </c>
      <c r="U172" s="19">
        <v>16587341.342182707</v>
      </c>
      <c r="V172" s="19">
        <v>4184019.7750306963</v>
      </c>
      <c r="W172" s="38">
        <f t="shared" si="8"/>
        <v>20771361.117213402</v>
      </c>
      <c r="X172" s="119"/>
    </row>
    <row r="173" spans="1:24" s="120" customFormat="1" ht="16.5">
      <c r="A173" s="20">
        <v>538</v>
      </c>
      <c r="B173" s="18" t="s">
        <v>199</v>
      </c>
      <c r="C173" s="21">
        <v>4689</v>
      </c>
      <c r="D173" s="21">
        <v>8450261.209999999</v>
      </c>
      <c r="E173" s="21">
        <v>564432.46074183122</v>
      </c>
      <c r="F173" s="21">
        <v>9014693.67074183</v>
      </c>
      <c r="G173" s="114">
        <v>1357.49</v>
      </c>
      <c r="H173" s="32">
        <v>6365270.6100000003</v>
      </c>
      <c r="I173" s="32">
        <v>2649423.0607418297</v>
      </c>
      <c r="J173" s="115">
        <f t="shared" si="7"/>
        <v>0.29390050926975153</v>
      </c>
      <c r="K173" s="116">
        <v>0</v>
      </c>
      <c r="L173" s="116">
        <v>0</v>
      </c>
      <c r="M173" s="116">
        <v>27524.136588579375</v>
      </c>
      <c r="N173" s="116">
        <v>90583.821243770493</v>
      </c>
      <c r="O173" s="116">
        <v>0</v>
      </c>
      <c r="P173" s="117">
        <v>-181583.56999999998</v>
      </c>
      <c r="Q173" s="117">
        <v>-16138.004788234994</v>
      </c>
      <c r="R173" s="118">
        <v>-270075.92281577736</v>
      </c>
      <c r="S173" s="21">
        <v>2299733.5209701671</v>
      </c>
      <c r="T173" s="36">
        <v>2064822.5786855312</v>
      </c>
      <c r="U173" s="19">
        <v>4364556.0996556981</v>
      </c>
      <c r="V173" s="19">
        <v>759674.84649659833</v>
      </c>
      <c r="W173" s="38">
        <f t="shared" si="8"/>
        <v>5124230.9461522959</v>
      </c>
      <c r="X173" s="119"/>
    </row>
    <row r="174" spans="1:24" s="120" customFormat="1" ht="16.5">
      <c r="A174" s="20">
        <v>541</v>
      </c>
      <c r="B174" s="18" t="s">
        <v>200</v>
      </c>
      <c r="C174" s="21">
        <v>9423</v>
      </c>
      <c r="D174" s="21">
        <v>10536586.790000001</v>
      </c>
      <c r="E174" s="21">
        <v>3163967.6765019828</v>
      </c>
      <c r="F174" s="21">
        <v>13700554.466501985</v>
      </c>
      <c r="G174" s="114">
        <v>1357.49</v>
      </c>
      <c r="H174" s="32">
        <v>12791628.27</v>
      </c>
      <c r="I174" s="32">
        <v>908926.19650198519</v>
      </c>
      <c r="J174" s="115">
        <f t="shared" si="7"/>
        <v>6.6342292841090514E-2</v>
      </c>
      <c r="K174" s="116">
        <v>1020266.6558399999</v>
      </c>
      <c r="L174" s="116">
        <v>0</v>
      </c>
      <c r="M174" s="116">
        <v>119900.36370923824</v>
      </c>
      <c r="N174" s="116">
        <v>155865.23664989852</v>
      </c>
      <c r="O174" s="116">
        <v>0</v>
      </c>
      <c r="P174" s="117">
        <v>-590032.65500000003</v>
      </c>
      <c r="Q174" s="117">
        <v>4276856.7454230506</v>
      </c>
      <c r="R174" s="118">
        <v>3060051.0401437129</v>
      </c>
      <c r="S174" s="21">
        <v>8951833.5832678862</v>
      </c>
      <c r="T174" s="36">
        <v>4119390.4606838035</v>
      </c>
      <c r="U174" s="19">
        <v>13071224.04395169</v>
      </c>
      <c r="V174" s="19">
        <v>1931635.679839853</v>
      </c>
      <c r="W174" s="38">
        <f t="shared" si="8"/>
        <v>15002859.723791543</v>
      </c>
      <c r="X174" s="119"/>
    </row>
    <row r="175" spans="1:24" s="120" customFormat="1" ht="16.5">
      <c r="A175" s="20">
        <v>543</v>
      </c>
      <c r="B175" s="18" t="s">
        <v>201</v>
      </c>
      <c r="C175" s="21">
        <v>44127</v>
      </c>
      <c r="D175" s="21">
        <v>80898045.319999993</v>
      </c>
      <c r="E175" s="21">
        <v>8779039.3122850358</v>
      </c>
      <c r="F175" s="21">
        <v>89677084.632285029</v>
      </c>
      <c r="G175" s="114">
        <v>1357.49</v>
      </c>
      <c r="H175" s="32">
        <v>59901961.229999997</v>
      </c>
      <c r="I175" s="32">
        <v>29775123.402285032</v>
      </c>
      <c r="J175" s="115">
        <f t="shared" si="7"/>
        <v>0.33202599665651444</v>
      </c>
      <c r="K175" s="116">
        <v>0</v>
      </c>
      <c r="L175" s="116">
        <v>0</v>
      </c>
      <c r="M175" s="116">
        <v>333284.55399588129</v>
      </c>
      <c r="N175" s="116">
        <v>906100.09812882077</v>
      </c>
      <c r="O175" s="116">
        <v>498614.2000089779</v>
      </c>
      <c r="P175" s="117">
        <v>-3193598.1306499997</v>
      </c>
      <c r="Q175" s="117">
        <v>2109894.9603322246</v>
      </c>
      <c r="R175" s="118">
        <v>1757903.6391449464</v>
      </c>
      <c r="S175" s="21">
        <v>32187322.723245881</v>
      </c>
      <c r="T175" s="36">
        <v>215449.7667022559</v>
      </c>
      <c r="U175" s="19">
        <v>32402772.489948139</v>
      </c>
      <c r="V175" s="19">
        <v>5177422.1183694396</v>
      </c>
      <c r="W175" s="38">
        <f t="shared" si="8"/>
        <v>37580194.608317576</v>
      </c>
      <c r="X175" s="119"/>
    </row>
    <row r="176" spans="1:24" s="120" customFormat="1" ht="16.5">
      <c r="A176" s="20">
        <v>545</v>
      </c>
      <c r="B176" s="18" t="s">
        <v>202</v>
      </c>
      <c r="C176" s="21">
        <v>9562</v>
      </c>
      <c r="D176" s="21">
        <v>14190157.6</v>
      </c>
      <c r="E176" s="21">
        <v>6473660.1482069474</v>
      </c>
      <c r="F176" s="21">
        <v>20663817.748206947</v>
      </c>
      <c r="G176" s="114">
        <v>1357.49</v>
      </c>
      <c r="H176" s="32">
        <v>12980319.380000001</v>
      </c>
      <c r="I176" s="32">
        <v>7683498.3682069462</v>
      </c>
      <c r="J176" s="115">
        <f t="shared" si="7"/>
        <v>0.37183343667815999</v>
      </c>
      <c r="K176" s="116">
        <v>441312.41063466668</v>
      </c>
      <c r="L176" s="116">
        <v>0</v>
      </c>
      <c r="M176" s="116">
        <v>130221.80428032417</v>
      </c>
      <c r="N176" s="116">
        <v>144666.27971202927</v>
      </c>
      <c r="O176" s="116">
        <v>30590.093282854392</v>
      </c>
      <c r="P176" s="117">
        <v>-349480.51500000001</v>
      </c>
      <c r="Q176" s="117">
        <v>550891.42780669406</v>
      </c>
      <c r="R176" s="118">
        <v>746691.99874247506</v>
      </c>
      <c r="S176" s="21">
        <v>9378391.8676659912</v>
      </c>
      <c r="T176" s="36">
        <v>3058091.7814063048</v>
      </c>
      <c r="U176" s="19">
        <v>12436483.649072297</v>
      </c>
      <c r="V176" s="19">
        <v>2067313.5897524972</v>
      </c>
      <c r="W176" s="38">
        <f t="shared" si="8"/>
        <v>14503797.238824794</v>
      </c>
      <c r="X176" s="119"/>
    </row>
    <row r="177" spans="1:24" s="120" customFormat="1" ht="16.5">
      <c r="A177" s="20">
        <v>560</v>
      </c>
      <c r="B177" s="18" t="s">
        <v>203</v>
      </c>
      <c r="C177" s="21">
        <v>15808</v>
      </c>
      <c r="D177" s="21">
        <v>24465951.159999996</v>
      </c>
      <c r="E177" s="21">
        <v>3024449.3328489428</v>
      </c>
      <c r="F177" s="21">
        <v>27490400.49284894</v>
      </c>
      <c r="G177" s="114">
        <v>1357.49</v>
      </c>
      <c r="H177" s="32">
        <v>21459201.920000002</v>
      </c>
      <c r="I177" s="32">
        <v>6031198.5728489384</v>
      </c>
      <c r="J177" s="115">
        <f t="shared" si="7"/>
        <v>0.21939289587351885</v>
      </c>
      <c r="K177" s="116">
        <v>0</v>
      </c>
      <c r="L177" s="116">
        <v>0</v>
      </c>
      <c r="M177" s="116">
        <v>143685.20875354111</v>
      </c>
      <c r="N177" s="116">
        <v>269072.21316159406</v>
      </c>
      <c r="O177" s="116">
        <v>0</v>
      </c>
      <c r="P177" s="117">
        <v>-1205536.7755</v>
      </c>
      <c r="Q177" s="117">
        <v>428274.31573304441</v>
      </c>
      <c r="R177" s="118">
        <v>234720.7804247103</v>
      </c>
      <c r="S177" s="21">
        <v>5901414.315421829</v>
      </c>
      <c r="T177" s="36">
        <v>6344777.0850062221</v>
      </c>
      <c r="U177" s="19">
        <v>12246191.400428051</v>
      </c>
      <c r="V177" s="19">
        <v>2742939.2380605824</v>
      </c>
      <c r="W177" s="38">
        <f t="shared" si="8"/>
        <v>14989130.638488634</v>
      </c>
      <c r="X177" s="119"/>
    </row>
    <row r="178" spans="1:24" s="120" customFormat="1" ht="16.5">
      <c r="A178" s="20">
        <v>561</v>
      </c>
      <c r="B178" s="18" t="s">
        <v>204</v>
      </c>
      <c r="C178" s="21">
        <v>1337</v>
      </c>
      <c r="D178" s="21">
        <v>2067381.6500000001</v>
      </c>
      <c r="E178" s="21">
        <v>373971.66505414358</v>
      </c>
      <c r="F178" s="21">
        <v>2441353.3150541438</v>
      </c>
      <c r="G178" s="114">
        <v>1357.49</v>
      </c>
      <c r="H178" s="32">
        <v>1814964.1300000001</v>
      </c>
      <c r="I178" s="32">
        <v>626389.18505414366</v>
      </c>
      <c r="J178" s="115">
        <f t="shared" si="7"/>
        <v>0.25657457328754224</v>
      </c>
      <c r="K178" s="116">
        <v>0</v>
      </c>
      <c r="L178" s="116">
        <v>0</v>
      </c>
      <c r="M178" s="116">
        <v>14444.625227903653</v>
      </c>
      <c r="N178" s="116">
        <v>15632.495339281548</v>
      </c>
      <c r="O178" s="116">
        <v>0</v>
      </c>
      <c r="P178" s="117">
        <v>-51202.990000000005</v>
      </c>
      <c r="Q178" s="117">
        <v>364167.75483977265</v>
      </c>
      <c r="R178" s="118">
        <v>318837.16988358827</v>
      </c>
      <c r="S178" s="21">
        <v>1288268.2403446897</v>
      </c>
      <c r="T178" s="36">
        <v>458030.36892004526</v>
      </c>
      <c r="U178" s="19">
        <v>1746298.6092647349</v>
      </c>
      <c r="V178" s="19">
        <v>274204.53360666416</v>
      </c>
      <c r="W178" s="38">
        <f t="shared" si="8"/>
        <v>2020503.1428713989</v>
      </c>
      <c r="X178" s="119"/>
    </row>
    <row r="179" spans="1:24" s="120" customFormat="1" ht="16.5">
      <c r="A179" s="20">
        <v>562</v>
      </c>
      <c r="B179" s="18" t="s">
        <v>205</v>
      </c>
      <c r="C179" s="21">
        <v>8978</v>
      </c>
      <c r="D179" s="21">
        <v>12244615.999999998</v>
      </c>
      <c r="E179" s="21">
        <v>1594594.1153513889</v>
      </c>
      <c r="F179" s="21">
        <v>13839210.115351386</v>
      </c>
      <c r="G179" s="114">
        <v>1357.49</v>
      </c>
      <c r="H179" s="32">
        <v>12187545.220000001</v>
      </c>
      <c r="I179" s="32">
        <v>1651664.8953513857</v>
      </c>
      <c r="J179" s="115">
        <f t="shared" si="7"/>
        <v>0.11934676051483946</v>
      </c>
      <c r="K179" s="116">
        <v>158804.01318400001</v>
      </c>
      <c r="L179" s="116">
        <v>0</v>
      </c>
      <c r="M179" s="116">
        <v>82909.216495487271</v>
      </c>
      <c r="N179" s="116">
        <v>169056.16097354933</v>
      </c>
      <c r="O179" s="116">
        <v>0</v>
      </c>
      <c r="P179" s="117">
        <v>-592556.29500000004</v>
      </c>
      <c r="Q179" s="117">
        <v>-396180.76684205449</v>
      </c>
      <c r="R179" s="118">
        <v>-355069.96669169812</v>
      </c>
      <c r="S179" s="21">
        <v>718627.25747066969</v>
      </c>
      <c r="T179" s="36">
        <v>3279393.8475776869</v>
      </c>
      <c r="U179" s="19">
        <v>3998021.1050483566</v>
      </c>
      <c r="V179" s="19">
        <v>1671898.5363512221</v>
      </c>
      <c r="W179" s="38">
        <f t="shared" si="8"/>
        <v>5669919.6413995791</v>
      </c>
      <c r="X179" s="119"/>
    </row>
    <row r="180" spans="1:24" s="120" customFormat="1" ht="16.5">
      <c r="A180" s="20">
        <v>563</v>
      </c>
      <c r="B180" s="18" t="s">
        <v>206</v>
      </c>
      <c r="C180" s="21">
        <v>7102</v>
      </c>
      <c r="D180" s="21">
        <v>11616183.889999999</v>
      </c>
      <c r="E180" s="21">
        <v>1175196.2741437797</v>
      </c>
      <c r="F180" s="21">
        <v>12791380.164143778</v>
      </c>
      <c r="G180" s="114">
        <v>1357.49</v>
      </c>
      <c r="H180" s="32">
        <v>9640893.9800000004</v>
      </c>
      <c r="I180" s="32">
        <v>3150486.1841437779</v>
      </c>
      <c r="J180" s="115">
        <f t="shared" si="7"/>
        <v>0.24629759601509454</v>
      </c>
      <c r="K180" s="116">
        <v>208355.63519999999</v>
      </c>
      <c r="L180" s="116">
        <v>0</v>
      </c>
      <c r="M180" s="116">
        <v>98966.23805228222</v>
      </c>
      <c r="N180" s="116">
        <v>127713.2702381729</v>
      </c>
      <c r="O180" s="116">
        <v>0</v>
      </c>
      <c r="P180" s="117">
        <v>-399196.6</v>
      </c>
      <c r="Q180" s="117">
        <v>334342.85284304817</v>
      </c>
      <c r="R180" s="118">
        <v>-410221.65134159976</v>
      </c>
      <c r="S180" s="21">
        <v>3110445.9291356816</v>
      </c>
      <c r="T180" s="36">
        <v>3434394.0025391467</v>
      </c>
      <c r="U180" s="19">
        <v>6544839.9316748288</v>
      </c>
      <c r="V180" s="19">
        <v>1273492.3358949686</v>
      </c>
      <c r="W180" s="38">
        <f t="shared" si="8"/>
        <v>7818332.2675697971</v>
      </c>
      <c r="X180" s="119"/>
    </row>
    <row r="181" spans="1:24" s="120" customFormat="1" ht="16.5">
      <c r="A181" s="20">
        <v>564</v>
      </c>
      <c r="B181" s="18" t="s">
        <v>207</v>
      </c>
      <c r="C181" s="21">
        <v>209551</v>
      </c>
      <c r="D181" s="21">
        <v>336975856.11000001</v>
      </c>
      <c r="E181" s="21">
        <v>38752435.095322497</v>
      </c>
      <c r="F181" s="21">
        <v>375728291.2053225</v>
      </c>
      <c r="G181" s="114">
        <v>1357.49</v>
      </c>
      <c r="H181" s="32">
        <v>284463386.99000001</v>
      </c>
      <c r="I181" s="32">
        <v>91264904.215322495</v>
      </c>
      <c r="J181" s="115">
        <f t="shared" si="7"/>
        <v>0.24290133682121207</v>
      </c>
      <c r="K181" s="116">
        <v>0</v>
      </c>
      <c r="L181" s="116">
        <v>0</v>
      </c>
      <c r="M181" s="116">
        <v>2808772.0153273679</v>
      </c>
      <c r="N181" s="116">
        <v>4067253.5753984484</v>
      </c>
      <c r="O181" s="116">
        <v>2033562.7005734455</v>
      </c>
      <c r="P181" s="117">
        <v>-17141130.286700003</v>
      </c>
      <c r="Q181" s="117">
        <v>-21811721.516549539</v>
      </c>
      <c r="R181" s="118">
        <v>-12134518.520710235</v>
      </c>
      <c r="S181" s="21">
        <v>49087122.182661988</v>
      </c>
      <c r="T181" s="36">
        <v>40823227.774411984</v>
      </c>
      <c r="U181" s="19">
        <v>89910349.957073972</v>
      </c>
      <c r="V181" s="19">
        <v>28317594.568880744</v>
      </c>
      <c r="W181" s="38">
        <f t="shared" si="8"/>
        <v>118227944.52595472</v>
      </c>
      <c r="X181" s="119"/>
    </row>
    <row r="182" spans="1:24" s="120" customFormat="1" ht="16.5">
      <c r="A182" s="20">
        <v>576</v>
      </c>
      <c r="B182" s="18" t="s">
        <v>208</v>
      </c>
      <c r="C182" s="21">
        <v>2813</v>
      </c>
      <c r="D182" s="21">
        <v>2746733.2600000002</v>
      </c>
      <c r="E182" s="21">
        <v>768417.07549331326</v>
      </c>
      <c r="F182" s="21">
        <v>3515150.3354933136</v>
      </c>
      <c r="G182" s="114">
        <v>1357.49</v>
      </c>
      <c r="H182" s="32">
        <v>3818619.37</v>
      </c>
      <c r="I182" s="32">
        <v>-303469.0345066865</v>
      </c>
      <c r="J182" s="115">
        <f t="shared" si="7"/>
        <v>-8.6331737064695949E-2</v>
      </c>
      <c r="K182" s="116">
        <v>286144.03100800002</v>
      </c>
      <c r="L182" s="116">
        <v>0</v>
      </c>
      <c r="M182" s="116">
        <v>27596.744275345132</v>
      </c>
      <c r="N182" s="116">
        <v>36232.307930877032</v>
      </c>
      <c r="O182" s="116">
        <v>0</v>
      </c>
      <c r="P182" s="117">
        <v>-157569.75999999998</v>
      </c>
      <c r="Q182" s="117">
        <v>843287.56158048229</v>
      </c>
      <c r="R182" s="118">
        <v>740806.26782373502</v>
      </c>
      <c r="S182" s="21">
        <v>1473028.1181117529</v>
      </c>
      <c r="T182" s="36">
        <v>540029.57521486899</v>
      </c>
      <c r="U182" s="19">
        <v>2013057.6933266218</v>
      </c>
      <c r="V182" s="19">
        <v>614910.16499671678</v>
      </c>
      <c r="W182" s="38">
        <f t="shared" si="8"/>
        <v>2627967.8583233384</v>
      </c>
      <c r="X182" s="119"/>
    </row>
    <row r="183" spans="1:24" s="120" customFormat="1" ht="16.5">
      <c r="A183" s="20">
        <v>577</v>
      </c>
      <c r="B183" s="18" t="s">
        <v>209</v>
      </c>
      <c r="C183" s="21">
        <v>11041</v>
      </c>
      <c r="D183" s="21">
        <v>19113041.560000002</v>
      </c>
      <c r="E183" s="21">
        <v>1381050.4232258224</v>
      </c>
      <c r="F183" s="21">
        <v>20494091.983225826</v>
      </c>
      <c r="G183" s="114">
        <v>1357.49</v>
      </c>
      <c r="H183" s="32">
        <v>14988047.09</v>
      </c>
      <c r="I183" s="32">
        <v>5506044.8932258263</v>
      </c>
      <c r="J183" s="115">
        <f t="shared" si="7"/>
        <v>0.26866498392475546</v>
      </c>
      <c r="K183" s="116">
        <v>0</v>
      </c>
      <c r="L183" s="116">
        <v>0</v>
      </c>
      <c r="M183" s="116">
        <v>95030.47812046732</v>
      </c>
      <c r="N183" s="116">
        <v>201670.16491619038</v>
      </c>
      <c r="O183" s="116">
        <v>70637.109042820055</v>
      </c>
      <c r="P183" s="117">
        <v>-731457.85499999998</v>
      </c>
      <c r="Q183" s="117">
        <v>-448966.36443179456</v>
      </c>
      <c r="R183" s="118">
        <v>-708298.4577028089</v>
      </c>
      <c r="S183" s="21">
        <v>3984659.9681707006</v>
      </c>
      <c r="T183" s="36">
        <v>3493877.7632857645</v>
      </c>
      <c r="U183" s="19">
        <v>7478537.7314564651</v>
      </c>
      <c r="V183" s="19">
        <v>1563680.9786321553</v>
      </c>
      <c r="W183" s="38">
        <f t="shared" si="8"/>
        <v>9042218.71008862</v>
      </c>
      <c r="X183" s="119"/>
    </row>
    <row r="184" spans="1:24" s="120" customFormat="1" ht="16.5">
      <c r="A184" s="20">
        <v>578</v>
      </c>
      <c r="B184" s="18" t="s">
        <v>210</v>
      </c>
      <c r="C184" s="21">
        <v>3183</v>
      </c>
      <c r="D184" s="21">
        <v>3765810.98</v>
      </c>
      <c r="E184" s="21">
        <v>1065891.3194428689</v>
      </c>
      <c r="F184" s="21">
        <v>4831702.2994428687</v>
      </c>
      <c r="G184" s="114">
        <v>1357.49</v>
      </c>
      <c r="H184" s="32">
        <v>4320890.67</v>
      </c>
      <c r="I184" s="32">
        <v>510811.62944286875</v>
      </c>
      <c r="J184" s="115">
        <f t="shared" si="7"/>
        <v>0.10572084076905341</v>
      </c>
      <c r="K184" s="116">
        <v>188238.46088</v>
      </c>
      <c r="L184" s="116">
        <v>0</v>
      </c>
      <c r="M184" s="116">
        <v>35328.022134116545</v>
      </c>
      <c r="N184" s="116">
        <v>58369.093484625984</v>
      </c>
      <c r="O184" s="116">
        <v>0</v>
      </c>
      <c r="P184" s="117">
        <v>-214995.43</v>
      </c>
      <c r="Q184" s="117">
        <v>-382168.76131516322</v>
      </c>
      <c r="R184" s="118">
        <v>-314350.6664897523</v>
      </c>
      <c r="S184" s="21">
        <v>-118767.6518633042</v>
      </c>
      <c r="T184" s="36">
        <v>1562626.6733867587</v>
      </c>
      <c r="U184" s="19">
        <v>1443859.0215234545</v>
      </c>
      <c r="V184" s="19">
        <v>664962.64058750798</v>
      </c>
      <c r="W184" s="38">
        <f t="shared" si="8"/>
        <v>2108821.6621109624</v>
      </c>
      <c r="X184" s="119"/>
    </row>
    <row r="185" spans="1:24" s="120" customFormat="1" ht="16.5">
      <c r="A185" s="20">
        <v>580</v>
      </c>
      <c r="B185" s="18" t="s">
        <v>211</v>
      </c>
      <c r="C185" s="21">
        <v>4567</v>
      </c>
      <c r="D185" s="21">
        <v>4451165.18</v>
      </c>
      <c r="E185" s="21">
        <v>1093818.0322070257</v>
      </c>
      <c r="F185" s="21">
        <v>5544983.2122070249</v>
      </c>
      <c r="G185" s="114">
        <v>1357.49</v>
      </c>
      <c r="H185" s="32">
        <v>6199656.8300000001</v>
      </c>
      <c r="I185" s="32">
        <v>-654673.61779297516</v>
      </c>
      <c r="J185" s="115">
        <f t="shared" si="7"/>
        <v>-0.11806593324786653</v>
      </c>
      <c r="K185" s="116">
        <v>566218.45026399998</v>
      </c>
      <c r="L185" s="116">
        <v>0</v>
      </c>
      <c r="M185" s="116">
        <v>49140.763047001761</v>
      </c>
      <c r="N185" s="116">
        <v>66088.331968859158</v>
      </c>
      <c r="O185" s="116">
        <v>0</v>
      </c>
      <c r="P185" s="117">
        <v>-260323.6</v>
      </c>
      <c r="Q185" s="117">
        <v>-403420.47707424039</v>
      </c>
      <c r="R185" s="118">
        <v>-25458.949048369486</v>
      </c>
      <c r="S185" s="21">
        <v>-662429.09863572405</v>
      </c>
      <c r="T185" s="36">
        <v>1758733.8702968992</v>
      </c>
      <c r="U185" s="19">
        <v>1096304.7716611752</v>
      </c>
      <c r="V185" s="19">
        <v>978245.15316968225</v>
      </c>
      <c r="W185" s="38">
        <f t="shared" si="8"/>
        <v>2074549.9248308574</v>
      </c>
      <c r="X185" s="119"/>
    </row>
    <row r="186" spans="1:24" s="120" customFormat="1" ht="16.5">
      <c r="A186" s="20">
        <v>581</v>
      </c>
      <c r="B186" s="18" t="s">
        <v>212</v>
      </c>
      <c r="C186" s="21">
        <v>6286</v>
      </c>
      <c r="D186" s="21">
        <v>8219107.4900000002</v>
      </c>
      <c r="E186" s="21">
        <v>1452677.8177906685</v>
      </c>
      <c r="F186" s="21">
        <v>9671785.3077906687</v>
      </c>
      <c r="G186" s="114">
        <v>1357.49</v>
      </c>
      <c r="H186" s="32">
        <v>8533182.1400000006</v>
      </c>
      <c r="I186" s="32">
        <v>1138603.1677906681</v>
      </c>
      <c r="J186" s="115">
        <f t="shared" si="7"/>
        <v>0.11772419791757763</v>
      </c>
      <c r="K186" s="116">
        <v>313168.08417066664</v>
      </c>
      <c r="L186" s="116">
        <v>0</v>
      </c>
      <c r="M186" s="116">
        <v>86073.449162177625</v>
      </c>
      <c r="N186" s="116">
        <v>117458.9355586462</v>
      </c>
      <c r="O186" s="116">
        <v>0</v>
      </c>
      <c r="P186" s="117">
        <v>-392902.61499999999</v>
      </c>
      <c r="Q186" s="117">
        <v>941744.12842739152</v>
      </c>
      <c r="R186" s="118">
        <v>547065.93433072336</v>
      </c>
      <c r="S186" s="21">
        <v>2751211.0844402732</v>
      </c>
      <c r="T186" s="36">
        <v>2028731.1831413382</v>
      </c>
      <c r="U186" s="19">
        <v>4779942.2675816119</v>
      </c>
      <c r="V186" s="19">
        <v>1207047.354659111</v>
      </c>
      <c r="W186" s="38">
        <f t="shared" si="8"/>
        <v>5986989.6222407231</v>
      </c>
      <c r="X186" s="119"/>
    </row>
    <row r="187" spans="1:24" s="120" customFormat="1" ht="16.5">
      <c r="A187" s="20">
        <v>583</v>
      </c>
      <c r="B187" s="18" t="s">
        <v>213</v>
      </c>
      <c r="C187" s="21">
        <v>924</v>
      </c>
      <c r="D187" s="21">
        <v>875835.55</v>
      </c>
      <c r="E187" s="21">
        <v>873031.47797428712</v>
      </c>
      <c r="F187" s="21">
        <v>1748867.027974287</v>
      </c>
      <c r="G187" s="114">
        <v>1357.49</v>
      </c>
      <c r="H187" s="32">
        <v>1254320.76</v>
      </c>
      <c r="I187" s="32">
        <v>494546.26797428704</v>
      </c>
      <c r="J187" s="115">
        <f t="shared" si="7"/>
        <v>0.28278094335572218</v>
      </c>
      <c r="K187" s="116">
        <v>316140.730752</v>
      </c>
      <c r="L187" s="116">
        <v>0</v>
      </c>
      <c r="M187" s="116">
        <v>13783.860474624998</v>
      </c>
      <c r="N187" s="116">
        <v>8332.5992470817364</v>
      </c>
      <c r="O187" s="116">
        <v>0</v>
      </c>
      <c r="P187" s="117">
        <v>-42569.305</v>
      </c>
      <c r="Q187" s="117">
        <v>-830585.9021620343</v>
      </c>
      <c r="R187" s="118">
        <v>133280.38066358719</v>
      </c>
      <c r="S187" s="21">
        <v>92928.63194954663</v>
      </c>
      <c r="T187" s="36">
        <v>-20278.938694079025</v>
      </c>
      <c r="U187" s="19">
        <v>72649.693255467602</v>
      </c>
      <c r="V187" s="19">
        <v>189980.87286109172</v>
      </c>
      <c r="W187" s="38">
        <f t="shared" si="8"/>
        <v>262630.56611655932</v>
      </c>
      <c r="X187" s="119"/>
    </row>
    <row r="188" spans="1:24" s="120" customFormat="1" ht="16.5">
      <c r="A188" s="20">
        <v>584</v>
      </c>
      <c r="B188" s="18" t="s">
        <v>214</v>
      </c>
      <c r="C188" s="21">
        <v>2676</v>
      </c>
      <c r="D188" s="21">
        <v>6318504.4000000004</v>
      </c>
      <c r="E188" s="21">
        <v>826031.55254032684</v>
      </c>
      <c r="F188" s="21">
        <v>7144535.9525403269</v>
      </c>
      <c r="G188" s="114">
        <v>1357.49</v>
      </c>
      <c r="H188" s="32">
        <v>3632643.24</v>
      </c>
      <c r="I188" s="32">
        <v>3511892.7125403266</v>
      </c>
      <c r="J188" s="115">
        <f t="shared" si="7"/>
        <v>0.49154944923912525</v>
      </c>
      <c r="K188" s="116">
        <v>336355.21727999998</v>
      </c>
      <c r="L188" s="116">
        <v>0</v>
      </c>
      <c r="M188" s="116">
        <v>33615.391846536098</v>
      </c>
      <c r="N188" s="116">
        <v>51434.408044551106</v>
      </c>
      <c r="O188" s="116">
        <v>0</v>
      </c>
      <c r="P188" s="117">
        <v>-108292.66500000001</v>
      </c>
      <c r="Q188" s="117">
        <v>-358138.30411396106</v>
      </c>
      <c r="R188" s="118">
        <v>-400787.21454349521</v>
      </c>
      <c r="S188" s="21">
        <v>3066079.5460539577</v>
      </c>
      <c r="T188" s="36">
        <v>1755770.833922212</v>
      </c>
      <c r="U188" s="19">
        <v>4821850.3799761701</v>
      </c>
      <c r="V188" s="19">
        <v>513045.21002821974</v>
      </c>
      <c r="W188" s="38">
        <f t="shared" si="8"/>
        <v>5334895.5900043901</v>
      </c>
      <c r="X188" s="119"/>
    </row>
    <row r="189" spans="1:24" s="120" customFormat="1" ht="16.5">
      <c r="A189" s="20">
        <v>588</v>
      </c>
      <c r="B189" s="18" t="s">
        <v>215</v>
      </c>
      <c r="C189" s="21">
        <v>1644</v>
      </c>
      <c r="D189" s="21">
        <v>1712145.62</v>
      </c>
      <c r="E189" s="21">
        <v>495811.30613527796</v>
      </c>
      <c r="F189" s="21">
        <v>2207956.9261352783</v>
      </c>
      <c r="G189" s="114">
        <v>1357.49</v>
      </c>
      <c r="H189" s="32">
        <v>2231713.56</v>
      </c>
      <c r="I189" s="32">
        <v>-23756.633864721749</v>
      </c>
      <c r="J189" s="115">
        <f t="shared" si="7"/>
        <v>-1.0759554945804325E-2</v>
      </c>
      <c r="K189" s="116">
        <v>182679.99110399999</v>
      </c>
      <c r="L189" s="116">
        <v>0</v>
      </c>
      <c r="M189" s="116">
        <v>20091.25910246911</v>
      </c>
      <c r="N189" s="116">
        <v>24999.629405682783</v>
      </c>
      <c r="O189" s="116">
        <v>0</v>
      </c>
      <c r="P189" s="117">
        <v>-107310.36</v>
      </c>
      <c r="Q189" s="117">
        <v>-440037.15890558279</v>
      </c>
      <c r="R189" s="118">
        <v>-238098.87565480359</v>
      </c>
      <c r="S189" s="21">
        <v>-581432.14881295618</v>
      </c>
      <c r="T189" s="36">
        <v>209062.72854999293</v>
      </c>
      <c r="U189" s="19">
        <v>-372369.42026296328</v>
      </c>
      <c r="V189" s="19">
        <v>372717.79391239991</v>
      </c>
      <c r="W189" s="38">
        <f t="shared" si="8"/>
        <v>348.37364943663124</v>
      </c>
      <c r="X189" s="119"/>
    </row>
    <row r="190" spans="1:24" s="120" customFormat="1" ht="16.5">
      <c r="A190" s="20">
        <v>592</v>
      </c>
      <c r="B190" s="18" t="s">
        <v>216</v>
      </c>
      <c r="C190" s="21">
        <v>3678</v>
      </c>
      <c r="D190" s="21">
        <v>6334342.7400000002</v>
      </c>
      <c r="E190" s="21">
        <v>765026.49209384201</v>
      </c>
      <c r="F190" s="21">
        <v>7099369.2320938427</v>
      </c>
      <c r="G190" s="114">
        <v>1357.49</v>
      </c>
      <c r="H190" s="32">
        <v>4992848.22</v>
      </c>
      <c r="I190" s="32">
        <v>2106521.012093843</v>
      </c>
      <c r="J190" s="115">
        <f t="shared" si="7"/>
        <v>0.29671946101506813</v>
      </c>
      <c r="K190" s="116">
        <v>110346.512512</v>
      </c>
      <c r="L190" s="116">
        <v>0</v>
      </c>
      <c r="M190" s="116">
        <v>27272.966737060062</v>
      </c>
      <c r="N190" s="116">
        <v>47307.206800680004</v>
      </c>
      <c r="O190" s="116">
        <v>0</v>
      </c>
      <c r="P190" s="117">
        <v>-234199.66</v>
      </c>
      <c r="Q190" s="117">
        <v>700227.67995579506</v>
      </c>
      <c r="R190" s="118">
        <v>404739.96026244573</v>
      </c>
      <c r="S190" s="21">
        <v>3162215.6783618233</v>
      </c>
      <c r="T190" s="36">
        <v>1272895.3493896592</v>
      </c>
      <c r="U190" s="19">
        <v>4435111.027751483</v>
      </c>
      <c r="V190" s="19">
        <v>683545.67038096022</v>
      </c>
      <c r="W190" s="38">
        <f t="shared" si="8"/>
        <v>5118656.6981324432</v>
      </c>
      <c r="X190" s="119"/>
    </row>
    <row r="191" spans="1:24" s="120" customFormat="1" ht="16.5">
      <c r="A191" s="20">
        <v>593</v>
      </c>
      <c r="B191" s="18" t="s">
        <v>217</v>
      </c>
      <c r="C191" s="21">
        <v>17253</v>
      </c>
      <c r="D191" s="21">
        <v>19424188.979999997</v>
      </c>
      <c r="E191" s="21">
        <v>3405305.5888766246</v>
      </c>
      <c r="F191" s="21">
        <v>22829494.56887662</v>
      </c>
      <c r="G191" s="114">
        <v>1357.49</v>
      </c>
      <c r="H191" s="32">
        <v>23420774.969999999</v>
      </c>
      <c r="I191" s="32">
        <v>-591280.40112337843</v>
      </c>
      <c r="J191" s="115">
        <f t="shared" si="7"/>
        <v>-2.5899846329908206E-2</v>
      </c>
      <c r="K191" s="116">
        <v>0</v>
      </c>
      <c r="L191" s="116">
        <v>0</v>
      </c>
      <c r="M191" s="116">
        <v>225064.99677108185</v>
      </c>
      <c r="N191" s="116">
        <v>355404.9559918872</v>
      </c>
      <c r="O191" s="116">
        <v>0</v>
      </c>
      <c r="P191" s="117">
        <v>-1363534.6416000002</v>
      </c>
      <c r="Q191" s="117">
        <v>-1045970.4923668059</v>
      </c>
      <c r="R191" s="118">
        <v>-1306405.8758758213</v>
      </c>
      <c r="S191" s="21">
        <v>-3726721.4582030363</v>
      </c>
      <c r="T191" s="36">
        <v>5653085.6478352472</v>
      </c>
      <c r="U191" s="19">
        <v>1926364.1896322109</v>
      </c>
      <c r="V191" s="19">
        <v>3239709.5385059109</v>
      </c>
      <c r="W191" s="38">
        <f t="shared" si="8"/>
        <v>5166073.7281381218</v>
      </c>
      <c r="X191" s="119"/>
    </row>
    <row r="192" spans="1:24" s="120" customFormat="1" ht="16.5">
      <c r="A192" s="20">
        <v>595</v>
      </c>
      <c r="B192" s="18" t="s">
        <v>218</v>
      </c>
      <c r="C192" s="21">
        <v>4269</v>
      </c>
      <c r="D192" s="21">
        <v>5414492.9699999997</v>
      </c>
      <c r="E192" s="21">
        <v>1351340.1879955907</v>
      </c>
      <c r="F192" s="21">
        <v>6765833.1579955909</v>
      </c>
      <c r="G192" s="114">
        <v>1357.49</v>
      </c>
      <c r="H192" s="32">
        <v>5795124.8099999996</v>
      </c>
      <c r="I192" s="32">
        <v>970708.34799559135</v>
      </c>
      <c r="J192" s="115">
        <f t="shared" si="7"/>
        <v>0.14347210836088192</v>
      </c>
      <c r="K192" s="116">
        <v>512201.51870399999</v>
      </c>
      <c r="L192" s="116">
        <v>0</v>
      </c>
      <c r="M192" s="116">
        <v>46494.257191595272</v>
      </c>
      <c r="N192" s="116">
        <v>79390.117641836172</v>
      </c>
      <c r="O192" s="116">
        <v>0</v>
      </c>
      <c r="P192" s="117">
        <v>-275640.51500000001</v>
      </c>
      <c r="Q192" s="117">
        <v>550834.59223135433</v>
      </c>
      <c r="R192" s="118">
        <v>87729.402139128491</v>
      </c>
      <c r="S192" s="21">
        <v>1971717.7209035056</v>
      </c>
      <c r="T192" s="36">
        <v>1866335.69824971</v>
      </c>
      <c r="U192" s="19">
        <v>3838053.4191532154</v>
      </c>
      <c r="V192" s="19">
        <v>920675.08541005896</v>
      </c>
      <c r="W192" s="38">
        <f t="shared" si="8"/>
        <v>4758728.5045632739</v>
      </c>
      <c r="X192" s="119"/>
    </row>
    <row r="193" spans="1:24" s="120" customFormat="1" ht="16.5">
      <c r="A193" s="20">
        <v>598</v>
      </c>
      <c r="B193" s="18" t="s">
        <v>219</v>
      </c>
      <c r="C193" s="21">
        <v>19097</v>
      </c>
      <c r="D193" s="21">
        <v>27862768.270000003</v>
      </c>
      <c r="E193" s="21">
        <v>8252688.4834571751</v>
      </c>
      <c r="F193" s="21">
        <v>36115456.753457181</v>
      </c>
      <c r="G193" s="114">
        <v>1357.49</v>
      </c>
      <c r="H193" s="32">
        <v>25923986.530000001</v>
      </c>
      <c r="I193" s="32">
        <v>10191470.22345718</v>
      </c>
      <c r="J193" s="115">
        <f t="shared" si="7"/>
        <v>0.28219137011140233</v>
      </c>
      <c r="K193" s="116">
        <v>0</v>
      </c>
      <c r="L193" s="116">
        <v>0</v>
      </c>
      <c r="M193" s="116">
        <v>332446.92277240707</v>
      </c>
      <c r="N193" s="116">
        <v>307876.06486330647</v>
      </c>
      <c r="O193" s="116">
        <v>0</v>
      </c>
      <c r="P193" s="117">
        <v>-1486029.02</v>
      </c>
      <c r="Q193" s="117">
        <v>-3544871.6600922244</v>
      </c>
      <c r="R193" s="118">
        <v>-1489738.2939557391</v>
      </c>
      <c r="S193" s="21">
        <v>4311154.2370449305</v>
      </c>
      <c r="T193" s="36">
        <v>808797.65655805869</v>
      </c>
      <c r="U193" s="19">
        <v>5119951.8936029896</v>
      </c>
      <c r="V193" s="19">
        <v>2943456.3429157478</v>
      </c>
      <c r="W193" s="38">
        <f t="shared" si="8"/>
        <v>8063408.2365187369</v>
      </c>
      <c r="X193" s="119"/>
    </row>
    <row r="194" spans="1:24" s="120" customFormat="1" ht="16.5">
      <c r="A194" s="20">
        <v>599</v>
      </c>
      <c r="B194" s="18" t="s">
        <v>220</v>
      </c>
      <c r="C194" s="21">
        <v>11172</v>
      </c>
      <c r="D194" s="21">
        <v>24152329.57</v>
      </c>
      <c r="E194" s="21">
        <v>4434693.1937636491</v>
      </c>
      <c r="F194" s="21">
        <v>28587022.763763651</v>
      </c>
      <c r="G194" s="114">
        <v>1357.49</v>
      </c>
      <c r="H194" s="32">
        <v>15165878.279999999</v>
      </c>
      <c r="I194" s="32">
        <v>13421144.483763652</v>
      </c>
      <c r="J194" s="115">
        <f t="shared" si="7"/>
        <v>0.46948381420033819</v>
      </c>
      <c r="K194" s="116">
        <v>0</v>
      </c>
      <c r="L194" s="116">
        <v>0</v>
      </c>
      <c r="M194" s="116">
        <v>120026.75735943917</v>
      </c>
      <c r="N194" s="116">
        <v>128938.90197910175</v>
      </c>
      <c r="O194" s="116">
        <v>52561.525670460149</v>
      </c>
      <c r="P194" s="117">
        <v>-426479.88</v>
      </c>
      <c r="Q194" s="117">
        <v>-2554467.4506620141</v>
      </c>
      <c r="R194" s="118">
        <v>-2285252.8109904737</v>
      </c>
      <c r="S194" s="21">
        <v>8456471.5271201655</v>
      </c>
      <c r="T194" s="36">
        <v>5130962.0440997109</v>
      </c>
      <c r="U194" s="19">
        <v>13587433.571219876</v>
      </c>
      <c r="V194" s="19">
        <v>1891900.62940578</v>
      </c>
      <c r="W194" s="38">
        <f t="shared" si="8"/>
        <v>15479334.200625656</v>
      </c>
      <c r="X194" s="119"/>
    </row>
    <row r="195" spans="1:24" s="120" customFormat="1" ht="16.5">
      <c r="A195" s="20">
        <v>601</v>
      </c>
      <c r="B195" s="18" t="s">
        <v>221</v>
      </c>
      <c r="C195" s="21">
        <v>3873</v>
      </c>
      <c r="D195" s="21">
        <v>5263208.46</v>
      </c>
      <c r="E195" s="21">
        <v>1230625.6414768177</v>
      </c>
      <c r="F195" s="21">
        <v>6493834.1014768174</v>
      </c>
      <c r="G195" s="114">
        <v>1357.49</v>
      </c>
      <c r="H195" s="32">
        <v>5257558.7700000005</v>
      </c>
      <c r="I195" s="32">
        <v>1236275.3314768169</v>
      </c>
      <c r="J195" s="115">
        <f t="shared" si="7"/>
        <v>0.1903767962282352</v>
      </c>
      <c r="K195" s="116">
        <v>526324.185528</v>
      </c>
      <c r="L195" s="116">
        <v>0</v>
      </c>
      <c r="M195" s="116">
        <v>47715.110925875022</v>
      </c>
      <c r="N195" s="116">
        <v>55946.556363751253</v>
      </c>
      <c r="O195" s="116">
        <v>0</v>
      </c>
      <c r="P195" s="117">
        <v>-209510.55000000002</v>
      </c>
      <c r="Q195" s="117">
        <v>1241476.9640137814</v>
      </c>
      <c r="R195" s="118">
        <v>769734.45538456447</v>
      </c>
      <c r="S195" s="21">
        <v>3667962.0536927888</v>
      </c>
      <c r="T195" s="36">
        <v>1378844.3445968695</v>
      </c>
      <c r="U195" s="19">
        <v>5046806.3982896581</v>
      </c>
      <c r="V195" s="19">
        <v>827680.3005709633</v>
      </c>
      <c r="W195" s="38">
        <f t="shared" si="8"/>
        <v>5874486.6988606211</v>
      </c>
      <c r="X195" s="119"/>
    </row>
    <row r="196" spans="1:24" s="120" customFormat="1" ht="16.5">
      <c r="A196" s="20">
        <v>604</v>
      </c>
      <c r="B196" s="18" t="s">
        <v>222</v>
      </c>
      <c r="C196" s="21">
        <v>20206</v>
      </c>
      <c r="D196" s="21">
        <v>36845978.869999997</v>
      </c>
      <c r="E196" s="21">
        <v>2589030.2753174962</v>
      </c>
      <c r="F196" s="21">
        <v>39435009.145317495</v>
      </c>
      <c r="G196" s="114">
        <v>1357.49</v>
      </c>
      <c r="H196" s="32">
        <v>27429442.940000001</v>
      </c>
      <c r="I196" s="32">
        <v>12005566.205317494</v>
      </c>
      <c r="J196" s="115">
        <f t="shared" si="7"/>
        <v>0.30443929050649232</v>
      </c>
      <c r="K196" s="116">
        <v>0</v>
      </c>
      <c r="L196" s="116">
        <v>0</v>
      </c>
      <c r="M196" s="116">
        <v>256278.49415719908</v>
      </c>
      <c r="N196" s="116">
        <v>430614.73701693962</v>
      </c>
      <c r="O196" s="116">
        <v>287527.3952473742</v>
      </c>
      <c r="P196" s="117">
        <v>-1281459.05</v>
      </c>
      <c r="Q196" s="117">
        <v>4126406.0276300306</v>
      </c>
      <c r="R196" s="118">
        <v>2326307.6639125608</v>
      </c>
      <c r="S196" s="21">
        <v>18151241.4732816</v>
      </c>
      <c r="T196" s="36">
        <v>-213481.11431484594</v>
      </c>
      <c r="U196" s="19">
        <v>17937760.358966753</v>
      </c>
      <c r="V196" s="19">
        <v>2032242.460903574</v>
      </c>
      <c r="W196" s="38">
        <f t="shared" si="8"/>
        <v>19970002.819870327</v>
      </c>
      <c r="X196" s="119"/>
    </row>
    <row r="197" spans="1:24" s="120" customFormat="1" ht="16.5">
      <c r="A197" s="20">
        <v>607</v>
      </c>
      <c r="B197" s="18" t="s">
        <v>223</v>
      </c>
      <c r="C197" s="21">
        <v>4161</v>
      </c>
      <c r="D197" s="21">
        <v>5108433.6800000006</v>
      </c>
      <c r="E197" s="21">
        <v>1170419.6583042149</v>
      </c>
      <c r="F197" s="21">
        <v>6278853.338304216</v>
      </c>
      <c r="G197" s="114">
        <v>1357.49</v>
      </c>
      <c r="H197" s="32">
        <v>5648515.8899999997</v>
      </c>
      <c r="I197" s="32">
        <v>630337.44830421638</v>
      </c>
      <c r="J197" s="115">
        <f t="shared" si="7"/>
        <v>0.10039053539582389</v>
      </c>
      <c r="K197" s="116">
        <v>157136.04838399999</v>
      </c>
      <c r="L197" s="116">
        <v>0</v>
      </c>
      <c r="M197" s="116">
        <v>42967.828553309395</v>
      </c>
      <c r="N197" s="116">
        <v>70408.158500922829</v>
      </c>
      <c r="O197" s="116">
        <v>0</v>
      </c>
      <c r="P197" s="117">
        <v>-266252.13500000001</v>
      </c>
      <c r="Q197" s="117">
        <v>225680.48616045047</v>
      </c>
      <c r="R197" s="118">
        <v>347163.63301868807</v>
      </c>
      <c r="S197" s="21">
        <v>1207441.4679215872</v>
      </c>
      <c r="T197" s="36">
        <v>2484232.2701884126</v>
      </c>
      <c r="U197" s="19">
        <v>3691673.7381099998</v>
      </c>
      <c r="V197" s="19">
        <v>906939.72853191267</v>
      </c>
      <c r="W197" s="38">
        <f t="shared" si="8"/>
        <v>4598613.4666419122</v>
      </c>
      <c r="X197" s="119"/>
    </row>
    <row r="198" spans="1:24" s="120" customFormat="1" ht="16.5">
      <c r="A198" s="20">
        <v>608</v>
      </c>
      <c r="B198" s="18" t="s">
        <v>224</v>
      </c>
      <c r="C198" s="21">
        <v>2013</v>
      </c>
      <c r="D198" s="21">
        <v>2706896.7</v>
      </c>
      <c r="E198" s="21">
        <v>443515.58036140318</v>
      </c>
      <c r="F198" s="21">
        <v>3150412.2803614032</v>
      </c>
      <c r="G198" s="114">
        <v>1357.49</v>
      </c>
      <c r="H198" s="32">
        <v>2732627.37</v>
      </c>
      <c r="I198" s="32">
        <v>417784.91036140313</v>
      </c>
      <c r="J198" s="115">
        <f t="shared" si="7"/>
        <v>0.13261277356164838</v>
      </c>
      <c r="K198" s="116">
        <v>13312.339392</v>
      </c>
      <c r="L198" s="116">
        <v>0</v>
      </c>
      <c r="M198" s="116">
        <v>18445.295716830777</v>
      </c>
      <c r="N198" s="116">
        <v>25913.815707705475</v>
      </c>
      <c r="O198" s="116">
        <v>0</v>
      </c>
      <c r="P198" s="117">
        <v>-102942.45999999999</v>
      </c>
      <c r="Q198" s="117">
        <v>212942.6898763139</v>
      </c>
      <c r="R198" s="118">
        <v>113798.98466249046</v>
      </c>
      <c r="S198" s="21">
        <v>699255.57571674371</v>
      </c>
      <c r="T198" s="36">
        <v>914575.95042373368</v>
      </c>
      <c r="U198" s="19">
        <v>1613831.5261404775</v>
      </c>
      <c r="V198" s="19">
        <v>409863.23166161013</v>
      </c>
      <c r="W198" s="38">
        <f t="shared" si="8"/>
        <v>2023694.7578020876</v>
      </c>
      <c r="X198" s="119"/>
    </row>
    <row r="199" spans="1:24" s="120" customFormat="1" ht="16.5">
      <c r="A199" s="20">
        <v>609</v>
      </c>
      <c r="B199" s="18" t="s">
        <v>225</v>
      </c>
      <c r="C199" s="21">
        <v>83482</v>
      </c>
      <c r="D199" s="21">
        <v>110110867.33999999</v>
      </c>
      <c r="E199" s="21">
        <v>15076214.619568804</v>
      </c>
      <c r="F199" s="21">
        <v>125187081.9595688</v>
      </c>
      <c r="G199" s="114">
        <v>1357.49</v>
      </c>
      <c r="H199" s="32">
        <v>113325980.18000001</v>
      </c>
      <c r="I199" s="32">
        <v>11861101.779568791</v>
      </c>
      <c r="J199" s="115">
        <f t="shared" si="7"/>
        <v>9.4747010585321631E-2</v>
      </c>
      <c r="K199" s="116">
        <v>0</v>
      </c>
      <c r="L199" s="116">
        <v>0</v>
      </c>
      <c r="M199" s="116">
        <v>1103422.4253957721</v>
      </c>
      <c r="N199" s="116">
        <v>1486486.9032624858</v>
      </c>
      <c r="O199" s="116">
        <v>0</v>
      </c>
      <c r="P199" s="117">
        <v>-6992075.0405000001</v>
      </c>
      <c r="Q199" s="117">
        <v>-10473797.254036156</v>
      </c>
      <c r="R199" s="118">
        <v>-1578497.5974366355</v>
      </c>
      <c r="S199" s="21">
        <v>-4593358.7837457433</v>
      </c>
      <c r="T199" s="36">
        <v>25043326.249188289</v>
      </c>
      <c r="U199" s="19">
        <v>20449967.465442546</v>
      </c>
      <c r="V199" s="19">
        <v>13133679.006465396</v>
      </c>
      <c r="W199" s="38">
        <f t="shared" si="8"/>
        <v>33583646.471907943</v>
      </c>
      <c r="X199" s="119"/>
    </row>
    <row r="200" spans="1:24" s="120" customFormat="1" ht="16.5">
      <c r="A200" s="20">
        <v>611</v>
      </c>
      <c r="B200" s="18" t="s">
        <v>226</v>
      </c>
      <c r="C200" s="21">
        <v>5066</v>
      </c>
      <c r="D200" s="21">
        <v>9283427.7699999996</v>
      </c>
      <c r="E200" s="21">
        <v>792203.83864310326</v>
      </c>
      <c r="F200" s="21">
        <v>10075631.608643103</v>
      </c>
      <c r="G200" s="114">
        <v>1357.49</v>
      </c>
      <c r="H200" s="32">
        <v>6877044.3399999999</v>
      </c>
      <c r="I200" s="32">
        <v>3198587.2686431035</v>
      </c>
      <c r="J200" s="115">
        <f t="shared" si="7"/>
        <v>0.31745774288723333</v>
      </c>
      <c r="K200" s="116">
        <v>0</v>
      </c>
      <c r="L200" s="116">
        <v>0</v>
      </c>
      <c r="M200" s="116">
        <v>27613.98323286332</v>
      </c>
      <c r="N200" s="116">
        <v>77421.964118143354</v>
      </c>
      <c r="O200" s="116">
        <v>0</v>
      </c>
      <c r="P200" s="117">
        <v>-269901.31</v>
      </c>
      <c r="Q200" s="117">
        <v>202651.87123917049</v>
      </c>
      <c r="R200" s="117">
        <v>37990.649593068498</v>
      </c>
      <c r="S200" s="21">
        <v>3274364.4268263495</v>
      </c>
      <c r="T200" s="36">
        <v>1396095.2808983086</v>
      </c>
      <c r="U200" s="19">
        <v>4670459.7077246578</v>
      </c>
      <c r="V200" s="19">
        <v>754690.1209551997</v>
      </c>
      <c r="W200" s="38">
        <f t="shared" si="8"/>
        <v>5425149.8286798578</v>
      </c>
      <c r="X200" s="119"/>
    </row>
    <row r="201" spans="1:24" s="120" customFormat="1" ht="16.5">
      <c r="A201" s="20">
        <v>614</v>
      </c>
      <c r="B201" s="18" t="s">
        <v>227</v>
      </c>
      <c r="C201" s="21">
        <v>3066</v>
      </c>
      <c r="D201" s="21">
        <v>2426475</v>
      </c>
      <c r="E201" s="21">
        <v>2717846.9116842262</v>
      </c>
      <c r="F201" s="21">
        <v>5144321.9116842262</v>
      </c>
      <c r="G201" s="114">
        <v>1357.49</v>
      </c>
      <c r="H201" s="32">
        <v>4162064.34</v>
      </c>
      <c r="I201" s="32">
        <v>982257.57168422639</v>
      </c>
      <c r="J201" s="115">
        <f t="shared" si="7"/>
        <v>0.19094014498844611</v>
      </c>
      <c r="K201" s="116">
        <v>1013735.519328</v>
      </c>
      <c r="L201" s="116">
        <v>0</v>
      </c>
      <c r="M201" s="116">
        <v>35952.010000902832</v>
      </c>
      <c r="N201" s="116">
        <v>42776.667694296993</v>
      </c>
      <c r="O201" s="116">
        <v>0</v>
      </c>
      <c r="P201" s="117">
        <v>-131995.505</v>
      </c>
      <c r="Q201" s="117">
        <v>-495896.88494806981</v>
      </c>
      <c r="R201" s="118">
        <v>-318676.4685570306</v>
      </c>
      <c r="S201" s="21">
        <v>1128152.9102023258</v>
      </c>
      <c r="T201" s="36">
        <v>1632673.4429554346</v>
      </c>
      <c r="U201" s="19">
        <v>2760826.3531577606</v>
      </c>
      <c r="V201" s="19">
        <v>733814.21810733457</v>
      </c>
      <c r="W201" s="38">
        <f t="shared" si="8"/>
        <v>3494640.5712650949</v>
      </c>
      <c r="X201" s="119"/>
    </row>
    <row r="202" spans="1:24" s="120" customFormat="1" ht="16.5">
      <c r="A202" s="20">
        <v>615</v>
      </c>
      <c r="B202" s="18" t="s">
        <v>228</v>
      </c>
      <c r="C202" s="21">
        <v>7702</v>
      </c>
      <c r="D202" s="21">
        <v>11166589.630000001</v>
      </c>
      <c r="E202" s="21">
        <v>5341253.290433838</v>
      </c>
      <c r="F202" s="21">
        <v>16507842.920433838</v>
      </c>
      <c r="G202" s="114">
        <v>1357.49</v>
      </c>
      <c r="H202" s="32">
        <v>10455387.98</v>
      </c>
      <c r="I202" s="32">
        <v>6052454.9404338375</v>
      </c>
      <c r="J202" s="115">
        <f t="shared" si="7"/>
        <v>0.36664117593110551</v>
      </c>
      <c r="K202" s="116">
        <v>2158912.868576</v>
      </c>
      <c r="L202" s="116">
        <v>0</v>
      </c>
      <c r="M202" s="116">
        <v>97144.577594336457</v>
      </c>
      <c r="N202" s="116">
        <v>102537.58038655942</v>
      </c>
      <c r="O202" s="116">
        <v>0</v>
      </c>
      <c r="P202" s="117">
        <v>-475680.3297</v>
      </c>
      <c r="Q202" s="117">
        <v>2081542.1113408031</v>
      </c>
      <c r="R202" s="118">
        <v>519200.06404641783</v>
      </c>
      <c r="S202" s="21">
        <v>10536111.812677953</v>
      </c>
      <c r="T202" s="36">
        <v>3203761.2942289421</v>
      </c>
      <c r="U202" s="19">
        <v>13739873.106906895</v>
      </c>
      <c r="V202" s="19">
        <v>1537268.2292214101</v>
      </c>
      <c r="W202" s="38">
        <f t="shared" si="8"/>
        <v>15277141.336128306</v>
      </c>
      <c r="X202" s="119"/>
    </row>
    <row r="203" spans="1:24" s="120" customFormat="1" ht="16.5">
      <c r="A203" s="20">
        <v>616</v>
      </c>
      <c r="B203" s="18" t="s">
        <v>229</v>
      </c>
      <c r="C203" s="21">
        <v>1848</v>
      </c>
      <c r="D203" s="21">
        <v>2688566.5199999996</v>
      </c>
      <c r="E203" s="21">
        <v>375342.8512583003</v>
      </c>
      <c r="F203" s="21">
        <v>3063909.3712582998</v>
      </c>
      <c r="G203" s="114">
        <v>1357.49</v>
      </c>
      <c r="H203" s="32">
        <v>2508641.52</v>
      </c>
      <c r="I203" s="32">
        <v>555267.85125829978</v>
      </c>
      <c r="J203" s="115">
        <f t="shared" si="7"/>
        <v>0.18122854953449877</v>
      </c>
      <c r="K203" s="116">
        <v>0</v>
      </c>
      <c r="L203" s="116">
        <v>0</v>
      </c>
      <c r="M203" s="116">
        <v>14744.645980241672</v>
      </c>
      <c r="N203" s="116">
        <v>27380.564668291576</v>
      </c>
      <c r="O203" s="116">
        <v>0</v>
      </c>
      <c r="P203" s="117">
        <v>-95302.48</v>
      </c>
      <c r="Q203" s="117">
        <v>-38503.108451899709</v>
      </c>
      <c r="R203" s="118">
        <v>-53997.762741168663</v>
      </c>
      <c r="S203" s="21">
        <v>409589.71071376459</v>
      </c>
      <c r="T203" s="36">
        <v>782996.93279477826</v>
      </c>
      <c r="U203" s="19">
        <v>1192586.6435085428</v>
      </c>
      <c r="V203" s="19">
        <v>378607.00299649104</v>
      </c>
      <c r="W203" s="38">
        <f t="shared" si="8"/>
        <v>1571193.6465050338</v>
      </c>
      <c r="X203" s="119"/>
    </row>
    <row r="204" spans="1:24" s="120" customFormat="1" ht="16.5">
      <c r="A204" s="20">
        <v>619</v>
      </c>
      <c r="B204" s="18" t="s">
        <v>230</v>
      </c>
      <c r="C204" s="21">
        <v>2721</v>
      </c>
      <c r="D204" s="21">
        <v>3308776.9799999995</v>
      </c>
      <c r="E204" s="21">
        <v>610123.23607053491</v>
      </c>
      <c r="F204" s="21">
        <v>3918900.2160705347</v>
      </c>
      <c r="G204" s="114">
        <v>1357.49</v>
      </c>
      <c r="H204" s="32">
        <v>3693730.29</v>
      </c>
      <c r="I204" s="32">
        <v>225169.92607053462</v>
      </c>
      <c r="J204" s="115">
        <f t="shared" ref="J204:J267" si="9">I204/F204</f>
        <v>5.7457427761789658E-2</v>
      </c>
      <c r="K204" s="116">
        <v>79738.912255999996</v>
      </c>
      <c r="L204" s="116">
        <v>0</v>
      </c>
      <c r="M204" s="116">
        <v>29082.968968436624</v>
      </c>
      <c r="N204" s="116">
        <v>52790.005833427749</v>
      </c>
      <c r="O204" s="116">
        <v>0</v>
      </c>
      <c r="P204" s="117">
        <v>-171073.125</v>
      </c>
      <c r="Q204" s="117">
        <v>892726.6301944725</v>
      </c>
      <c r="R204" s="118">
        <v>516770.27323203173</v>
      </c>
      <c r="S204" s="21">
        <v>1625205.5915549032</v>
      </c>
      <c r="T204" s="36">
        <v>1708005.3365643404</v>
      </c>
      <c r="U204" s="19">
        <v>3333210.9281192436</v>
      </c>
      <c r="V204" s="19">
        <v>632756.91856675525</v>
      </c>
      <c r="W204" s="38">
        <f t="shared" ref="W204:W267" si="10">U204+V204</f>
        <v>3965967.8466859991</v>
      </c>
      <c r="X204" s="119"/>
    </row>
    <row r="205" spans="1:24" s="120" customFormat="1" ht="16.5">
      <c r="A205" s="20">
        <v>620</v>
      </c>
      <c r="B205" s="18" t="s">
        <v>231</v>
      </c>
      <c r="C205" s="21">
        <v>2446</v>
      </c>
      <c r="D205" s="21">
        <v>2210358.4899999998</v>
      </c>
      <c r="E205" s="21">
        <v>2226330.5494223139</v>
      </c>
      <c r="F205" s="21">
        <v>4436689.0394223137</v>
      </c>
      <c r="G205" s="114">
        <v>1357.49</v>
      </c>
      <c r="H205" s="32">
        <v>3320420.54</v>
      </c>
      <c r="I205" s="32">
        <v>1116268.4994223136</v>
      </c>
      <c r="J205" s="115">
        <f t="shared" si="9"/>
        <v>0.25159944487965719</v>
      </c>
      <c r="K205" s="116">
        <v>806826.48451200011</v>
      </c>
      <c r="L205" s="116">
        <v>0</v>
      </c>
      <c r="M205" s="116">
        <v>27907.786405801864</v>
      </c>
      <c r="N205" s="116">
        <v>38110.834459005979</v>
      </c>
      <c r="O205" s="116">
        <v>0</v>
      </c>
      <c r="P205" s="117">
        <v>-134394.565</v>
      </c>
      <c r="Q205" s="117">
        <v>499529.01254174334</v>
      </c>
      <c r="R205" s="118">
        <v>527306.17092637927</v>
      </c>
      <c r="S205" s="21">
        <v>2881554.2232672442</v>
      </c>
      <c r="T205" s="36">
        <v>567652.84415189689</v>
      </c>
      <c r="U205" s="19">
        <v>3449207.0674191411</v>
      </c>
      <c r="V205" s="19">
        <v>550869.61068146094</v>
      </c>
      <c r="W205" s="38">
        <f t="shared" si="10"/>
        <v>4000076.6781006018</v>
      </c>
      <c r="X205" s="119"/>
    </row>
    <row r="206" spans="1:24" s="120" customFormat="1" ht="16.5">
      <c r="A206" s="20">
        <v>623</v>
      </c>
      <c r="B206" s="18" t="s">
        <v>232</v>
      </c>
      <c r="C206" s="21">
        <v>2117</v>
      </c>
      <c r="D206" s="21">
        <v>1419899.63</v>
      </c>
      <c r="E206" s="21">
        <v>1665568.730717133</v>
      </c>
      <c r="F206" s="21">
        <v>3085468.3607171327</v>
      </c>
      <c r="G206" s="114">
        <v>1357.49</v>
      </c>
      <c r="H206" s="32">
        <v>2873806.33</v>
      </c>
      <c r="I206" s="32">
        <v>211662.03071713261</v>
      </c>
      <c r="J206" s="115">
        <f t="shared" si="9"/>
        <v>6.8599643869930199E-2</v>
      </c>
      <c r="K206" s="116">
        <v>676572.80905600009</v>
      </c>
      <c r="L206" s="116">
        <v>0</v>
      </c>
      <c r="M206" s="116">
        <v>21737.779019850903</v>
      </c>
      <c r="N206" s="116">
        <v>39240.051232583472</v>
      </c>
      <c r="O206" s="116">
        <v>0</v>
      </c>
      <c r="P206" s="117">
        <v>-110668.935</v>
      </c>
      <c r="Q206" s="117">
        <v>400572.55295975233</v>
      </c>
      <c r="R206" s="118">
        <v>71766.752767928032</v>
      </c>
      <c r="S206" s="21">
        <v>1310883.0407532474</v>
      </c>
      <c r="T206" s="36">
        <v>-113222.82242830079</v>
      </c>
      <c r="U206" s="19">
        <v>1197660.2183249467</v>
      </c>
      <c r="V206" s="19">
        <v>458320.59384433867</v>
      </c>
      <c r="W206" s="38">
        <f t="shared" si="10"/>
        <v>1655980.8121692855</v>
      </c>
      <c r="X206" s="119"/>
    </row>
    <row r="207" spans="1:24" s="120" customFormat="1" ht="16.5">
      <c r="A207" s="20">
        <v>624</v>
      </c>
      <c r="B207" s="18" t="s">
        <v>233</v>
      </c>
      <c r="C207" s="21">
        <v>5119</v>
      </c>
      <c r="D207" s="21">
        <v>7656780.7800000003</v>
      </c>
      <c r="E207" s="21">
        <v>1308251.9568764288</v>
      </c>
      <c r="F207" s="21">
        <v>8965032.7368764281</v>
      </c>
      <c r="G207" s="114">
        <v>1357.49</v>
      </c>
      <c r="H207" s="32">
        <v>6948991.3099999996</v>
      </c>
      <c r="I207" s="32">
        <v>2016041.4268764285</v>
      </c>
      <c r="J207" s="115">
        <f t="shared" si="9"/>
        <v>0.22487831177500553</v>
      </c>
      <c r="K207" s="116">
        <v>0</v>
      </c>
      <c r="L207" s="116">
        <v>0</v>
      </c>
      <c r="M207" s="116">
        <v>34072.674768680954</v>
      </c>
      <c r="N207" s="116">
        <v>89383.330509303079</v>
      </c>
      <c r="O207" s="116">
        <v>0</v>
      </c>
      <c r="P207" s="117">
        <v>-277778.79749999999</v>
      </c>
      <c r="Q207" s="117">
        <v>1320733.7573591806</v>
      </c>
      <c r="R207" s="118">
        <v>1302198.4133014437</v>
      </c>
      <c r="S207" s="21">
        <v>4484650.8053150363</v>
      </c>
      <c r="T207" s="36">
        <v>1166085.9696134075</v>
      </c>
      <c r="U207" s="19">
        <v>5650736.7749284441</v>
      </c>
      <c r="V207" s="19">
        <v>710985.61722981662</v>
      </c>
      <c r="W207" s="38">
        <f t="shared" si="10"/>
        <v>6361722.3921582606</v>
      </c>
      <c r="X207" s="119"/>
    </row>
    <row r="208" spans="1:24" s="120" customFormat="1" ht="16.5">
      <c r="A208" s="20">
        <v>625</v>
      </c>
      <c r="B208" s="18" t="s">
        <v>234</v>
      </c>
      <c r="C208" s="21">
        <v>3048</v>
      </c>
      <c r="D208" s="21">
        <v>4902130.6900000004</v>
      </c>
      <c r="E208" s="21">
        <v>891418.97125139518</v>
      </c>
      <c r="F208" s="21">
        <v>5793549.6612513959</v>
      </c>
      <c r="G208" s="114">
        <v>1357.49</v>
      </c>
      <c r="H208" s="32">
        <v>4137629.52</v>
      </c>
      <c r="I208" s="32">
        <v>1655920.1412513959</v>
      </c>
      <c r="J208" s="115">
        <f t="shared" si="9"/>
        <v>0.28582134236745632</v>
      </c>
      <c r="K208" s="116">
        <v>162410.89996799998</v>
      </c>
      <c r="L208" s="116">
        <v>0</v>
      </c>
      <c r="M208" s="116">
        <v>34366.052723294852</v>
      </c>
      <c r="N208" s="116">
        <v>40703.361095763961</v>
      </c>
      <c r="O208" s="116">
        <v>0</v>
      </c>
      <c r="P208" s="117">
        <v>-138841.47500000001</v>
      </c>
      <c r="Q208" s="117">
        <v>803389.54815674876</v>
      </c>
      <c r="R208" s="118">
        <v>542441.99206323118</v>
      </c>
      <c r="S208" s="21">
        <v>3100390.5202584346</v>
      </c>
      <c r="T208" s="36">
        <v>503840.47888829262</v>
      </c>
      <c r="U208" s="19">
        <v>3604230.9991467274</v>
      </c>
      <c r="V208" s="19">
        <v>534789.87884295883</v>
      </c>
      <c r="W208" s="38">
        <f t="shared" si="10"/>
        <v>4139020.8779896861</v>
      </c>
      <c r="X208" s="119"/>
    </row>
    <row r="209" spans="1:24" s="120" customFormat="1" ht="16.5">
      <c r="A209" s="20">
        <v>626</v>
      </c>
      <c r="B209" s="18" t="s">
        <v>235</v>
      </c>
      <c r="C209" s="21">
        <v>4964</v>
      </c>
      <c r="D209" s="21">
        <v>6677896.1499999994</v>
      </c>
      <c r="E209" s="21">
        <v>1598939.8966901463</v>
      </c>
      <c r="F209" s="21">
        <v>8276836.0466901455</v>
      </c>
      <c r="G209" s="114">
        <v>1357.49</v>
      </c>
      <c r="H209" s="32">
        <v>6738580.3600000003</v>
      </c>
      <c r="I209" s="32">
        <v>1538255.6866901452</v>
      </c>
      <c r="J209" s="115">
        <f t="shared" si="9"/>
        <v>0.18585068956455697</v>
      </c>
      <c r="K209" s="116">
        <v>574532.80403200001</v>
      </c>
      <c r="L209" s="116">
        <v>0</v>
      </c>
      <c r="M209" s="116">
        <v>57926.01668345603</v>
      </c>
      <c r="N209" s="116">
        <v>98495.934790882689</v>
      </c>
      <c r="O209" s="116">
        <v>0</v>
      </c>
      <c r="P209" s="117">
        <v>-315902.13500000001</v>
      </c>
      <c r="Q209" s="117">
        <v>-129950.92760049464</v>
      </c>
      <c r="R209" s="118">
        <v>-232392.41520157669</v>
      </c>
      <c r="S209" s="21">
        <v>1590964.9643944125</v>
      </c>
      <c r="T209" s="36">
        <v>-37431.813459974699</v>
      </c>
      <c r="U209" s="19">
        <v>1553533.1509344378</v>
      </c>
      <c r="V209" s="19">
        <v>929455.71584923344</v>
      </c>
      <c r="W209" s="38">
        <f t="shared" si="10"/>
        <v>2482988.8667836711</v>
      </c>
      <c r="X209" s="119"/>
    </row>
    <row r="210" spans="1:24" s="120" customFormat="1" ht="16.5">
      <c r="A210" s="20">
        <v>630</v>
      </c>
      <c r="B210" s="18" t="s">
        <v>236</v>
      </c>
      <c r="C210" s="21">
        <v>1631</v>
      </c>
      <c r="D210" s="21">
        <v>3269563.6300000004</v>
      </c>
      <c r="E210" s="21">
        <v>854705.82317574392</v>
      </c>
      <c r="F210" s="21">
        <v>4124269.453175744</v>
      </c>
      <c r="G210" s="114">
        <v>1357.49</v>
      </c>
      <c r="H210" s="32">
        <v>2214066.19</v>
      </c>
      <c r="I210" s="32">
        <v>1910203.2631757441</v>
      </c>
      <c r="J210" s="115">
        <f t="shared" si="9"/>
        <v>0.4631616059190462</v>
      </c>
      <c r="K210" s="116">
        <v>488729.09780799999</v>
      </c>
      <c r="L210" s="116">
        <v>0</v>
      </c>
      <c r="M210" s="116">
        <v>25997.832246745726</v>
      </c>
      <c r="N210" s="116">
        <v>25418.219876618139</v>
      </c>
      <c r="O210" s="116">
        <v>25469.447095638894</v>
      </c>
      <c r="P210" s="117">
        <v>-66993.88</v>
      </c>
      <c r="Q210" s="117">
        <v>-319839.7151869231</v>
      </c>
      <c r="R210" s="118">
        <v>-445625.82495327824</v>
      </c>
      <c r="S210" s="21">
        <v>1643358.4400625457</v>
      </c>
      <c r="T210" s="36">
        <v>482700.19705387921</v>
      </c>
      <c r="U210" s="19">
        <v>2126058.6371164247</v>
      </c>
      <c r="V210" s="19">
        <v>279874.2270486512</v>
      </c>
      <c r="W210" s="38">
        <f t="shared" si="10"/>
        <v>2405932.8641650761</v>
      </c>
      <c r="X210" s="119"/>
    </row>
    <row r="211" spans="1:24" s="120" customFormat="1" ht="16.5">
      <c r="A211" s="20">
        <v>631</v>
      </c>
      <c r="B211" s="18" t="s">
        <v>237</v>
      </c>
      <c r="C211" s="21">
        <v>1985</v>
      </c>
      <c r="D211" s="21">
        <v>2806963.2100000004</v>
      </c>
      <c r="E211" s="21">
        <v>348776.61627143854</v>
      </c>
      <c r="F211" s="21">
        <v>3155739.826271439</v>
      </c>
      <c r="G211" s="114">
        <v>1357.49</v>
      </c>
      <c r="H211" s="32">
        <v>2694617.65</v>
      </c>
      <c r="I211" s="32">
        <v>461122.17627143906</v>
      </c>
      <c r="J211" s="115">
        <f t="shared" si="9"/>
        <v>0.14612173425470973</v>
      </c>
      <c r="K211" s="116">
        <v>0</v>
      </c>
      <c r="L211" s="116">
        <v>0</v>
      </c>
      <c r="M211" s="116">
        <v>14527.867835623685</v>
      </c>
      <c r="N211" s="116">
        <v>14507.347275638955</v>
      </c>
      <c r="O211" s="116">
        <v>0</v>
      </c>
      <c r="P211" s="117">
        <v>-78867.205000000002</v>
      </c>
      <c r="Q211" s="117">
        <v>653785.11475840921</v>
      </c>
      <c r="R211" s="118">
        <v>614060.86519247526</v>
      </c>
      <c r="S211" s="21">
        <v>1679136.166333586</v>
      </c>
      <c r="T211" s="36">
        <v>594947.70009668847</v>
      </c>
      <c r="U211" s="19">
        <v>2274083.8664302742</v>
      </c>
      <c r="V211" s="19">
        <v>335090.78077581117</v>
      </c>
      <c r="W211" s="38">
        <f t="shared" si="10"/>
        <v>2609174.6472060853</v>
      </c>
      <c r="X211" s="119"/>
    </row>
    <row r="212" spans="1:24" s="120" customFormat="1" ht="16.5">
      <c r="A212" s="20">
        <v>635</v>
      </c>
      <c r="B212" s="18" t="s">
        <v>238</v>
      </c>
      <c r="C212" s="21">
        <v>6439</v>
      </c>
      <c r="D212" s="21">
        <v>8945149.1700000018</v>
      </c>
      <c r="E212" s="21">
        <v>1215800.320354433</v>
      </c>
      <c r="F212" s="21">
        <v>10160949.490354436</v>
      </c>
      <c r="G212" s="114">
        <v>1357.49</v>
      </c>
      <c r="H212" s="32">
        <v>8740878.1099999994</v>
      </c>
      <c r="I212" s="32">
        <v>1420071.3803544361</v>
      </c>
      <c r="J212" s="115">
        <f t="shared" si="9"/>
        <v>0.1397577442642027</v>
      </c>
      <c r="K212" s="116">
        <v>154193.54822399997</v>
      </c>
      <c r="L212" s="116">
        <v>0</v>
      </c>
      <c r="M212" s="116">
        <v>58852.983581632885</v>
      </c>
      <c r="N212" s="116">
        <v>109680.03943606083</v>
      </c>
      <c r="O212" s="116">
        <v>0</v>
      </c>
      <c r="P212" s="117">
        <v>-364543.23</v>
      </c>
      <c r="Q212" s="117">
        <v>-66417.489924504407</v>
      </c>
      <c r="R212" s="118">
        <v>-106243.53919095029</v>
      </c>
      <c r="S212" s="21">
        <v>1205593.6924806749</v>
      </c>
      <c r="T212" s="36">
        <v>2246537.5346833984</v>
      </c>
      <c r="U212" s="19">
        <v>3452131.2271640734</v>
      </c>
      <c r="V212" s="19">
        <v>1228202.3573483694</v>
      </c>
      <c r="W212" s="38">
        <f t="shared" si="10"/>
        <v>4680333.5845124424</v>
      </c>
      <c r="X212" s="119"/>
    </row>
    <row r="213" spans="1:24" s="120" customFormat="1" ht="16.5">
      <c r="A213" s="20">
        <v>636</v>
      </c>
      <c r="B213" s="18" t="s">
        <v>239</v>
      </c>
      <c r="C213" s="21">
        <v>8222</v>
      </c>
      <c r="D213" s="21">
        <v>13219236.32</v>
      </c>
      <c r="E213" s="21">
        <v>1871688.4904165252</v>
      </c>
      <c r="F213" s="21">
        <v>15090924.810416525</v>
      </c>
      <c r="G213" s="114">
        <v>1357.49</v>
      </c>
      <c r="H213" s="32">
        <v>11161282.779999999</v>
      </c>
      <c r="I213" s="32">
        <v>3929642.0304165259</v>
      </c>
      <c r="J213" s="115">
        <f t="shared" si="9"/>
        <v>0.26039769462664653</v>
      </c>
      <c r="K213" s="116">
        <v>0</v>
      </c>
      <c r="L213" s="116">
        <v>0</v>
      </c>
      <c r="M213" s="116">
        <v>77465.994578536411</v>
      </c>
      <c r="N213" s="116">
        <v>123574.79733249894</v>
      </c>
      <c r="O213" s="116">
        <v>0</v>
      </c>
      <c r="P213" s="117">
        <v>-476935.93</v>
      </c>
      <c r="Q213" s="117">
        <v>-18540.028925501207</v>
      </c>
      <c r="R213" s="118">
        <v>-149647.34882601048</v>
      </c>
      <c r="S213" s="21">
        <v>3485559.5145760495</v>
      </c>
      <c r="T213" s="36">
        <v>2710055.0330944383</v>
      </c>
      <c r="U213" s="19">
        <v>6195614.5476704873</v>
      </c>
      <c r="V213" s="19">
        <v>1578804.4719162632</v>
      </c>
      <c r="W213" s="38">
        <f t="shared" si="10"/>
        <v>7774419.0195867503</v>
      </c>
      <c r="X213" s="119"/>
    </row>
    <row r="214" spans="1:24" s="120" customFormat="1" ht="16.5">
      <c r="A214" s="20">
        <v>638</v>
      </c>
      <c r="B214" s="18" t="s">
        <v>240</v>
      </c>
      <c r="C214" s="21">
        <v>51149</v>
      </c>
      <c r="D214" s="21">
        <v>80292773.439999998</v>
      </c>
      <c r="E214" s="21">
        <v>17246650.544033337</v>
      </c>
      <c r="F214" s="21">
        <v>97539423.984033331</v>
      </c>
      <c r="G214" s="114">
        <v>1357.49</v>
      </c>
      <c r="H214" s="32">
        <v>69434256.010000005</v>
      </c>
      <c r="I214" s="32">
        <v>28105167.974033326</v>
      </c>
      <c r="J214" s="115">
        <f t="shared" si="9"/>
        <v>0.28814162341817795</v>
      </c>
      <c r="K214" s="116">
        <v>0</v>
      </c>
      <c r="L214" s="116">
        <v>0</v>
      </c>
      <c r="M214" s="116">
        <v>610051.50344992068</v>
      </c>
      <c r="N214" s="116">
        <v>855931.68204217579</v>
      </c>
      <c r="O214" s="116">
        <v>299426.60077771818</v>
      </c>
      <c r="P214" s="117">
        <v>-3982713.9288999997</v>
      </c>
      <c r="Q214" s="117">
        <v>14297040.322339902</v>
      </c>
      <c r="R214" s="118">
        <v>6230351.0312569141</v>
      </c>
      <c r="S214" s="21">
        <v>46415255.184999958</v>
      </c>
      <c r="T214" s="36">
        <v>-4448611.6323406249</v>
      </c>
      <c r="U214" s="19">
        <v>41966643.552659333</v>
      </c>
      <c r="V214" s="19">
        <v>7239042.1710675042</v>
      </c>
      <c r="W214" s="38">
        <f t="shared" si="10"/>
        <v>49205685.723726839</v>
      </c>
      <c r="X214" s="119"/>
    </row>
    <row r="215" spans="1:24" s="120" customFormat="1" ht="16.5">
      <c r="A215" s="20">
        <v>678</v>
      </c>
      <c r="B215" s="18" t="s">
        <v>241</v>
      </c>
      <c r="C215" s="21">
        <v>24260</v>
      </c>
      <c r="D215" s="21">
        <v>40388577.880000003</v>
      </c>
      <c r="E215" s="21">
        <v>4370614.8035129793</v>
      </c>
      <c r="F215" s="21">
        <v>44759192.683512986</v>
      </c>
      <c r="G215" s="114">
        <v>1357.49</v>
      </c>
      <c r="H215" s="32">
        <v>32932707.399999999</v>
      </c>
      <c r="I215" s="32">
        <v>11826485.283512987</v>
      </c>
      <c r="J215" s="115">
        <f t="shared" si="9"/>
        <v>0.26422472288847298</v>
      </c>
      <c r="K215" s="116">
        <v>619748.93589333328</v>
      </c>
      <c r="L215" s="116">
        <v>0</v>
      </c>
      <c r="M215" s="116">
        <v>352271.85727383231</v>
      </c>
      <c r="N215" s="116">
        <v>324714.44837320718</v>
      </c>
      <c r="O215" s="116">
        <v>0</v>
      </c>
      <c r="P215" s="117">
        <v>-1677417.7100000002</v>
      </c>
      <c r="Q215" s="117">
        <v>1208155.904785329</v>
      </c>
      <c r="R215" s="118">
        <v>800083.71615171281</v>
      </c>
      <c r="S215" s="21">
        <v>13454042.435990401</v>
      </c>
      <c r="T215" s="36">
        <v>6976628.9139894303</v>
      </c>
      <c r="U215" s="19">
        <v>20430671.349979833</v>
      </c>
      <c r="V215" s="19">
        <v>3364115.7522105235</v>
      </c>
      <c r="W215" s="38">
        <f t="shared" si="10"/>
        <v>23794787.102190357</v>
      </c>
      <c r="X215" s="119"/>
    </row>
    <row r="216" spans="1:24" s="120" customFormat="1" ht="16.5">
      <c r="A216" s="20">
        <v>680</v>
      </c>
      <c r="B216" s="18" t="s">
        <v>242</v>
      </c>
      <c r="C216" s="21">
        <v>24810</v>
      </c>
      <c r="D216" s="21">
        <v>36453022.210000001</v>
      </c>
      <c r="E216" s="21">
        <v>6076124.0171378981</v>
      </c>
      <c r="F216" s="21">
        <v>42529146.227137901</v>
      </c>
      <c r="G216" s="114">
        <v>1357.49</v>
      </c>
      <c r="H216" s="32">
        <v>33679326.899999999</v>
      </c>
      <c r="I216" s="32">
        <v>8849819.3271379024</v>
      </c>
      <c r="J216" s="115">
        <f t="shared" si="9"/>
        <v>0.20808833734571472</v>
      </c>
      <c r="K216" s="116">
        <v>0</v>
      </c>
      <c r="L216" s="116">
        <v>0</v>
      </c>
      <c r="M216" s="116">
        <v>322452.51573499903</v>
      </c>
      <c r="N216" s="116">
        <v>451861.4296212297</v>
      </c>
      <c r="O216" s="116">
        <v>215488.92080230371</v>
      </c>
      <c r="P216" s="117">
        <v>-2150840.6114999996</v>
      </c>
      <c r="Q216" s="117">
        <v>-133595.95753684593</v>
      </c>
      <c r="R216" s="118">
        <v>577349.12044288695</v>
      </c>
      <c r="S216" s="21">
        <v>8132534.7447024751</v>
      </c>
      <c r="T216" s="36">
        <v>2441695.0202904125</v>
      </c>
      <c r="U216" s="19">
        <v>10574229.764992887</v>
      </c>
      <c r="V216" s="19">
        <v>3304849.3858235055</v>
      </c>
      <c r="W216" s="38">
        <f t="shared" si="10"/>
        <v>13879079.150816392</v>
      </c>
      <c r="X216" s="119"/>
    </row>
    <row r="217" spans="1:24" s="120" customFormat="1" ht="16.5">
      <c r="A217" s="20">
        <v>681</v>
      </c>
      <c r="B217" s="18" t="s">
        <v>243</v>
      </c>
      <c r="C217" s="21">
        <v>3330</v>
      </c>
      <c r="D217" s="21">
        <v>3646813.8699999996</v>
      </c>
      <c r="E217" s="21">
        <v>919679.38534535468</v>
      </c>
      <c r="F217" s="21">
        <v>4566493.2553453539</v>
      </c>
      <c r="G217" s="114">
        <v>1357.49</v>
      </c>
      <c r="H217" s="32">
        <v>4520441.7</v>
      </c>
      <c r="I217" s="32">
        <v>46051.55534535367</v>
      </c>
      <c r="J217" s="115">
        <f t="shared" si="9"/>
        <v>1.0084665140246855E-2</v>
      </c>
      <c r="K217" s="116">
        <v>189828.66576</v>
      </c>
      <c r="L217" s="116">
        <v>0</v>
      </c>
      <c r="M217" s="116">
        <v>34421.092980139227</v>
      </c>
      <c r="N217" s="116">
        <v>57140.169712230017</v>
      </c>
      <c r="O217" s="116">
        <v>0</v>
      </c>
      <c r="P217" s="117">
        <v>-214178.89499999999</v>
      </c>
      <c r="Q217" s="117">
        <v>468405.33619894285</v>
      </c>
      <c r="R217" s="118">
        <v>438658.12639755395</v>
      </c>
      <c r="S217" s="21">
        <v>1020326.0513942197</v>
      </c>
      <c r="T217" s="36">
        <v>1060277.4911514837</v>
      </c>
      <c r="U217" s="19">
        <v>2080603.5425457035</v>
      </c>
      <c r="V217" s="19">
        <v>755109.39203559002</v>
      </c>
      <c r="W217" s="38">
        <f t="shared" si="10"/>
        <v>2835712.9345812937</v>
      </c>
      <c r="X217" s="119"/>
    </row>
    <row r="218" spans="1:24" s="120" customFormat="1" ht="16.5">
      <c r="A218" s="20">
        <v>683</v>
      </c>
      <c r="B218" s="18" t="s">
        <v>244</v>
      </c>
      <c r="C218" s="21">
        <v>3670</v>
      </c>
      <c r="D218" s="21">
        <v>6156120.0499999998</v>
      </c>
      <c r="E218" s="21">
        <v>3017768.3352890732</v>
      </c>
      <c r="F218" s="21">
        <v>9173888.385289073</v>
      </c>
      <c r="G218" s="114">
        <v>1357.49</v>
      </c>
      <c r="H218" s="32">
        <v>4981988.3</v>
      </c>
      <c r="I218" s="32">
        <v>4191900.0852890732</v>
      </c>
      <c r="J218" s="115">
        <f t="shared" si="9"/>
        <v>0.45693820430724419</v>
      </c>
      <c r="K218" s="116">
        <v>1189080.64592</v>
      </c>
      <c r="L218" s="116">
        <v>0</v>
      </c>
      <c r="M218" s="116">
        <v>45661.083768199809</v>
      </c>
      <c r="N218" s="116">
        <v>56341.264644495488</v>
      </c>
      <c r="O218" s="116">
        <v>0</v>
      </c>
      <c r="P218" s="117">
        <v>-227661.23</v>
      </c>
      <c r="Q218" s="117">
        <v>-792339.39152986871</v>
      </c>
      <c r="R218" s="118">
        <v>-229452.72984282419</v>
      </c>
      <c r="S218" s="21">
        <v>4233529.7282490758</v>
      </c>
      <c r="T218" s="36">
        <v>2465603.1425386155</v>
      </c>
      <c r="U218" s="19">
        <v>6699132.8707876913</v>
      </c>
      <c r="V218" s="19">
        <v>731851.17921430862</v>
      </c>
      <c r="W218" s="38">
        <f t="shared" si="10"/>
        <v>7430984.0500020003</v>
      </c>
      <c r="X218" s="119"/>
    </row>
    <row r="219" spans="1:24" s="120" customFormat="1" ht="16.5">
      <c r="A219" s="20">
        <v>684</v>
      </c>
      <c r="B219" s="18" t="s">
        <v>245</v>
      </c>
      <c r="C219" s="21">
        <v>38959</v>
      </c>
      <c r="D219" s="21">
        <v>52512917.329999998</v>
      </c>
      <c r="E219" s="21">
        <v>8879506.6248675305</v>
      </c>
      <c r="F219" s="21">
        <v>61392423.954867527</v>
      </c>
      <c r="G219" s="114">
        <v>1357.49</v>
      </c>
      <c r="H219" s="32">
        <v>52886452.910000004</v>
      </c>
      <c r="I219" s="32">
        <v>8505971.044867523</v>
      </c>
      <c r="J219" s="115">
        <f t="shared" si="9"/>
        <v>0.13855082593123647</v>
      </c>
      <c r="K219" s="116">
        <v>0</v>
      </c>
      <c r="L219" s="116">
        <v>0</v>
      </c>
      <c r="M219" s="116">
        <v>513723.77742585621</v>
      </c>
      <c r="N219" s="116">
        <v>697908.10462666315</v>
      </c>
      <c r="O219" s="116">
        <v>0</v>
      </c>
      <c r="P219" s="117">
        <v>-2584244.1462500002</v>
      </c>
      <c r="Q219" s="117">
        <v>5095554.0548638199</v>
      </c>
      <c r="R219" s="118">
        <v>5165541.5313064419</v>
      </c>
      <c r="S219" s="21">
        <v>17394454.366840303</v>
      </c>
      <c r="T219" s="36">
        <v>-478361.99205281655</v>
      </c>
      <c r="U219" s="19">
        <v>16916092.374787487</v>
      </c>
      <c r="V219" s="19">
        <v>6872018.074986821</v>
      </c>
      <c r="W219" s="38">
        <f t="shared" si="10"/>
        <v>23788110.44977431</v>
      </c>
      <c r="X219" s="119"/>
    </row>
    <row r="220" spans="1:24" s="120" customFormat="1" ht="16.5">
      <c r="A220" s="20">
        <v>686</v>
      </c>
      <c r="B220" s="18" t="s">
        <v>246</v>
      </c>
      <c r="C220" s="21">
        <v>3033</v>
      </c>
      <c r="D220" s="21">
        <v>3583132.52</v>
      </c>
      <c r="E220" s="21">
        <v>764299.10096627206</v>
      </c>
      <c r="F220" s="21">
        <v>4347431.6209662724</v>
      </c>
      <c r="G220" s="114">
        <v>1357.49</v>
      </c>
      <c r="H220" s="32">
        <v>4117267.17</v>
      </c>
      <c r="I220" s="32">
        <v>230164.4509662725</v>
      </c>
      <c r="J220" s="115">
        <f t="shared" si="9"/>
        <v>5.2942627057378649E-2</v>
      </c>
      <c r="K220" s="116">
        <v>340505.034552</v>
      </c>
      <c r="L220" s="116">
        <v>0</v>
      </c>
      <c r="M220" s="116">
        <v>32695.99038861442</v>
      </c>
      <c r="N220" s="116">
        <v>53853.923313187821</v>
      </c>
      <c r="O220" s="116">
        <v>0</v>
      </c>
      <c r="P220" s="117">
        <v>-218167.745</v>
      </c>
      <c r="Q220" s="117">
        <v>-996286.42114891601</v>
      </c>
      <c r="R220" s="118">
        <v>-799286.02030608081</v>
      </c>
      <c r="S220" s="21">
        <v>-1356520.7872349222</v>
      </c>
      <c r="T220" s="36">
        <v>1325132.3797620195</v>
      </c>
      <c r="U220" s="19">
        <v>-31388.407472902676</v>
      </c>
      <c r="V220" s="19">
        <v>637731.8996341785</v>
      </c>
      <c r="W220" s="38">
        <f t="shared" si="10"/>
        <v>606343.49216127582</v>
      </c>
      <c r="X220" s="119"/>
    </row>
    <row r="221" spans="1:24" s="120" customFormat="1" ht="16.5">
      <c r="A221" s="20">
        <v>687</v>
      </c>
      <c r="B221" s="18" t="s">
        <v>247</v>
      </c>
      <c r="C221" s="21">
        <v>1513</v>
      </c>
      <c r="D221" s="21">
        <v>1497839.8099999998</v>
      </c>
      <c r="E221" s="21">
        <v>1062796.2584021315</v>
      </c>
      <c r="F221" s="21">
        <v>2560636.0684021311</v>
      </c>
      <c r="G221" s="114">
        <v>1357.49</v>
      </c>
      <c r="H221" s="32">
        <v>2053882.37</v>
      </c>
      <c r="I221" s="32">
        <v>506753.69840213098</v>
      </c>
      <c r="J221" s="115">
        <f t="shared" si="9"/>
        <v>0.1979014919985688</v>
      </c>
      <c r="K221" s="116">
        <v>490475.81878399994</v>
      </c>
      <c r="L221" s="116">
        <v>0</v>
      </c>
      <c r="M221" s="116">
        <v>18595.352619811096</v>
      </c>
      <c r="N221" s="116">
        <v>27746.24797448266</v>
      </c>
      <c r="O221" s="116">
        <v>0</v>
      </c>
      <c r="P221" s="117">
        <v>-105855.70999999999</v>
      </c>
      <c r="Q221" s="117">
        <v>-292896.36728557182</v>
      </c>
      <c r="R221" s="118">
        <v>-352603.88427035289</v>
      </c>
      <c r="S221" s="21">
        <v>292215.15622449992</v>
      </c>
      <c r="T221" s="36">
        <v>-30378.830089214665</v>
      </c>
      <c r="U221" s="19">
        <v>261836.32613528526</v>
      </c>
      <c r="V221" s="19">
        <v>371342.83385391219</v>
      </c>
      <c r="W221" s="38">
        <f t="shared" si="10"/>
        <v>633179.15998919751</v>
      </c>
      <c r="X221" s="119"/>
    </row>
    <row r="222" spans="1:24" s="120" customFormat="1" ht="16.5">
      <c r="A222" s="20">
        <v>689</v>
      </c>
      <c r="B222" s="18" t="s">
        <v>248</v>
      </c>
      <c r="C222" s="21">
        <v>3092</v>
      </c>
      <c r="D222" s="21">
        <v>2755280.11</v>
      </c>
      <c r="E222" s="21">
        <v>770635.89262933494</v>
      </c>
      <c r="F222" s="21">
        <v>3525916.002629335</v>
      </c>
      <c r="G222" s="114">
        <v>1357.49</v>
      </c>
      <c r="H222" s="32">
        <v>4197359.08</v>
      </c>
      <c r="I222" s="32">
        <v>-671443.07737066504</v>
      </c>
      <c r="J222" s="115">
        <f t="shared" si="9"/>
        <v>-0.1904308204931594</v>
      </c>
      <c r="K222" s="116">
        <v>307910.06707200001</v>
      </c>
      <c r="L222" s="116">
        <v>0</v>
      </c>
      <c r="M222" s="116">
        <v>36668.89687529076</v>
      </c>
      <c r="N222" s="116">
        <v>47911.918438273613</v>
      </c>
      <c r="O222" s="116">
        <v>0</v>
      </c>
      <c r="P222" s="117">
        <v>-195178.06</v>
      </c>
      <c r="Q222" s="117">
        <v>1129509.06268098</v>
      </c>
      <c r="R222" s="118">
        <v>789964.38609171181</v>
      </c>
      <c r="S222" s="21">
        <v>1445343.1937875911</v>
      </c>
      <c r="T222" s="36">
        <v>441328.33045572776</v>
      </c>
      <c r="U222" s="19">
        <v>1886671.5242433189</v>
      </c>
      <c r="V222" s="19">
        <v>581522.43160350958</v>
      </c>
      <c r="W222" s="38">
        <f t="shared" si="10"/>
        <v>2468193.9558468284</v>
      </c>
      <c r="X222" s="119"/>
    </row>
    <row r="223" spans="1:24" s="120" customFormat="1" ht="16.5">
      <c r="A223" s="20">
        <v>691</v>
      </c>
      <c r="B223" s="18" t="s">
        <v>249</v>
      </c>
      <c r="C223" s="21">
        <v>2690</v>
      </c>
      <c r="D223" s="21">
        <v>4679631.0199999996</v>
      </c>
      <c r="E223" s="21">
        <v>581977.24171023211</v>
      </c>
      <c r="F223" s="21">
        <v>5261608.2617102321</v>
      </c>
      <c r="G223" s="114">
        <v>1357.49</v>
      </c>
      <c r="H223" s="32">
        <v>3651648.1</v>
      </c>
      <c r="I223" s="32">
        <v>1609960.161710232</v>
      </c>
      <c r="J223" s="115">
        <f t="shared" si="9"/>
        <v>0.30598252124283593</v>
      </c>
      <c r="K223" s="116">
        <v>307287.52319999994</v>
      </c>
      <c r="L223" s="116">
        <v>0</v>
      </c>
      <c r="M223" s="116">
        <v>32079.419123267955</v>
      </c>
      <c r="N223" s="116">
        <v>29134.255189814685</v>
      </c>
      <c r="O223" s="116">
        <v>0</v>
      </c>
      <c r="P223" s="117">
        <v>-130939.55500000001</v>
      </c>
      <c r="Q223" s="117">
        <v>542600.85748709925</v>
      </c>
      <c r="R223" s="118">
        <v>58297.798095752107</v>
      </c>
      <c r="S223" s="21">
        <v>2448420.4598061661</v>
      </c>
      <c r="T223" s="36">
        <v>1795830.9985822155</v>
      </c>
      <c r="U223" s="19">
        <v>4244251.4583883816</v>
      </c>
      <c r="V223" s="19">
        <v>548464.31678276905</v>
      </c>
      <c r="W223" s="38">
        <f t="shared" si="10"/>
        <v>4792715.7751711505</v>
      </c>
      <c r="X223" s="119"/>
    </row>
    <row r="224" spans="1:24" s="120" customFormat="1" ht="16.5">
      <c r="A224" s="20">
        <v>694</v>
      </c>
      <c r="B224" s="18" t="s">
        <v>250</v>
      </c>
      <c r="C224" s="21">
        <v>28521</v>
      </c>
      <c r="D224" s="21">
        <v>41182961.140000001</v>
      </c>
      <c r="E224" s="21">
        <v>5289860.1462587062</v>
      </c>
      <c r="F224" s="21">
        <v>46472821.286258705</v>
      </c>
      <c r="G224" s="114">
        <v>1357.49</v>
      </c>
      <c r="H224" s="32">
        <v>38716972.289999999</v>
      </c>
      <c r="I224" s="32">
        <v>7755848.9962587059</v>
      </c>
      <c r="J224" s="115">
        <f t="shared" si="9"/>
        <v>0.16688999681093153</v>
      </c>
      <c r="K224" s="116">
        <v>0</v>
      </c>
      <c r="L224" s="116">
        <v>0</v>
      </c>
      <c r="M224" s="116">
        <v>343518.29042751051</v>
      </c>
      <c r="N224" s="116">
        <v>519827.05476056249</v>
      </c>
      <c r="O224" s="116">
        <v>0</v>
      </c>
      <c r="P224" s="117">
        <v>-2996191.41</v>
      </c>
      <c r="Q224" s="117">
        <v>-397138.85914855823</v>
      </c>
      <c r="R224" s="118">
        <v>1318536.44774536</v>
      </c>
      <c r="S224" s="21">
        <v>6544400.5200435817</v>
      </c>
      <c r="T224" s="36">
        <v>2160723.0712918653</v>
      </c>
      <c r="U224" s="19">
        <v>8705123.5913354475</v>
      </c>
      <c r="V224" s="19">
        <v>4248239.9624042613</v>
      </c>
      <c r="W224" s="38">
        <f t="shared" si="10"/>
        <v>12953363.553739708</v>
      </c>
      <c r="X224" s="119"/>
    </row>
    <row r="225" spans="1:24" s="120" customFormat="1" ht="16.5">
      <c r="A225" s="20">
        <v>697</v>
      </c>
      <c r="B225" s="18" t="s">
        <v>251</v>
      </c>
      <c r="C225" s="21">
        <v>1210</v>
      </c>
      <c r="D225" s="21">
        <v>1140167.72</v>
      </c>
      <c r="E225" s="21">
        <v>749721.55340841354</v>
      </c>
      <c r="F225" s="21">
        <v>1889889.2734084134</v>
      </c>
      <c r="G225" s="114">
        <v>1357.49</v>
      </c>
      <c r="H225" s="32">
        <v>1642562.9</v>
      </c>
      <c r="I225" s="32">
        <v>247326.37340841349</v>
      </c>
      <c r="J225" s="115">
        <f t="shared" si="9"/>
        <v>0.13086818200854733</v>
      </c>
      <c r="K225" s="116">
        <v>119162.16488</v>
      </c>
      <c r="L225" s="116">
        <v>0</v>
      </c>
      <c r="M225" s="116">
        <v>10283.077441912215</v>
      </c>
      <c r="N225" s="116">
        <v>21009.927715590158</v>
      </c>
      <c r="O225" s="116">
        <v>0</v>
      </c>
      <c r="P225" s="117">
        <v>-57357.695</v>
      </c>
      <c r="Q225" s="117">
        <v>-69085.151303993844</v>
      </c>
      <c r="R225" s="118">
        <v>-34279.641955663748</v>
      </c>
      <c r="S225" s="21">
        <v>237059.05518625825</v>
      </c>
      <c r="T225" s="36">
        <v>271122.65988095582</v>
      </c>
      <c r="U225" s="19">
        <v>508181.7150672141</v>
      </c>
      <c r="V225" s="19">
        <v>284756.41413765552</v>
      </c>
      <c r="W225" s="38">
        <f t="shared" si="10"/>
        <v>792938.12920486962</v>
      </c>
      <c r="X225" s="119"/>
    </row>
    <row r="226" spans="1:24" s="120" customFormat="1" ht="16.5">
      <c r="A226" s="20">
        <v>698</v>
      </c>
      <c r="B226" s="18" t="s">
        <v>252</v>
      </c>
      <c r="C226" s="21">
        <v>64180</v>
      </c>
      <c r="D226" s="21">
        <v>97036973.079999983</v>
      </c>
      <c r="E226" s="21">
        <v>15484793.107863175</v>
      </c>
      <c r="F226" s="21">
        <v>112521766.18786316</v>
      </c>
      <c r="G226" s="114">
        <v>1357.49</v>
      </c>
      <c r="H226" s="32">
        <v>87123708.200000003</v>
      </c>
      <c r="I226" s="32">
        <v>25398057.987863153</v>
      </c>
      <c r="J226" s="115">
        <f t="shared" si="9"/>
        <v>0.22571684437888465</v>
      </c>
      <c r="K226" s="116">
        <v>0</v>
      </c>
      <c r="L226" s="116">
        <v>0</v>
      </c>
      <c r="M226" s="116">
        <v>801729.12045553257</v>
      </c>
      <c r="N226" s="116">
        <v>1263724.8176591138</v>
      </c>
      <c r="O226" s="116">
        <v>425287.92329682084</v>
      </c>
      <c r="P226" s="117">
        <v>-4823924.2764000008</v>
      </c>
      <c r="Q226" s="117">
        <v>-21866938.844747391</v>
      </c>
      <c r="R226" s="118">
        <v>-14239564.998743877</v>
      </c>
      <c r="S226" s="21">
        <v>-13041628.270616651</v>
      </c>
      <c r="T226" s="36">
        <v>18022389.345515128</v>
      </c>
      <c r="U226" s="19">
        <v>4980761.0748984776</v>
      </c>
      <c r="V226" s="19">
        <v>9389606.375973694</v>
      </c>
      <c r="W226" s="38">
        <f t="shared" si="10"/>
        <v>14370367.450872172</v>
      </c>
      <c r="X226" s="119"/>
    </row>
    <row r="227" spans="1:24" s="120" customFormat="1" ht="16.5">
      <c r="A227" s="20">
        <v>700</v>
      </c>
      <c r="B227" s="18" t="s">
        <v>253</v>
      </c>
      <c r="C227" s="21">
        <v>4913</v>
      </c>
      <c r="D227" s="21">
        <v>5717735.0800000001</v>
      </c>
      <c r="E227" s="21">
        <v>1521758.7922940517</v>
      </c>
      <c r="F227" s="21">
        <v>7239493.8722940516</v>
      </c>
      <c r="G227" s="114">
        <v>1357.49</v>
      </c>
      <c r="H227" s="32">
        <v>6669348.3700000001</v>
      </c>
      <c r="I227" s="32">
        <v>570145.50229405146</v>
      </c>
      <c r="J227" s="115">
        <f t="shared" si="9"/>
        <v>7.8754884298753297E-2</v>
      </c>
      <c r="K227" s="116">
        <v>23767.364623999998</v>
      </c>
      <c r="L227" s="116">
        <v>0</v>
      </c>
      <c r="M227" s="116">
        <v>36079.680940592858</v>
      </c>
      <c r="N227" s="116">
        <v>66541.840378124209</v>
      </c>
      <c r="O227" s="116">
        <v>0</v>
      </c>
      <c r="P227" s="117">
        <v>-266196.06000000006</v>
      </c>
      <c r="Q227" s="117">
        <v>24491.904781800073</v>
      </c>
      <c r="R227" s="118">
        <v>363257.22067607666</v>
      </c>
      <c r="S227" s="21">
        <v>818087.45369464532</v>
      </c>
      <c r="T227" s="36">
        <v>-5358.333016502349</v>
      </c>
      <c r="U227" s="19">
        <v>812729.12067814299</v>
      </c>
      <c r="V227" s="19">
        <v>792613.35555459536</v>
      </c>
      <c r="W227" s="38">
        <f t="shared" si="10"/>
        <v>1605342.4762327382</v>
      </c>
      <c r="X227" s="119"/>
    </row>
    <row r="228" spans="1:24" s="120" customFormat="1" ht="16.5">
      <c r="A228" s="20">
        <v>702</v>
      </c>
      <c r="B228" s="18" t="s">
        <v>254</v>
      </c>
      <c r="C228" s="21">
        <v>4155</v>
      </c>
      <c r="D228" s="21">
        <v>4414807.46</v>
      </c>
      <c r="E228" s="21">
        <v>1008920.041269122</v>
      </c>
      <c r="F228" s="21">
        <v>5423727.5012691217</v>
      </c>
      <c r="G228" s="114">
        <v>1357.49</v>
      </c>
      <c r="H228" s="32">
        <v>5640370.9500000002</v>
      </c>
      <c r="I228" s="32">
        <v>-216643.44873087853</v>
      </c>
      <c r="J228" s="115">
        <f t="shared" si="9"/>
        <v>-3.9943645524260794E-2</v>
      </c>
      <c r="K228" s="116">
        <v>414579.25199999998</v>
      </c>
      <c r="L228" s="116">
        <v>0</v>
      </c>
      <c r="M228" s="116">
        <v>49916.950213293283</v>
      </c>
      <c r="N228" s="116">
        <v>63839.258429275687</v>
      </c>
      <c r="O228" s="116">
        <v>0</v>
      </c>
      <c r="P228" s="117">
        <v>-210617.68</v>
      </c>
      <c r="Q228" s="117">
        <v>131508.66390615053</v>
      </c>
      <c r="R228" s="118">
        <v>-89933.549841044558</v>
      </c>
      <c r="S228" s="21">
        <v>142649.44597679644</v>
      </c>
      <c r="T228" s="36">
        <v>884882.63882893382</v>
      </c>
      <c r="U228" s="19">
        <v>1027532.0848057303</v>
      </c>
      <c r="V228" s="19">
        <v>868232.8701393127</v>
      </c>
      <c r="W228" s="38">
        <f t="shared" si="10"/>
        <v>1895764.954945043</v>
      </c>
      <c r="X228" s="119"/>
    </row>
    <row r="229" spans="1:24" s="120" customFormat="1" ht="16.5">
      <c r="A229" s="20">
        <v>704</v>
      </c>
      <c r="B229" s="18" t="s">
        <v>255</v>
      </c>
      <c r="C229" s="21">
        <v>6379</v>
      </c>
      <c r="D229" s="21">
        <v>11757819.459999999</v>
      </c>
      <c r="E229" s="21">
        <v>708245.52423540223</v>
      </c>
      <c r="F229" s="21">
        <v>12466064.984235402</v>
      </c>
      <c r="G229" s="114">
        <v>1357.49</v>
      </c>
      <c r="H229" s="32">
        <v>8659428.7100000009</v>
      </c>
      <c r="I229" s="32">
        <v>3806636.2742354013</v>
      </c>
      <c r="J229" s="115">
        <f t="shared" si="9"/>
        <v>0.30535989336244251</v>
      </c>
      <c r="K229" s="116">
        <v>0</v>
      </c>
      <c r="L229" s="116">
        <v>0</v>
      </c>
      <c r="M229" s="116">
        <v>53292.942171776791</v>
      </c>
      <c r="N229" s="116">
        <v>131187.53508478843</v>
      </c>
      <c r="O229" s="116">
        <v>43292.166785146474</v>
      </c>
      <c r="P229" s="117">
        <v>-243178.55</v>
      </c>
      <c r="Q229" s="117">
        <v>368904.36564034637</v>
      </c>
      <c r="R229" s="118">
        <v>-62926.853982607601</v>
      </c>
      <c r="S229" s="21">
        <v>4097207.8799348515</v>
      </c>
      <c r="T229" s="36">
        <v>1156189.3177692341</v>
      </c>
      <c r="U229" s="19">
        <v>5253397.1977040861</v>
      </c>
      <c r="V229" s="19">
        <v>810201.86141757562</v>
      </c>
      <c r="W229" s="38">
        <f t="shared" si="10"/>
        <v>6063599.0591216618</v>
      </c>
      <c r="X229" s="119"/>
    </row>
    <row r="230" spans="1:24" s="120" customFormat="1" ht="16.5">
      <c r="A230" s="20">
        <v>707</v>
      </c>
      <c r="B230" s="18" t="s">
        <v>256</v>
      </c>
      <c r="C230" s="21">
        <v>2032</v>
      </c>
      <c r="D230" s="21">
        <v>1646206.7499999998</v>
      </c>
      <c r="E230" s="21">
        <v>806771.15971508727</v>
      </c>
      <c r="F230" s="21">
        <v>2452977.9097150872</v>
      </c>
      <c r="G230" s="114">
        <v>1357.49</v>
      </c>
      <c r="H230" s="32">
        <v>2758419.68</v>
      </c>
      <c r="I230" s="32">
        <v>-305441.77028491301</v>
      </c>
      <c r="J230" s="115">
        <f t="shared" si="9"/>
        <v>-0.12451876108431405</v>
      </c>
      <c r="K230" s="116">
        <v>268120.18918400002</v>
      </c>
      <c r="L230" s="116">
        <v>0</v>
      </c>
      <c r="M230" s="116">
        <v>20245.693806115978</v>
      </c>
      <c r="N230" s="116">
        <v>38742.8203672647</v>
      </c>
      <c r="O230" s="116">
        <v>0</v>
      </c>
      <c r="P230" s="117">
        <v>-121662.12</v>
      </c>
      <c r="Q230" s="117">
        <v>164674.92679496965</v>
      </c>
      <c r="R230" s="118">
        <v>279537.68185277825</v>
      </c>
      <c r="S230" s="21">
        <v>344217.42172021559</v>
      </c>
      <c r="T230" s="36">
        <v>1237980.7842486401</v>
      </c>
      <c r="U230" s="19">
        <v>1582198.2059688556</v>
      </c>
      <c r="V230" s="19">
        <v>500103.99347212969</v>
      </c>
      <c r="W230" s="38">
        <f t="shared" si="10"/>
        <v>2082302.1994409855</v>
      </c>
      <c r="X230" s="119"/>
    </row>
    <row r="231" spans="1:24" s="120" customFormat="1" ht="16.5">
      <c r="A231" s="20">
        <v>710</v>
      </c>
      <c r="B231" s="18" t="s">
        <v>257</v>
      </c>
      <c r="C231" s="21">
        <v>27484</v>
      </c>
      <c r="D231" s="21">
        <v>37455694.620000005</v>
      </c>
      <c r="E231" s="21">
        <v>11734190.768644765</v>
      </c>
      <c r="F231" s="21">
        <v>49189885.38864477</v>
      </c>
      <c r="G231" s="114">
        <v>1357.49</v>
      </c>
      <c r="H231" s="32">
        <v>37309255.160000004</v>
      </c>
      <c r="I231" s="32">
        <v>11880630.228644766</v>
      </c>
      <c r="J231" s="115">
        <f t="shared" si="9"/>
        <v>0.24152587741924986</v>
      </c>
      <c r="K231" s="116">
        <v>0</v>
      </c>
      <c r="L231" s="116">
        <v>0</v>
      </c>
      <c r="M231" s="116">
        <v>306326.99412669754</v>
      </c>
      <c r="N231" s="116">
        <v>427871.47136983351</v>
      </c>
      <c r="O231" s="116">
        <v>0</v>
      </c>
      <c r="P231" s="117">
        <v>-2016980.0187500003</v>
      </c>
      <c r="Q231" s="117">
        <v>-4328872.1656706752</v>
      </c>
      <c r="R231" s="118">
        <v>-1221505.3455643367</v>
      </c>
      <c r="S231" s="21">
        <v>5047471.1641562851</v>
      </c>
      <c r="T231" s="36">
        <v>8152194.7922171969</v>
      </c>
      <c r="U231" s="19">
        <v>13199665.956373483</v>
      </c>
      <c r="V231" s="19">
        <v>4725955.3362288969</v>
      </c>
      <c r="W231" s="38">
        <f t="shared" si="10"/>
        <v>17925621.292602379</v>
      </c>
      <c r="X231" s="119"/>
    </row>
    <row r="232" spans="1:24" s="120" customFormat="1" ht="16.5">
      <c r="A232" s="20">
        <v>729</v>
      </c>
      <c r="B232" s="18" t="s">
        <v>258</v>
      </c>
      <c r="C232" s="21">
        <v>9117</v>
      </c>
      <c r="D232" s="21">
        <v>11881607.439999999</v>
      </c>
      <c r="E232" s="21">
        <v>2264038.1137504508</v>
      </c>
      <c r="F232" s="21">
        <v>14145645.55375045</v>
      </c>
      <c r="G232" s="114">
        <v>1357.49</v>
      </c>
      <c r="H232" s="32">
        <v>12376236.33</v>
      </c>
      <c r="I232" s="32">
        <v>1769409.2237504497</v>
      </c>
      <c r="J232" s="115">
        <f t="shared" si="9"/>
        <v>0.12508508127303702</v>
      </c>
      <c r="K232" s="116">
        <v>435151.00631999999</v>
      </c>
      <c r="L232" s="116">
        <v>0</v>
      </c>
      <c r="M232" s="116">
        <v>108218.13675974928</v>
      </c>
      <c r="N232" s="116">
        <v>124352.80711870754</v>
      </c>
      <c r="O232" s="116">
        <v>0</v>
      </c>
      <c r="P232" s="117">
        <v>-623085.39500000002</v>
      </c>
      <c r="Q232" s="117">
        <v>123482.79004351576</v>
      </c>
      <c r="R232" s="118">
        <v>283378.3403821871</v>
      </c>
      <c r="S232" s="21">
        <v>2220906.9093746091</v>
      </c>
      <c r="T232" s="36">
        <v>4404518.7204346694</v>
      </c>
      <c r="U232" s="19">
        <v>6625425.629809279</v>
      </c>
      <c r="V232" s="19">
        <v>1839635.0398180236</v>
      </c>
      <c r="W232" s="38">
        <f t="shared" si="10"/>
        <v>8465060.6696273033</v>
      </c>
      <c r="X232" s="119"/>
    </row>
    <row r="233" spans="1:24" s="120" customFormat="1" ht="16.5">
      <c r="A233" s="20">
        <v>732</v>
      </c>
      <c r="B233" s="18" t="s">
        <v>259</v>
      </c>
      <c r="C233" s="21">
        <v>3416</v>
      </c>
      <c r="D233" s="21">
        <v>2933393.92</v>
      </c>
      <c r="E233" s="21">
        <v>3350732.8150055613</v>
      </c>
      <c r="F233" s="21">
        <v>6284126.7350055613</v>
      </c>
      <c r="G233" s="114">
        <v>1357.49</v>
      </c>
      <c r="H233" s="32">
        <v>4637185.84</v>
      </c>
      <c r="I233" s="32">
        <v>1646940.8950055614</v>
      </c>
      <c r="J233" s="115">
        <f t="shared" si="9"/>
        <v>0.262079516288448</v>
      </c>
      <c r="K233" s="116">
        <v>1123884.1680639999</v>
      </c>
      <c r="L233" s="116">
        <v>0</v>
      </c>
      <c r="M233" s="116">
        <v>40570.746449244056</v>
      </c>
      <c r="N233" s="116">
        <v>50925.343358016573</v>
      </c>
      <c r="O233" s="116">
        <v>0</v>
      </c>
      <c r="P233" s="117">
        <v>-170557.69</v>
      </c>
      <c r="Q233" s="117">
        <v>-545544.63024855475</v>
      </c>
      <c r="R233" s="118">
        <v>618966.55828274123</v>
      </c>
      <c r="S233" s="21">
        <v>2765185.3909110082</v>
      </c>
      <c r="T233" s="36">
        <v>1181174.3010536649</v>
      </c>
      <c r="U233" s="19">
        <v>3946359.6919646729</v>
      </c>
      <c r="V233" s="19">
        <v>732962.67482933204</v>
      </c>
      <c r="W233" s="38">
        <f t="shared" si="10"/>
        <v>4679322.366794005</v>
      </c>
      <c r="X233" s="119"/>
    </row>
    <row r="234" spans="1:24" s="120" customFormat="1" ht="16.5">
      <c r="A234" s="20">
        <v>734</v>
      </c>
      <c r="B234" s="18" t="s">
        <v>260</v>
      </c>
      <c r="C234" s="21">
        <v>51400</v>
      </c>
      <c r="D234" s="21">
        <v>67922971.359999999</v>
      </c>
      <c r="E234" s="21">
        <v>12408228.103388894</v>
      </c>
      <c r="F234" s="21">
        <v>80331199.46338889</v>
      </c>
      <c r="G234" s="114">
        <v>1357.49</v>
      </c>
      <c r="H234" s="32">
        <v>69774986</v>
      </c>
      <c r="I234" s="32">
        <v>10556213.46338889</v>
      </c>
      <c r="J234" s="115">
        <f t="shared" si="9"/>
        <v>0.13140863741490511</v>
      </c>
      <c r="K234" s="116">
        <v>0</v>
      </c>
      <c r="L234" s="116">
        <v>0</v>
      </c>
      <c r="M234" s="116">
        <v>573999.27762117377</v>
      </c>
      <c r="N234" s="116">
        <v>941444.16926785791</v>
      </c>
      <c r="O234" s="116">
        <v>0</v>
      </c>
      <c r="P234" s="117">
        <v>-3666271.8461500001</v>
      </c>
      <c r="Q234" s="117">
        <v>-2487116.5794258942</v>
      </c>
      <c r="R234" s="118">
        <v>309393.39313882607</v>
      </c>
      <c r="S234" s="21">
        <v>6227661.8778408533</v>
      </c>
      <c r="T234" s="36">
        <v>16421397.545525655</v>
      </c>
      <c r="U234" s="19">
        <v>22649059.423366509</v>
      </c>
      <c r="V234" s="19">
        <v>8910266.8266251925</v>
      </c>
      <c r="W234" s="38">
        <f t="shared" si="10"/>
        <v>31559326.2499917</v>
      </c>
      <c r="X234" s="119"/>
    </row>
    <row r="235" spans="1:24" s="120" customFormat="1" ht="16.5">
      <c r="A235" s="20">
        <v>738</v>
      </c>
      <c r="B235" s="18" t="s">
        <v>261</v>
      </c>
      <c r="C235" s="21">
        <v>2959</v>
      </c>
      <c r="D235" s="21">
        <v>4176337.44</v>
      </c>
      <c r="E235" s="21">
        <v>540100.86898817844</v>
      </c>
      <c r="F235" s="21">
        <v>4716438.3089881781</v>
      </c>
      <c r="G235" s="114">
        <v>1357.49</v>
      </c>
      <c r="H235" s="32">
        <v>4016812.91</v>
      </c>
      <c r="I235" s="32">
        <v>699625.398988178</v>
      </c>
      <c r="J235" s="115">
        <f t="shared" si="9"/>
        <v>0.14833765505951657</v>
      </c>
      <c r="K235" s="116">
        <v>0</v>
      </c>
      <c r="L235" s="116">
        <v>0</v>
      </c>
      <c r="M235" s="116">
        <v>22062.091146877763</v>
      </c>
      <c r="N235" s="116">
        <v>35949.543957614645</v>
      </c>
      <c r="O235" s="116">
        <v>0</v>
      </c>
      <c r="P235" s="117">
        <v>-141845.62</v>
      </c>
      <c r="Q235" s="117">
        <v>49480.871822607842</v>
      </c>
      <c r="R235" s="118">
        <v>-5136.5945934219262</v>
      </c>
      <c r="S235" s="21">
        <v>660135.69132185634</v>
      </c>
      <c r="T235" s="36">
        <v>943120.16683625244</v>
      </c>
      <c r="U235" s="19">
        <v>1603255.8581581088</v>
      </c>
      <c r="V235" s="19">
        <v>553572.81979509536</v>
      </c>
      <c r="W235" s="38">
        <f t="shared" si="10"/>
        <v>2156828.6779532041</v>
      </c>
      <c r="X235" s="119"/>
    </row>
    <row r="236" spans="1:24" s="120" customFormat="1" ht="16.5">
      <c r="A236" s="20">
        <v>739</v>
      </c>
      <c r="B236" s="18" t="s">
        <v>262</v>
      </c>
      <c r="C236" s="21">
        <v>3261</v>
      </c>
      <c r="D236" s="21">
        <v>3573119.0399999996</v>
      </c>
      <c r="E236" s="21">
        <v>765572.97950776271</v>
      </c>
      <c r="F236" s="21">
        <v>4338692.019507762</v>
      </c>
      <c r="G236" s="114">
        <v>1357.49</v>
      </c>
      <c r="H236" s="32">
        <v>4426774.8899999997</v>
      </c>
      <c r="I236" s="32">
        <v>-88082.87049223762</v>
      </c>
      <c r="J236" s="115">
        <f t="shared" si="9"/>
        <v>-2.0301710768175451E-2</v>
      </c>
      <c r="K236" s="116">
        <v>119640.54195199999</v>
      </c>
      <c r="L236" s="116">
        <v>0</v>
      </c>
      <c r="M236" s="116">
        <v>34792.087717503375</v>
      </c>
      <c r="N236" s="116">
        <v>61326.551453517241</v>
      </c>
      <c r="O236" s="116">
        <v>0</v>
      </c>
      <c r="P236" s="117">
        <v>-176094.11500000002</v>
      </c>
      <c r="Q236" s="117">
        <v>1438017.4488031343</v>
      </c>
      <c r="R236" s="118">
        <v>1204309.2226618777</v>
      </c>
      <c r="S236" s="21">
        <v>2593908.867095795</v>
      </c>
      <c r="T236" s="36">
        <v>841877.56156669196</v>
      </c>
      <c r="U236" s="19">
        <v>3435786.4286624868</v>
      </c>
      <c r="V236" s="19">
        <v>696239.15414495976</v>
      </c>
      <c r="W236" s="38">
        <f t="shared" si="10"/>
        <v>4132025.5828074468</v>
      </c>
      <c r="X236" s="119"/>
    </row>
    <row r="237" spans="1:24" s="120" customFormat="1" ht="16.5">
      <c r="A237" s="20">
        <v>740</v>
      </c>
      <c r="B237" s="18" t="s">
        <v>263</v>
      </c>
      <c r="C237" s="21">
        <v>32547</v>
      </c>
      <c r="D237" s="21">
        <v>36204027.270000003</v>
      </c>
      <c r="E237" s="21">
        <v>8548724.5558221955</v>
      </c>
      <c r="F237" s="21">
        <v>44752751.825822197</v>
      </c>
      <c r="G237" s="114">
        <v>1357.49</v>
      </c>
      <c r="H237" s="32">
        <v>44182227.030000001</v>
      </c>
      <c r="I237" s="32">
        <v>570524.79582219571</v>
      </c>
      <c r="J237" s="115">
        <f t="shared" si="9"/>
        <v>1.2748373508799624E-2</v>
      </c>
      <c r="K237" s="116">
        <v>731853.40425600007</v>
      </c>
      <c r="L237" s="116">
        <v>0</v>
      </c>
      <c r="M237" s="116">
        <v>424551.87930449663</v>
      </c>
      <c r="N237" s="116">
        <v>588886.02537086327</v>
      </c>
      <c r="O237" s="116">
        <v>0</v>
      </c>
      <c r="P237" s="117">
        <v>-2688977.09</v>
      </c>
      <c r="Q237" s="117">
        <v>-2170470.1955421437</v>
      </c>
      <c r="R237" s="118">
        <v>129236.48823625229</v>
      </c>
      <c r="S237" s="21">
        <v>-2414394.6925523356</v>
      </c>
      <c r="T237" s="36">
        <v>8120444.280558615</v>
      </c>
      <c r="U237" s="19">
        <v>5706049.5880062794</v>
      </c>
      <c r="V237" s="19">
        <v>5978140.1473588469</v>
      </c>
      <c r="W237" s="38">
        <f t="shared" si="10"/>
        <v>11684189.735365126</v>
      </c>
      <c r="X237" s="119"/>
    </row>
    <row r="238" spans="1:24" s="120" customFormat="1" ht="16.5">
      <c r="A238" s="20">
        <v>742</v>
      </c>
      <c r="B238" s="18" t="s">
        <v>264</v>
      </c>
      <c r="C238" s="21">
        <v>1009</v>
      </c>
      <c r="D238" s="21">
        <v>977198.4</v>
      </c>
      <c r="E238" s="21">
        <v>963575.22562847822</v>
      </c>
      <c r="F238" s="21">
        <v>1940773.6256284784</v>
      </c>
      <c r="G238" s="114">
        <v>1357.49</v>
      </c>
      <c r="H238" s="32">
        <v>1369707.41</v>
      </c>
      <c r="I238" s="32">
        <v>571066.21562847844</v>
      </c>
      <c r="J238" s="115">
        <f t="shared" si="9"/>
        <v>0.29424669012778387</v>
      </c>
      <c r="K238" s="116">
        <v>359545.81691199995</v>
      </c>
      <c r="L238" s="116">
        <v>0</v>
      </c>
      <c r="M238" s="116">
        <v>11539.736342586832</v>
      </c>
      <c r="N238" s="116">
        <v>12306.491239813093</v>
      </c>
      <c r="O238" s="116">
        <v>0</v>
      </c>
      <c r="P238" s="117">
        <v>-45572.61</v>
      </c>
      <c r="Q238" s="117">
        <v>-268220.85009494331</v>
      </c>
      <c r="R238" s="118">
        <v>52328.302802560662</v>
      </c>
      <c r="S238" s="21">
        <v>692993.10283049569</v>
      </c>
      <c r="T238" s="36">
        <v>-48820.716620461775</v>
      </c>
      <c r="U238" s="19">
        <v>644172.3862100339</v>
      </c>
      <c r="V238" s="19">
        <v>223913.9118883659</v>
      </c>
      <c r="W238" s="38">
        <f t="shared" si="10"/>
        <v>868086.29809839977</v>
      </c>
      <c r="X238" s="119"/>
    </row>
    <row r="239" spans="1:24" s="120" customFormat="1" ht="16.5">
      <c r="A239" s="20">
        <v>743</v>
      </c>
      <c r="B239" s="18" t="s">
        <v>265</v>
      </c>
      <c r="C239" s="21">
        <v>64736</v>
      </c>
      <c r="D239" s="21">
        <v>101636125.21000001</v>
      </c>
      <c r="E239" s="21">
        <v>8616295.997418372</v>
      </c>
      <c r="F239" s="21">
        <v>110252421.20741838</v>
      </c>
      <c r="G239" s="114">
        <v>1357.49</v>
      </c>
      <c r="H239" s="32">
        <v>87878472.640000001</v>
      </c>
      <c r="I239" s="32">
        <v>22373948.567418382</v>
      </c>
      <c r="J239" s="115">
        <f t="shared" si="9"/>
        <v>0.20293385235800102</v>
      </c>
      <c r="K239" s="116">
        <v>0</v>
      </c>
      <c r="L239" s="116">
        <v>0</v>
      </c>
      <c r="M239" s="116">
        <v>931913.87916602066</v>
      </c>
      <c r="N239" s="116">
        <v>1284878.3661100245</v>
      </c>
      <c r="O239" s="116">
        <v>490077.21904511855</v>
      </c>
      <c r="P239" s="117">
        <v>-5335561.68035</v>
      </c>
      <c r="Q239" s="117">
        <v>-3788102.496411154</v>
      </c>
      <c r="R239" s="118">
        <v>-1551476.2534244265</v>
      </c>
      <c r="S239" s="21">
        <v>14405677.601553963</v>
      </c>
      <c r="T239" s="36">
        <v>12975190.706996385</v>
      </c>
      <c r="U239" s="19">
        <v>27380868.30855035</v>
      </c>
      <c r="V239" s="19">
        <v>9486270.8269428648</v>
      </c>
      <c r="W239" s="38">
        <f t="shared" si="10"/>
        <v>36867139.135493219</v>
      </c>
      <c r="X239" s="119"/>
    </row>
    <row r="240" spans="1:24" s="120" customFormat="1" ht="16.5">
      <c r="A240" s="20">
        <v>746</v>
      </c>
      <c r="B240" s="18" t="s">
        <v>266</v>
      </c>
      <c r="C240" s="21">
        <v>4781</v>
      </c>
      <c r="D240" s="21">
        <v>11053809.350000001</v>
      </c>
      <c r="E240" s="21">
        <v>1100435.8987287192</v>
      </c>
      <c r="F240" s="21">
        <v>12154245.24872872</v>
      </c>
      <c r="G240" s="114">
        <v>1357.49</v>
      </c>
      <c r="H240" s="32">
        <v>6490159.6900000004</v>
      </c>
      <c r="I240" s="32">
        <v>5664085.5587287201</v>
      </c>
      <c r="J240" s="115">
        <f t="shared" si="9"/>
        <v>0.4660170535328928</v>
      </c>
      <c r="K240" s="116">
        <v>49778.777552</v>
      </c>
      <c r="L240" s="116">
        <v>0</v>
      </c>
      <c r="M240" s="116">
        <v>72959.410795915304</v>
      </c>
      <c r="N240" s="116">
        <v>89260.730803935876</v>
      </c>
      <c r="O240" s="116">
        <v>0</v>
      </c>
      <c r="P240" s="117">
        <v>-244466.81999999998</v>
      </c>
      <c r="Q240" s="117">
        <v>-154755.67490200824</v>
      </c>
      <c r="R240" s="118">
        <v>-640250.2986837558</v>
      </c>
      <c r="S240" s="21">
        <v>4836611.6842948068</v>
      </c>
      <c r="T240" s="36">
        <v>1384721.2775876019</v>
      </c>
      <c r="U240" s="19">
        <v>6221332.9618824087</v>
      </c>
      <c r="V240" s="19">
        <v>858368.18871401856</v>
      </c>
      <c r="W240" s="38">
        <f t="shared" si="10"/>
        <v>7079701.1505964268</v>
      </c>
      <c r="X240" s="119"/>
    </row>
    <row r="241" spans="1:24" s="120" customFormat="1" ht="16.5">
      <c r="A241" s="20">
        <v>747</v>
      </c>
      <c r="B241" s="18" t="s">
        <v>267</v>
      </c>
      <c r="C241" s="21">
        <v>1352</v>
      </c>
      <c r="D241" s="21">
        <v>1451463.73</v>
      </c>
      <c r="E241" s="21">
        <v>508415.397221405</v>
      </c>
      <c r="F241" s="21">
        <v>1959879.127221405</v>
      </c>
      <c r="G241" s="114">
        <v>1357.49</v>
      </c>
      <c r="H241" s="32">
        <v>1835326.48</v>
      </c>
      <c r="I241" s="32">
        <v>124552.64722140506</v>
      </c>
      <c r="J241" s="115">
        <f t="shared" si="9"/>
        <v>6.3551188178624096E-2</v>
      </c>
      <c r="K241" s="116">
        <v>151606.97427200002</v>
      </c>
      <c r="L241" s="116">
        <v>0</v>
      </c>
      <c r="M241" s="116">
        <v>14231.814109297064</v>
      </c>
      <c r="N241" s="116">
        <v>18758.454066978575</v>
      </c>
      <c r="O241" s="116">
        <v>0</v>
      </c>
      <c r="P241" s="117">
        <v>-69100.835000000006</v>
      </c>
      <c r="Q241" s="117">
        <v>288613.01998115837</v>
      </c>
      <c r="R241" s="118">
        <v>259380.59317902187</v>
      </c>
      <c r="S241" s="21">
        <v>788042.66782986105</v>
      </c>
      <c r="T241" s="36">
        <v>438916.23258779617</v>
      </c>
      <c r="U241" s="19">
        <v>1226958.9004176571</v>
      </c>
      <c r="V241" s="19">
        <v>325597.9270131248</v>
      </c>
      <c r="W241" s="38">
        <f t="shared" si="10"/>
        <v>1552556.8274307819</v>
      </c>
      <c r="X241" s="119"/>
    </row>
    <row r="242" spans="1:24" s="120" customFormat="1" ht="16.5">
      <c r="A242" s="20">
        <v>748</v>
      </c>
      <c r="B242" s="18" t="s">
        <v>268</v>
      </c>
      <c r="C242" s="21">
        <v>5028</v>
      </c>
      <c r="D242" s="21">
        <v>9910473.5899999999</v>
      </c>
      <c r="E242" s="21">
        <v>1353182.6465539499</v>
      </c>
      <c r="F242" s="21">
        <v>11263656.23655395</v>
      </c>
      <c r="G242" s="114">
        <v>1357.49</v>
      </c>
      <c r="H242" s="32">
        <v>6825459.7199999997</v>
      </c>
      <c r="I242" s="32">
        <v>4438196.5165539505</v>
      </c>
      <c r="J242" s="115">
        <f t="shared" si="9"/>
        <v>0.39402805122466972</v>
      </c>
      <c r="K242" s="116">
        <v>166030.08409599998</v>
      </c>
      <c r="L242" s="116">
        <v>0</v>
      </c>
      <c r="M242" s="116">
        <v>58083.213285129292</v>
      </c>
      <c r="N242" s="116">
        <v>87059.060391983556</v>
      </c>
      <c r="O242" s="116">
        <v>0</v>
      </c>
      <c r="P242" s="117">
        <v>-234496.76</v>
      </c>
      <c r="Q242" s="117">
        <v>522965.91531569761</v>
      </c>
      <c r="R242" s="118">
        <v>-42942.177892099084</v>
      </c>
      <c r="S242" s="21">
        <v>4994895.8517506626</v>
      </c>
      <c r="T242" s="36">
        <v>2686183.8153166603</v>
      </c>
      <c r="U242" s="19">
        <v>7681079.6670673229</v>
      </c>
      <c r="V242" s="19">
        <v>939977.40686789551</v>
      </c>
      <c r="W242" s="38">
        <f t="shared" si="10"/>
        <v>8621057.0739352182</v>
      </c>
      <c r="X242" s="119"/>
    </row>
    <row r="243" spans="1:24" s="120" customFormat="1" ht="16.5">
      <c r="A243" s="20">
        <v>749</v>
      </c>
      <c r="B243" s="18" t="s">
        <v>269</v>
      </c>
      <c r="C243" s="21">
        <v>21293</v>
      </c>
      <c r="D243" s="21">
        <v>38248840.079999998</v>
      </c>
      <c r="E243" s="21">
        <v>2103577.1839138679</v>
      </c>
      <c r="F243" s="21">
        <v>40352417.26391387</v>
      </c>
      <c r="G243" s="114">
        <v>1357.49</v>
      </c>
      <c r="H243" s="32">
        <v>28905034.57</v>
      </c>
      <c r="I243" s="32">
        <v>11447382.69391387</v>
      </c>
      <c r="J243" s="115">
        <f t="shared" si="9"/>
        <v>0.28368517848746005</v>
      </c>
      <c r="K243" s="116">
        <v>0</v>
      </c>
      <c r="L243" s="116">
        <v>0</v>
      </c>
      <c r="M243" s="116">
        <v>211226.65832975414</v>
      </c>
      <c r="N243" s="116">
        <v>404879.01630316942</v>
      </c>
      <c r="O243" s="116">
        <v>0</v>
      </c>
      <c r="P243" s="117">
        <v>-1505620.72</v>
      </c>
      <c r="Q243" s="117">
        <v>-2520633.4862196804</v>
      </c>
      <c r="R243" s="118">
        <v>-2733837.662116033</v>
      </c>
      <c r="S243" s="21">
        <v>5303396.5002110796</v>
      </c>
      <c r="T243" s="36">
        <v>4668277.4107369948</v>
      </c>
      <c r="U243" s="19">
        <v>9971673.9109480754</v>
      </c>
      <c r="V243" s="19">
        <v>2964987.1988312309</v>
      </c>
      <c r="W243" s="38">
        <f t="shared" si="10"/>
        <v>12936661.109779306</v>
      </c>
      <c r="X243" s="119"/>
    </row>
    <row r="244" spans="1:24" s="120" customFormat="1" ht="16.5">
      <c r="A244" s="20">
        <v>751</v>
      </c>
      <c r="B244" s="18" t="s">
        <v>270</v>
      </c>
      <c r="C244" s="21">
        <v>2904</v>
      </c>
      <c r="D244" s="21">
        <v>3817696.63</v>
      </c>
      <c r="E244" s="21">
        <v>1328745.3822798261</v>
      </c>
      <c r="F244" s="21">
        <v>5146442.0122798262</v>
      </c>
      <c r="G244" s="114">
        <v>1357.49</v>
      </c>
      <c r="H244" s="32">
        <v>3942150.96</v>
      </c>
      <c r="I244" s="32">
        <v>1204291.0522798263</v>
      </c>
      <c r="J244" s="115">
        <f t="shared" si="9"/>
        <v>0.23400458985184144</v>
      </c>
      <c r="K244" s="116">
        <v>140645.04115199999</v>
      </c>
      <c r="L244" s="116">
        <v>0</v>
      </c>
      <c r="M244" s="116">
        <v>21407.359565365608</v>
      </c>
      <c r="N244" s="116">
        <v>59196.659493931256</v>
      </c>
      <c r="O244" s="116">
        <v>0</v>
      </c>
      <c r="P244" s="117">
        <v>-122837.52799999999</v>
      </c>
      <c r="Q244" s="117">
        <v>-106188.18670083737</v>
      </c>
      <c r="R244" s="118">
        <v>-356370.87934155046</v>
      </c>
      <c r="S244" s="21">
        <v>840143.51844873524</v>
      </c>
      <c r="T244" s="36">
        <v>1160453.087695573</v>
      </c>
      <c r="U244" s="19">
        <v>2000596.6061443081</v>
      </c>
      <c r="V244" s="19">
        <v>516401.39163776243</v>
      </c>
      <c r="W244" s="38">
        <f t="shared" si="10"/>
        <v>2516997.9977820707</v>
      </c>
      <c r="X244" s="119"/>
    </row>
    <row r="245" spans="1:24" s="120" customFormat="1" ht="16.5">
      <c r="A245" s="20">
        <v>753</v>
      </c>
      <c r="B245" s="18" t="s">
        <v>271</v>
      </c>
      <c r="C245" s="21">
        <v>22190</v>
      </c>
      <c r="D245" s="21">
        <v>37443186.940000005</v>
      </c>
      <c r="E245" s="21">
        <v>6504838.772908275</v>
      </c>
      <c r="F245" s="21">
        <v>43948025.712908283</v>
      </c>
      <c r="G245" s="114">
        <v>1357.49</v>
      </c>
      <c r="H245" s="32">
        <v>30122703.100000001</v>
      </c>
      <c r="I245" s="32">
        <v>13825322.612908281</v>
      </c>
      <c r="J245" s="115">
        <f t="shared" si="9"/>
        <v>0.31458347419796717</v>
      </c>
      <c r="K245" s="116">
        <v>0</v>
      </c>
      <c r="L245" s="116">
        <v>0</v>
      </c>
      <c r="M245" s="116">
        <v>189965.07415366551</v>
      </c>
      <c r="N245" s="116">
        <v>362338.58548239095</v>
      </c>
      <c r="O245" s="116">
        <v>532581.10080488026</v>
      </c>
      <c r="P245" s="117">
        <v>-1390162.57</v>
      </c>
      <c r="Q245" s="117">
        <v>4564096.1508423472</v>
      </c>
      <c r="R245" s="118">
        <v>2661905.797450779</v>
      </c>
      <c r="S245" s="21">
        <v>20746046.751642343</v>
      </c>
      <c r="T245" s="36">
        <v>-634271.53249975701</v>
      </c>
      <c r="U245" s="19">
        <v>20111775.219142586</v>
      </c>
      <c r="V245" s="19">
        <v>2434339.6515867189</v>
      </c>
      <c r="W245" s="38">
        <f t="shared" si="10"/>
        <v>22546114.870729305</v>
      </c>
      <c r="X245" s="119"/>
    </row>
    <row r="246" spans="1:24" s="120" customFormat="1" ht="16.5">
      <c r="A246" s="20">
        <v>755</v>
      </c>
      <c r="B246" s="18" t="s">
        <v>272</v>
      </c>
      <c r="C246" s="21">
        <v>6198</v>
      </c>
      <c r="D246" s="21">
        <v>10144171.279999999</v>
      </c>
      <c r="E246" s="21">
        <v>1969416.9363448552</v>
      </c>
      <c r="F246" s="21">
        <v>12113588.216344854</v>
      </c>
      <c r="G246" s="114">
        <v>1357.49</v>
      </c>
      <c r="H246" s="32">
        <v>8413723.0199999996</v>
      </c>
      <c r="I246" s="32">
        <v>3699865.1963448543</v>
      </c>
      <c r="J246" s="115">
        <f t="shared" si="9"/>
        <v>0.30543098628304283</v>
      </c>
      <c r="K246" s="116">
        <v>0</v>
      </c>
      <c r="L246" s="116">
        <v>0</v>
      </c>
      <c r="M246" s="116">
        <v>37335.275522380689</v>
      </c>
      <c r="N246" s="116">
        <v>96383.723760082197</v>
      </c>
      <c r="O246" s="116">
        <v>21513.246573989185</v>
      </c>
      <c r="P246" s="117">
        <v>-382882.245</v>
      </c>
      <c r="Q246" s="117">
        <v>513673.27661455324</v>
      </c>
      <c r="R246" s="118">
        <v>869640.71732149285</v>
      </c>
      <c r="S246" s="21">
        <v>4855529.191137353</v>
      </c>
      <c r="T246" s="36">
        <v>155601.31097232579</v>
      </c>
      <c r="U246" s="19">
        <v>5011130.5021096785</v>
      </c>
      <c r="V246" s="19">
        <v>891868.50040019571</v>
      </c>
      <c r="W246" s="38">
        <f t="shared" si="10"/>
        <v>5902999.0025098743</v>
      </c>
      <c r="X246" s="119"/>
    </row>
    <row r="247" spans="1:24" s="120" customFormat="1" ht="16.5">
      <c r="A247" s="20">
        <v>758</v>
      </c>
      <c r="B247" s="18" t="s">
        <v>273</v>
      </c>
      <c r="C247" s="21">
        <v>8187</v>
      </c>
      <c r="D247" s="21">
        <v>10162883.310000001</v>
      </c>
      <c r="E247" s="21">
        <v>7505706.3965558372</v>
      </c>
      <c r="F247" s="21">
        <v>17668589.706555836</v>
      </c>
      <c r="G247" s="114">
        <v>1357.49</v>
      </c>
      <c r="H247" s="32">
        <v>11113770.630000001</v>
      </c>
      <c r="I247" s="32">
        <v>6554819.0765558351</v>
      </c>
      <c r="J247" s="115">
        <f t="shared" si="9"/>
        <v>0.37098711246453953</v>
      </c>
      <c r="K247" s="116">
        <v>1091862.2678159999</v>
      </c>
      <c r="L247" s="116">
        <v>115288.59000000001</v>
      </c>
      <c r="M247" s="116">
        <v>110028.03121703498</v>
      </c>
      <c r="N247" s="116">
        <v>150864.847075773</v>
      </c>
      <c r="O247" s="116">
        <v>0</v>
      </c>
      <c r="P247" s="117">
        <v>-437870.74999999994</v>
      </c>
      <c r="Q247" s="117">
        <v>-4307915.1460966785</v>
      </c>
      <c r="R247" s="118">
        <v>-2288051.4440695071</v>
      </c>
      <c r="S247" s="21">
        <v>989025.47249845788</v>
      </c>
      <c r="T247" s="36">
        <v>-171820.94679533321</v>
      </c>
      <c r="U247" s="19">
        <v>817204.5257031247</v>
      </c>
      <c r="V247" s="19">
        <v>1502007.3389785171</v>
      </c>
      <c r="W247" s="38">
        <f t="shared" si="10"/>
        <v>2319211.8646816416</v>
      </c>
      <c r="X247" s="119"/>
    </row>
    <row r="248" spans="1:24" s="120" customFormat="1" ht="16.5">
      <c r="A248" s="20">
        <v>759</v>
      </c>
      <c r="B248" s="18" t="s">
        <v>274</v>
      </c>
      <c r="C248" s="21">
        <v>1997</v>
      </c>
      <c r="D248" s="21">
        <v>2861729.44</v>
      </c>
      <c r="E248" s="21">
        <v>597747.4035432064</v>
      </c>
      <c r="F248" s="21">
        <v>3459476.8435432063</v>
      </c>
      <c r="G248" s="114">
        <v>1357.49</v>
      </c>
      <c r="H248" s="32">
        <v>2710907.53</v>
      </c>
      <c r="I248" s="32">
        <v>748569.31354320655</v>
      </c>
      <c r="J248" s="115">
        <f t="shared" si="9"/>
        <v>0.21638222985661604</v>
      </c>
      <c r="K248" s="116">
        <v>217688.01743999997</v>
      </c>
      <c r="L248" s="116">
        <v>0</v>
      </c>
      <c r="M248" s="116">
        <v>25294.539337896756</v>
      </c>
      <c r="N248" s="116">
        <v>25203.694695241524</v>
      </c>
      <c r="O248" s="116">
        <v>0</v>
      </c>
      <c r="P248" s="117">
        <v>-97966.815000000017</v>
      </c>
      <c r="Q248" s="117">
        <v>327847.10422797321</v>
      </c>
      <c r="R248" s="118">
        <v>11432.504784708492</v>
      </c>
      <c r="S248" s="21">
        <v>1258068.3590290265</v>
      </c>
      <c r="T248" s="36">
        <v>936170.71043685102</v>
      </c>
      <c r="U248" s="19">
        <v>2194239.0694658775</v>
      </c>
      <c r="V248" s="19">
        <v>451661.68976716424</v>
      </c>
      <c r="W248" s="38">
        <f t="shared" si="10"/>
        <v>2645900.7592330417</v>
      </c>
      <c r="X248" s="119"/>
    </row>
    <row r="249" spans="1:24" s="120" customFormat="1" ht="16.5">
      <c r="A249" s="20">
        <v>761</v>
      </c>
      <c r="B249" s="18" t="s">
        <v>275</v>
      </c>
      <c r="C249" s="21">
        <v>8563</v>
      </c>
      <c r="D249" s="21">
        <v>10818008.380000001</v>
      </c>
      <c r="E249" s="21">
        <v>1742491.4514546189</v>
      </c>
      <c r="F249" s="21">
        <v>12560499.83145462</v>
      </c>
      <c r="G249" s="114">
        <v>1357.49</v>
      </c>
      <c r="H249" s="32">
        <v>11624186.869999999</v>
      </c>
      <c r="I249" s="32">
        <v>936312.96145462058</v>
      </c>
      <c r="J249" s="115">
        <f t="shared" si="9"/>
        <v>7.4544243781593772E-2</v>
      </c>
      <c r="K249" s="116">
        <v>0</v>
      </c>
      <c r="L249" s="116">
        <v>0</v>
      </c>
      <c r="M249" s="116">
        <v>91841.970090673654</v>
      </c>
      <c r="N249" s="116">
        <v>136597.93078389351</v>
      </c>
      <c r="O249" s="116">
        <v>0</v>
      </c>
      <c r="P249" s="117">
        <v>-496178.07500000001</v>
      </c>
      <c r="Q249" s="117">
        <v>2486994.9629147374</v>
      </c>
      <c r="R249" s="118">
        <v>1717946.3211660339</v>
      </c>
      <c r="S249" s="21">
        <v>4873516.0714099593</v>
      </c>
      <c r="T249" s="36">
        <v>4217077.6899391618</v>
      </c>
      <c r="U249" s="19">
        <v>9090593.7613491211</v>
      </c>
      <c r="V249" s="19">
        <v>1732376.5917372527</v>
      </c>
      <c r="W249" s="38">
        <f t="shared" si="10"/>
        <v>10822970.353086375</v>
      </c>
      <c r="X249" s="119"/>
    </row>
    <row r="250" spans="1:24" s="120" customFormat="1" ht="16.5">
      <c r="A250" s="20">
        <v>762</v>
      </c>
      <c r="B250" s="18" t="s">
        <v>276</v>
      </c>
      <c r="C250" s="21">
        <v>3777</v>
      </c>
      <c r="D250" s="21">
        <v>4381157.1499999994</v>
      </c>
      <c r="E250" s="21">
        <v>1528239.3037782796</v>
      </c>
      <c r="F250" s="21">
        <v>5909396.453778279</v>
      </c>
      <c r="G250" s="114">
        <v>1357.49</v>
      </c>
      <c r="H250" s="32">
        <v>5127239.7300000004</v>
      </c>
      <c r="I250" s="32">
        <v>782156.72377827857</v>
      </c>
      <c r="J250" s="115">
        <f t="shared" si="9"/>
        <v>0.1323581401072173</v>
      </c>
      <c r="K250" s="116">
        <v>370693.54413599998</v>
      </c>
      <c r="L250" s="116">
        <v>0</v>
      </c>
      <c r="M250" s="116">
        <v>42881.401667224687</v>
      </c>
      <c r="N250" s="116">
        <v>71258.888828858791</v>
      </c>
      <c r="O250" s="116">
        <v>0</v>
      </c>
      <c r="P250" s="117">
        <v>-202191.06</v>
      </c>
      <c r="Q250" s="117">
        <v>1282522.1789039294</v>
      </c>
      <c r="R250" s="118">
        <v>765273.78337257635</v>
      </c>
      <c r="S250" s="21">
        <v>3112595.4606868681</v>
      </c>
      <c r="T250" s="36">
        <v>389298.17836242117</v>
      </c>
      <c r="U250" s="19">
        <v>3501893.6390492893</v>
      </c>
      <c r="V250" s="19">
        <v>823645.45412580844</v>
      </c>
      <c r="W250" s="38">
        <f t="shared" si="10"/>
        <v>4325539.0931750974</v>
      </c>
      <c r="X250" s="119"/>
    </row>
    <row r="251" spans="1:24" s="120" customFormat="1" ht="16.5">
      <c r="A251" s="20">
        <v>765</v>
      </c>
      <c r="B251" s="18" t="s">
        <v>277</v>
      </c>
      <c r="C251" s="21">
        <v>10348</v>
      </c>
      <c r="D251" s="21">
        <v>14538470.899999999</v>
      </c>
      <c r="E251" s="21">
        <v>3291930.4783083443</v>
      </c>
      <c r="F251" s="21">
        <v>17830401.378308341</v>
      </c>
      <c r="G251" s="114">
        <v>1357.49</v>
      </c>
      <c r="H251" s="32">
        <v>14047306.52</v>
      </c>
      <c r="I251" s="32">
        <v>3783094.8583083414</v>
      </c>
      <c r="J251" s="115">
        <f t="shared" si="9"/>
        <v>0.21217104304284945</v>
      </c>
      <c r="K251" s="116">
        <v>376720.07138133334</v>
      </c>
      <c r="L251" s="116">
        <v>0</v>
      </c>
      <c r="M251" s="116">
        <v>139851.30247822581</v>
      </c>
      <c r="N251" s="116">
        <v>168511.25311581956</v>
      </c>
      <c r="O251" s="116">
        <v>0</v>
      </c>
      <c r="P251" s="117">
        <v>-534693.52</v>
      </c>
      <c r="Q251" s="117">
        <v>-2513047.9136817916</v>
      </c>
      <c r="R251" s="118">
        <v>-984452.81385013321</v>
      </c>
      <c r="S251" s="21">
        <v>435983.23775179544</v>
      </c>
      <c r="T251" s="36">
        <v>1445548.2438668883</v>
      </c>
      <c r="U251" s="19">
        <v>1881531.4816186838</v>
      </c>
      <c r="V251" s="19">
        <v>1830643.5576642533</v>
      </c>
      <c r="W251" s="38">
        <f t="shared" si="10"/>
        <v>3712175.0392829371</v>
      </c>
      <c r="X251" s="119"/>
    </row>
    <row r="252" spans="1:24" s="120" customFormat="1" ht="16.5">
      <c r="A252" s="20">
        <v>768</v>
      </c>
      <c r="B252" s="18" t="s">
        <v>278</v>
      </c>
      <c r="C252" s="21">
        <v>2430</v>
      </c>
      <c r="D252" s="21">
        <v>2028439.37</v>
      </c>
      <c r="E252" s="21">
        <v>1771276.030710591</v>
      </c>
      <c r="F252" s="21">
        <v>3799715.4007105911</v>
      </c>
      <c r="G252" s="114">
        <v>1357.49</v>
      </c>
      <c r="H252" s="32">
        <v>3298700.7</v>
      </c>
      <c r="I252" s="32">
        <v>501014.70071059093</v>
      </c>
      <c r="J252" s="115">
        <f t="shared" si="9"/>
        <v>0.131855849155675</v>
      </c>
      <c r="K252" s="116">
        <v>274137.45623999997</v>
      </c>
      <c r="L252" s="116">
        <v>0</v>
      </c>
      <c r="M252" s="116">
        <v>28410.276875640517</v>
      </c>
      <c r="N252" s="116">
        <v>29253.504277080789</v>
      </c>
      <c r="O252" s="116">
        <v>0</v>
      </c>
      <c r="P252" s="117">
        <v>-194252.875</v>
      </c>
      <c r="Q252" s="117">
        <v>162972.09716201093</v>
      </c>
      <c r="R252" s="118">
        <v>498210.80131743796</v>
      </c>
      <c r="S252" s="21">
        <v>1299745.961582761</v>
      </c>
      <c r="T252" s="36">
        <v>365008.04224991472</v>
      </c>
      <c r="U252" s="19">
        <v>1664754.0038326757</v>
      </c>
      <c r="V252" s="19">
        <v>549596.73837664665</v>
      </c>
      <c r="W252" s="38">
        <f t="shared" si="10"/>
        <v>2214350.7422093223</v>
      </c>
      <c r="X252" s="119"/>
    </row>
    <row r="253" spans="1:24" s="120" customFormat="1" ht="16.5">
      <c r="A253" s="20">
        <v>777</v>
      </c>
      <c r="B253" s="18" t="s">
        <v>279</v>
      </c>
      <c r="C253" s="21">
        <v>7508</v>
      </c>
      <c r="D253" s="21">
        <v>7327909.6699999999</v>
      </c>
      <c r="E253" s="21">
        <v>5076248.9255857356</v>
      </c>
      <c r="F253" s="21">
        <v>12404158.595585736</v>
      </c>
      <c r="G253" s="114">
        <v>1357.49</v>
      </c>
      <c r="H253" s="32">
        <v>10192034.92</v>
      </c>
      <c r="I253" s="32">
        <v>2212123.6755857356</v>
      </c>
      <c r="J253" s="115">
        <f t="shared" si="9"/>
        <v>0.17833726153525345</v>
      </c>
      <c r="K253" s="116">
        <v>1019731.5746879999</v>
      </c>
      <c r="L253" s="116">
        <v>0</v>
      </c>
      <c r="M253" s="116">
        <v>86430.449602282781</v>
      </c>
      <c r="N253" s="116">
        <v>111890.24837359219</v>
      </c>
      <c r="O253" s="116">
        <v>0</v>
      </c>
      <c r="P253" s="117">
        <v>-390559.69</v>
      </c>
      <c r="Q253" s="117">
        <v>-703599.08243160334</v>
      </c>
      <c r="R253" s="118">
        <v>35274.828092681608</v>
      </c>
      <c r="S253" s="21">
        <v>2371292.0039106887</v>
      </c>
      <c r="T253" s="36">
        <v>2339514.9947062256</v>
      </c>
      <c r="U253" s="19">
        <v>4710806.9986169143</v>
      </c>
      <c r="V253" s="19">
        <v>1513946.9798106982</v>
      </c>
      <c r="W253" s="38">
        <f t="shared" si="10"/>
        <v>6224753.9784276122</v>
      </c>
      <c r="X253" s="119"/>
    </row>
    <row r="254" spans="1:24" s="120" customFormat="1" ht="16.5">
      <c r="A254" s="20">
        <v>778</v>
      </c>
      <c r="B254" s="18" t="s">
        <v>280</v>
      </c>
      <c r="C254" s="21">
        <v>6891</v>
      </c>
      <c r="D254" s="21">
        <v>8536722.3499999996</v>
      </c>
      <c r="E254" s="21">
        <v>1321725.2533857576</v>
      </c>
      <c r="F254" s="21">
        <v>9858447.6033857577</v>
      </c>
      <c r="G254" s="114">
        <v>1357.49</v>
      </c>
      <c r="H254" s="32">
        <v>9354463.5899999999</v>
      </c>
      <c r="I254" s="32">
        <v>503984.0133857578</v>
      </c>
      <c r="J254" s="115">
        <f t="shared" si="9"/>
        <v>5.1122046153866146E-2</v>
      </c>
      <c r="K254" s="116">
        <v>165214.05875199998</v>
      </c>
      <c r="L254" s="116">
        <v>0</v>
      </c>
      <c r="M254" s="116">
        <v>82956.41277151696</v>
      </c>
      <c r="N254" s="116">
        <v>102854.35222252992</v>
      </c>
      <c r="O254" s="116">
        <v>0</v>
      </c>
      <c r="P254" s="117">
        <v>-542706.03500000003</v>
      </c>
      <c r="Q254" s="117">
        <v>-344016.12169223517</v>
      </c>
      <c r="R254" s="118">
        <v>-365307.188666542</v>
      </c>
      <c r="S254" s="21">
        <v>-397020.50822697242</v>
      </c>
      <c r="T254" s="36">
        <v>3062816.203584725</v>
      </c>
      <c r="U254" s="19">
        <v>2665795.6953577525</v>
      </c>
      <c r="V254" s="19">
        <v>1311712.4057498253</v>
      </c>
      <c r="W254" s="38">
        <f t="shared" si="10"/>
        <v>3977508.1011075778</v>
      </c>
      <c r="X254" s="119"/>
    </row>
    <row r="255" spans="1:24" s="120" customFormat="1" ht="16.5">
      <c r="A255" s="20">
        <v>781</v>
      </c>
      <c r="B255" s="18" t="s">
        <v>281</v>
      </c>
      <c r="C255" s="21">
        <v>3584</v>
      </c>
      <c r="D255" s="21">
        <v>3019905.78</v>
      </c>
      <c r="E255" s="21">
        <v>996512.87054302613</v>
      </c>
      <c r="F255" s="21">
        <v>4016418.6505430257</v>
      </c>
      <c r="G255" s="114">
        <v>1357.49</v>
      </c>
      <c r="H255" s="32">
        <v>4865244.16</v>
      </c>
      <c r="I255" s="32">
        <v>-848825.50945697445</v>
      </c>
      <c r="J255" s="115">
        <f t="shared" si="9"/>
        <v>-0.21133890246780226</v>
      </c>
      <c r="K255" s="116">
        <v>356275.03206399997</v>
      </c>
      <c r="L255" s="116">
        <v>0</v>
      </c>
      <c r="M255" s="116">
        <v>37252.865209541669</v>
      </c>
      <c r="N255" s="116">
        <v>58101.690104858382</v>
      </c>
      <c r="O255" s="116">
        <v>0</v>
      </c>
      <c r="P255" s="117">
        <v>-214305.09000000003</v>
      </c>
      <c r="Q255" s="117">
        <v>1248489.7691305799</v>
      </c>
      <c r="R255" s="118">
        <v>1306112.8193550841</v>
      </c>
      <c r="S255" s="21">
        <v>1943101.5764070894</v>
      </c>
      <c r="T255" s="36">
        <v>555800.38442719635</v>
      </c>
      <c r="U255" s="19">
        <v>2498901.9608342857</v>
      </c>
      <c r="V255" s="19">
        <v>762515.52653531311</v>
      </c>
      <c r="W255" s="38">
        <f t="shared" si="10"/>
        <v>3261417.4873695988</v>
      </c>
      <c r="X255" s="119"/>
    </row>
    <row r="256" spans="1:24" s="120" customFormat="1" ht="16.5">
      <c r="A256" s="20">
        <v>783</v>
      </c>
      <c r="B256" s="18" t="s">
        <v>282</v>
      </c>
      <c r="C256" s="21">
        <v>6588</v>
      </c>
      <c r="D256" s="21">
        <v>8211001.6499999994</v>
      </c>
      <c r="E256" s="21">
        <v>1117784.8537190536</v>
      </c>
      <c r="F256" s="21">
        <v>9328786.5037190523</v>
      </c>
      <c r="G256" s="114">
        <v>1357.49</v>
      </c>
      <c r="H256" s="32">
        <v>8943144.1199999992</v>
      </c>
      <c r="I256" s="32">
        <v>385642.38371905312</v>
      </c>
      <c r="J256" s="115">
        <f t="shared" si="9"/>
        <v>4.1338965530544766E-2</v>
      </c>
      <c r="K256" s="116">
        <v>0</v>
      </c>
      <c r="L256" s="116">
        <v>0</v>
      </c>
      <c r="M256" s="116">
        <v>101470.09432315729</v>
      </c>
      <c r="N256" s="116">
        <v>106724.7515497998</v>
      </c>
      <c r="O256" s="116">
        <v>0</v>
      </c>
      <c r="P256" s="117">
        <v>-361487.73000000004</v>
      </c>
      <c r="Q256" s="117">
        <v>321640.53871847037</v>
      </c>
      <c r="R256" s="118">
        <v>197928.02868102744</v>
      </c>
      <c r="S256" s="21">
        <v>751918.06699150801</v>
      </c>
      <c r="T256" s="36">
        <v>1735930.5551118834</v>
      </c>
      <c r="U256" s="19">
        <v>2487848.6221033912</v>
      </c>
      <c r="V256" s="19">
        <v>1191405.4093865491</v>
      </c>
      <c r="W256" s="38">
        <f t="shared" si="10"/>
        <v>3679254.0314899404</v>
      </c>
      <c r="X256" s="119"/>
    </row>
    <row r="257" spans="1:24" s="120" customFormat="1" ht="16.5">
      <c r="A257" s="20">
        <v>785</v>
      </c>
      <c r="B257" s="18" t="s">
        <v>283</v>
      </c>
      <c r="C257" s="21">
        <v>2673</v>
      </c>
      <c r="D257" s="21">
        <v>2867519.48</v>
      </c>
      <c r="E257" s="21">
        <v>1333859.8056770565</v>
      </c>
      <c r="F257" s="21">
        <v>4201379.2856770568</v>
      </c>
      <c r="G257" s="114">
        <v>1357.49</v>
      </c>
      <c r="H257" s="32">
        <v>3628570.77</v>
      </c>
      <c r="I257" s="32">
        <v>572808.51567705674</v>
      </c>
      <c r="J257" s="115">
        <f t="shared" si="9"/>
        <v>0.13633820627188342</v>
      </c>
      <c r="K257" s="116">
        <v>837200.66443200014</v>
      </c>
      <c r="L257" s="116">
        <v>0</v>
      </c>
      <c r="M257" s="116">
        <v>33469.866979898186</v>
      </c>
      <c r="N257" s="116">
        <v>49916.175161407002</v>
      </c>
      <c r="O257" s="116">
        <v>0</v>
      </c>
      <c r="P257" s="117">
        <v>-170345.43000000002</v>
      </c>
      <c r="Q257" s="117">
        <v>600980.02634213038</v>
      </c>
      <c r="R257" s="117">
        <v>523216.70295990806</v>
      </c>
      <c r="S257" s="21">
        <v>2447246.5215524007</v>
      </c>
      <c r="T257" s="36">
        <v>890306.62881239434</v>
      </c>
      <c r="U257" s="19">
        <v>3337553.1503647948</v>
      </c>
      <c r="V257" s="19">
        <v>573303.01273730304</v>
      </c>
      <c r="W257" s="38">
        <f t="shared" si="10"/>
        <v>3910856.1631020978</v>
      </c>
      <c r="X257" s="119"/>
    </row>
    <row r="258" spans="1:24" s="120" customFormat="1" ht="16.5">
      <c r="A258" s="20">
        <v>790</v>
      </c>
      <c r="B258" s="18" t="s">
        <v>284</v>
      </c>
      <c r="C258" s="21">
        <v>23998</v>
      </c>
      <c r="D258" s="21">
        <v>32506887.079999998</v>
      </c>
      <c r="E258" s="21">
        <v>3969693.470613563</v>
      </c>
      <c r="F258" s="21">
        <v>36476580.55061356</v>
      </c>
      <c r="G258" s="114">
        <v>1357.49</v>
      </c>
      <c r="H258" s="32">
        <v>32577045.02</v>
      </c>
      <c r="I258" s="32">
        <v>3899535.5306135602</v>
      </c>
      <c r="J258" s="115">
        <f t="shared" si="9"/>
        <v>0.10690518331899856</v>
      </c>
      <c r="K258" s="116">
        <v>0</v>
      </c>
      <c r="L258" s="116">
        <v>0</v>
      </c>
      <c r="M258" s="116">
        <v>270695.01237474335</v>
      </c>
      <c r="N258" s="116">
        <v>494541.53906038735</v>
      </c>
      <c r="O258" s="116">
        <v>0</v>
      </c>
      <c r="P258" s="117">
        <v>-1766453.1674999997</v>
      </c>
      <c r="Q258" s="117">
        <v>3278098.8190262555</v>
      </c>
      <c r="R258" s="118">
        <v>1922700.5173990726</v>
      </c>
      <c r="S258" s="21">
        <v>8099118.25097402</v>
      </c>
      <c r="T258" s="36">
        <v>9957578.2568865996</v>
      </c>
      <c r="U258" s="19">
        <v>18056696.50786062</v>
      </c>
      <c r="V258" s="19">
        <v>4286647.1690116301</v>
      </c>
      <c r="W258" s="38">
        <f t="shared" si="10"/>
        <v>22343343.67687225</v>
      </c>
      <c r="X258" s="119"/>
    </row>
    <row r="259" spans="1:24" s="120" customFormat="1" ht="16.5">
      <c r="A259" s="20">
        <v>791</v>
      </c>
      <c r="B259" s="18" t="s">
        <v>285</v>
      </c>
      <c r="C259" s="21">
        <v>5131</v>
      </c>
      <c r="D259" s="21">
        <v>7293642.7199999988</v>
      </c>
      <c r="E259" s="21">
        <v>2148362.4664981337</v>
      </c>
      <c r="F259" s="21">
        <v>9442005.1864981316</v>
      </c>
      <c r="G259" s="114">
        <v>1357.49</v>
      </c>
      <c r="H259" s="32">
        <v>6965281.1900000004</v>
      </c>
      <c r="I259" s="32">
        <v>2476723.9964981312</v>
      </c>
      <c r="J259" s="115">
        <f t="shared" si="9"/>
        <v>0.26230911205596397</v>
      </c>
      <c r="K259" s="116">
        <v>684289.86303999997</v>
      </c>
      <c r="L259" s="116">
        <v>0</v>
      </c>
      <c r="M259" s="116">
        <v>59618.427701569948</v>
      </c>
      <c r="N259" s="116">
        <v>70278.533780294063</v>
      </c>
      <c r="O259" s="116">
        <v>0</v>
      </c>
      <c r="P259" s="117">
        <v>-238312.745</v>
      </c>
      <c r="Q259" s="117">
        <v>1147261.1355685191</v>
      </c>
      <c r="R259" s="118">
        <v>316944.30279168376</v>
      </c>
      <c r="S259" s="21">
        <v>4516803.514380198</v>
      </c>
      <c r="T259" s="36">
        <v>2788174.2729970529</v>
      </c>
      <c r="U259" s="19">
        <v>7304977.7873772513</v>
      </c>
      <c r="V259" s="19">
        <v>1181217.589555837</v>
      </c>
      <c r="W259" s="38">
        <f t="shared" si="10"/>
        <v>8486195.3769330885</v>
      </c>
      <c r="X259" s="119"/>
    </row>
    <row r="260" spans="1:24" s="120" customFormat="1" ht="16.5">
      <c r="A260" s="20">
        <v>831</v>
      </c>
      <c r="B260" s="18" t="s">
        <v>286</v>
      </c>
      <c r="C260" s="21">
        <v>4595</v>
      </c>
      <c r="D260" s="21">
        <v>6549968.0999999996</v>
      </c>
      <c r="E260" s="21">
        <v>1575805.6440658602</v>
      </c>
      <c r="F260" s="21">
        <v>8125773.7440658603</v>
      </c>
      <c r="G260" s="114">
        <v>1357.49</v>
      </c>
      <c r="H260" s="32">
        <v>6237666.5499999998</v>
      </c>
      <c r="I260" s="32">
        <v>1888107.1940658605</v>
      </c>
      <c r="J260" s="115">
        <f t="shared" si="9"/>
        <v>0.23236029620498835</v>
      </c>
      <c r="K260" s="116">
        <v>0</v>
      </c>
      <c r="L260" s="116">
        <v>0</v>
      </c>
      <c r="M260" s="116">
        <v>24488.804401893114</v>
      </c>
      <c r="N260" s="116">
        <v>82061.440104214038</v>
      </c>
      <c r="O260" s="116">
        <v>0</v>
      </c>
      <c r="P260" s="117">
        <v>-239595.99500000002</v>
      </c>
      <c r="Q260" s="117">
        <v>299823.68040519831</v>
      </c>
      <c r="R260" s="118">
        <v>410581.82918630476</v>
      </c>
      <c r="S260" s="21">
        <v>2465466.9531634706</v>
      </c>
      <c r="T260" s="36">
        <v>839628.33279283519</v>
      </c>
      <c r="U260" s="19">
        <v>3305095.2859563059</v>
      </c>
      <c r="V260" s="19">
        <v>662990.20918327174</v>
      </c>
      <c r="W260" s="38">
        <f t="shared" si="10"/>
        <v>3968085.4951395774</v>
      </c>
      <c r="X260" s="119"/>
    </row>
    <row r="261" spans="1:24" s="120" customFormat="1" ht="16.5">
      <c r="A261" s="20">
        <v>832</v>
      </c>
      <c r="B261" s="18" t="s">
        <v>287</v>
      </c>
      <c r="C261" s="21">
        <v>3913</v>
      </c>
      <c r="D261" s="21">
        <v>5481112.5899999999</v>
      </c>
      <c r="E261" s="21">
        <v>2368412.4690227704</v>
      </c>
      <c r="F261" s="21">
        <v>7849525.0590227703</v>
      </c>
      <c r="G261" s="114">
        <v>1357.49</v>
      </c>
      <c r="H261" s="32">
        <v>5311858.37</v>
      </c>
      <c r="I261" s="32">
        <v>2537666.6890227702</v>
      </c>
      <c r="J261" s="115">
        <f t="shared" si="9"/>
        <v>0.32328920156841923</v>
      </c>
      <c r="K261" s="116">
        <v>1237199.8810079996</v>
      </c>
      <c r="L261" s="116">
        <v>0</v>
      </c>
      <c r="M261" s="116">
        <v>46455.749886680198</v>
      </c>
      <c r="N261" s="116">
        <v>59833.552691622295</v>
      </c>
      <c r="O261" s="116">
        <v>0</v>
      </c>
      <c r="P261" s="117">
        <v>-225608.9</v>
      </c>
      <c r="Q261" s="117">
        <v>1686247.4493301946</v>
      </c>
      <c r="R261" s="118">
        <v>1114186.5040817787</v>
      </c>
      <c r="S261" s="21">
        <v>6455980.9260210451</v>
      </c>
      <c r="T261" s="36">
        <v>1431731.3106253529</v>
      </c>
      <c r="U261" s="19">
        <v>7887712.236646398</v>
      </c>
      <c r="V261" s="19">
        <v>756435.50344342866</v>
      </c>
      <c r="W261" s="38">
        <f t="shared" si="10"/>
        <v>8644147.7400898263</v>
      </c>
      <c r="X261" s="119"/>
    </row>
    <row r="262" spans="1:24" s="120" customFormat="1" ht="16.5">
      <c r="A262" s="20">
        <v>833</v>
      </c>
      <c r="B262" s="18" t="s">
        <v>288</v>
      </c>
      <c r="C262" s="21">
        <v>1677</v>
      </c>
      <c r="D262" s="21">
        <v>2085848.36</v>
      </c>
      <c r="E262" s="21">
        <v>455564.42078385915</v>
      </c>
      <c r="F262" s="21">
        <v>2541412.7807838591</v>
      </c>
      <c r="G262" s="114">
        <v>1357.49</v>
      </c>
      <c r="H262" s="32">
        <v>2276510.73</v>
      </c>
      <c r="I262" s="32">
        <v>264902.0507838591</v>
      </c>
      <c r="J262" s="115">
        <f t="shared" si="9"/>
        <v>0.10423416958741909</v>
      </c>
      <c r="K262" s="116">
        <v>50217.304383999995</v>
      </c>
      <c r="L262" s="116">
        <v>0</v>
      </c>
      <c r="M262" s="116">
        <v>15464.772759888143</v>
      </c>
      <c r="N262" s="116">
        <v>22005.875325849975</v>
      </c>
      <c r="O262" s="116">
        <v>5150.4715071752535</v>
      </c>
      <c r="P262" s="117">
        <v>-77251.12</v>
      </c>
      <c r="Q262" s="117">
        <v>511175.18887927657</v>
      </c>
      <c r="R262" s="118">
        <v>643403.33240608778</v>
      </c>
      <c r="S262" s="21">
        <v>1435067.8760461367</v>
      </c>
      <c r="T262" s="36">
        <v>401342.61739297368</v>
      </c>
      <c r="U262" s="19">
        <v>1836410.4934391105</v>
      </c>
      <c r="V262" s="19">
        <v>319177.43982400087</v>
      </c>
      <c r="W262" s="38">
        <f t="shared" si="10"/>
        <v>2155587.9332631114</v>
      </c>
      <c r="X262" s="119"/>
    </row>
    <row r="263" spans="1:24" s="120" customFormat="1" ht="16.5">
      <c r="A263" s="20">
        <v>834</v>
      </c>
      <c r="B263" s="18" t="s">
        <v>289</v>
      </c>
      <c r="C263" s="21">
        <v>5967</v>
      </c>
      <c r="D263" s="21">
        <v>8262966.0499999989</v>
      </c>
      <c r="E263" s="21">
        <v>1110717.3491179983</v>
      </c>
      <c r="F263" s="21">
        <v>9373683.3991179969</v>
      </c>
      <c r="G263" s="114">
        <v>1357.49</v>
      </c>
      <c r="H263" s="32">
        <v>8100142.8300000001</v>
      </c>
      <c r="I263" s="32">
        <v>1273540.5691179968</v>
      </c>
      <c r="J263" s="115">
        <f t="shared" si="9"/>
        <v>0.13586340768004057</v>
      </c>
      <c r="K263" s="116">
        <v>0</v>
      </c>
      <c r="L263" s="116">
        <v>0</v>
      </c>
      <c r="M263" s="116">
        <v>48224.752250064063</v>
      </c>
      <c r="N263" s="116">
        <v>112656.6406588559</v>
      </c>
      <c r="O263" s="116">
        <v>0</v>
      </c>
      <c r="P263" s="117">
        <v>-322033.59500000003</v>
      </c>
      <c r="Q263" s="117">
        <v>1228827.6821820433</v>
      </c>
      <c r="R263" s="118">
        <v>786595.51759243896</v>
      </c>
      <c r="S263" s="21">
        <v>3127811.566801399</v>
      </c>
      <c r="T263" s="36">
        <v>1522103.5345020047</v>
      </c>
      <c r="U263" s="19">
        <v>4649915.1013034042</v>
      </c>
      <c r="V263" s="19">
        <v>1065683.7881266284</v>
      </c>
      <c r="W263" s="38">
        <f t="shared" si="10"/>
        <v>5715598.889430033</v>
      </c>
      <c r="X263" s="119"/>
    </row>
    <row r="264" spans="1:24" s="120" customFormat="1" ht="16.5">
      <c r="A264" s="20">
        <v>837</v>
      </c>
      <c r="B264" s="18" t="s">
        <v>290</v>
      </c>
      <c r="C264" s="21">
        <v>244223</v>
      </c>
      <c r="D264" s="21">
        <v>299846239.18999994</v>
      </c>
      <c r="E264" s="21">
        <v>59281916.051402606</v>
      </c>
      <c r="F264" s="21">
        <v>359128155.24140257</v>
      </c>
      <c r="G264" s="114">
        <v>1357.49</v>
      </c>
      <c r="H264" s="32">
        <v>331530280.26999998</v>
      </c>
      <c r="I264" s="32">
        <v>27597874.971402586</v>
      </c>
      <c r="J264" s="115">
        <f t="shared" si="9"/>
        <v>7.6846870869401909E-2</v>
      </c>
      <c r="K264" s="116">
        <v>0</v>
      </c>
      <c r="L264" s="116">
        <v>0</v>
      </c>
      <c r="M264" s="116">
        <v>3742870.7500101919</v>
      </c>
      <c r="N264" s="116">
        <v>4943657.8650431829</v>
      </c>
      <c r="O264" s="116">
        <v>3070312.5714212377</v>
      </c>
      <c r="P264" s="117">
        <v>-31387590.619350001</v>
      </c>
      <c r="Q264" s="117">
        <v>-52080224.427214928</v>
      </c>
      <c r="R264" s="118">
        <v>-16714506.631136214</v>
      </c>
      <c r="S264" s="21">
        <v>-60827605.519823946</v>
      </c>
      <c r="T264" s="36">
        <v>3944188.9165353635</v>
      </c>
      <c r="U264" s="19">
        <v>-56883416.603288583</v>
      </c>
      <c r="V264" s="19">
        <v>34980819.591582865</v>
      </c>
      <c r="W264" s="38">
        <f t="shared" si="10"/>
        <v>-21902597.011705719</v>
      </c>
      <c r="X264" s="119"/>
    </row>
    <row r="265" spans="1:24" s="120" customFormat="1" ht="16.5">
      <c r="A265" s="20">
        <v>844</v>
      </c>
      <c r="B265" s="18" t="s">
        <v>291</v>
      </c>
      <c r="C265" s="21">
        <v>1479</v>
      </c>
      <c r="D265" s="21">
        <v>1286822</v>
      </c>
      <c r="E265" s="21">
        <v>480042.89322991966</v>
      </c>
      <c r="F265" s="21">
        <v>1766864.8932299197</v>
      </c>
      <c r="G265" s="114">
        <v>1357.49</v>
      </c>
      <c r="H265" s="32">
        <v>2007727.71</v>
      </c>
      <c r="I265" s="32">
        <v>-240862.81677008024</v>
      </c>
      <c r="J265" s="115">
        <f t="shared" si="9"/>
        <v>-0.13632214760335787</v>
      </c>
      <c r="K265" s="116">
        <v>200540.07105599996</v>
      </c>
      <c r="L265" s="116">
        <v>0</v>
      </c>
      <c r="M265" s="116">
        <v>14056.452752305346</v>
      </c>
      <c r="N265" s="116">
        <v>25916.400824713786</v>
      </c>
      <c r="O265" s="116">
        <v>0</v>
      </c>
      <c r="P265" s="117">
        <v>-72814.375</v>
      </c>
      <c r="Q265" s="117">
        <v>32456.154893632938</v>
      </c>
      <c r="R265" s="118">
        <v>-119917.78270891006</v>
      </c>
      <c r="S265" s="21">
        <v>-160625.89495233831</v>
      </c>
      <c r="T265" s="36">
        <v>660880.56790014298</v>
      </c>
      <c r="U265" s="19">
        <v>500254.67294780468</v>
      </c>
      <c r="V265" s="19">
        <v>350327.57536007016</v>
      </c>
      <c r="W265" s="38">
        <f t="shared" si="10"/>
        <v>850582.24830787489</v>
      </c>
      <c r="X265" s="119"/>
    </row>
    <row r="266" spans="1:24" s="120" customFormat="1" ht="16.5">
      <c r="A266" s="20">
        <v>845</v>
      </c>
      <c r="B266" s="18" t="s">
        <v>292</v>
      </c>
      <c r="C266" s="21">
        <v>2882</v>
      </c>
      <c r="D266" s="21">
        <v>4183166.12</v>
      </c>
      <c r="E266" s="21">
        <v>1530344.1734867035</v>
      </c>
      <c r="F266" s="21">
        <v>5713510.2934867032</v>
      </c>
      <c r="G266" s="114">
        <v>1357.49</v>
      </c>
      <c r="H266" s="32">
        <v>3912286.18</v>
      </c>
      <c r="I266" s="32">
        <v>1801224.113486703</v>
      </c>
      <c r="J266" s="115">
        <f t="shared" si="9"/>
        <v>0.31525699980624267</v>
      </c>
      <c r="K266" s="116">
        <v>364088.77788800001</v>
      </c>
      <c r="L266" s="116">
        <v>0</v>
      </c>
      <c r="M266" s="116">
        <v>32827.879225741381</v>
      </c>
      <c r="N266" s="116">
        <v>40070.301053138428</v>
      </c>
      <c r="O266" s="116">
        <v>0</v>
      </c>
      <c r="P266" s="117">
        <v>-144438.68350000001</v>
      </c>
      <c r="Q266" s="117">
        <v>264983.62117338402</v>
      </c>
      <c r="R266" s="118">
        <v>98475.382616933959</v>
      </c>
      <c r="S266" s="21">
        <v>2457231.3919439008</v>
      </c>
      <c r="T266" s="36">
        <v>1005762.2059302767</v>
      </c>
      <c r="U266" s="19">
        <v>3462993.5978741776</v>
      </c>
      <c r="V266" s="19">
        <v>560966.30026797939</v>
      </c>
      <c r="W266" s="38">
        <f t="shared" si="10"/>
        <v>4023959.8981421571</v>
      </c>
      <c r="X266" s="119"/>
    </row>
    <row r="267" spans="1:24" s="120" customFormat="1" ht="16.5">
      <c r="A267" s="20">
        <v>846</v>
      </c>
      <c r="B267" s="18" t="s">
        <v>293</v>
      </c>
      <c r="C267" s="21">
        <v>4952</v>
      </c>
      <c r="D267" s="21">
        <v>6652687.21</v>
      </c>
      <c r="E267" s="21">
        <v>902183.27509652497</v>
      </c>
      <c r="F267" s="21">
        <v>7554870.4850965254</v>
      </c>
      <c r="G267" s="114">
        <v>1357.49</v>
      </c>
      <c r="H267" s="32">
        <v>6722290.4800000004</v>
      </c>
      <c r="I267" s="32">
        <v>832580.00509652495</v>
      </c>
      <c r="J267" s="115">
        <f t="shared" si="9"/>
        <v>0.11020440479276958</v>
      </c>
      <c r="K267" s="116">
        <v>53607.235541333328</v>
      </c>
      <c r="L267" s="116">
        <v>0</v>
      </c>
      <c r="M267" s="116">
        <v>55667.828459399054</v>
      </c>
      <c r="N267" s="116">
        <v>74939.985284824084</v>
      </c>
      <c r="O267" s="116">
        <v>0</v>
      </c>
      <c r="P267" s="117">
        <v>-254228.63250000001</v>
      </c>
      <c r="Q267" s="117">
        <v>1862295.3953796236</v>
      </c>
      <c r="R267" s="118">
        <v>798628.76218654879</v>
      </c>
      <c r="S267" s="21">
        <v>3423490.5794482538</v>
      </c>
      <c r="T267" s="36">
        <v>2954256.1766410749</v>
      </c>
      <c r="U267" s="19">
        <v>6377746.7560893288</v>
      </c>
      <c r="V267" s="19">
        <v>1090060.7945677161</v>
      </c>
      <c r="W267" s="38">
        <f t="shared" si="10"/>
        <v>7467807.5506570451</v>
      </c>
      <c r="X267" s="119"/>
    </row>
    <row r="268" spans="1:24" s="120" customFormat="1" ht="16.5">
      <c r="A268" s="20">
        <v>848</v>
      </c>
      <c r="B268" s="18" t="s">
        <v>294</v>
      </c>
      <c r="C268" s="21">
        <v>4241</v>
      </c>
      <c r="D268" s="21">
        <v>5271980.6399999997</v>
      </c>
      <c r="E268" s="21">
        <v>1525164.0047876879</v>
      </c>
      <c r="F268" s="21">
        <v>6797144.6447876878</v>
      </c>
      <c r="G268" s="114">
        <v>1357.49</v>
      </c>
      <c r="H268" s="32">
        <v>5757115.0899999999</v>
      </c>
      <c r="I268" s="32">
        <v>1040029.554787688</v>
      </c>
      <c r="J268" s="115">
        <f t="shared" ref="J268:J303" si="11">I268/F268</f>
        <v>0.1530097723586363</v>
      </c>
      <c r="K268" s="116">
        <v>240343.7579893333</v>
      </c>
      <c r="L268" s="116">
        <v>0</v>
      </c>
      <c r="M268" s="116">
        <v>47579.864440091631</v>
      </c>
      <c r="N268" s="116">
        <v>79672.896146887157</v>
      </c>
      <c r="O268" s="116">
        <v>0</v>
      </c>
      <c r="P268" s="117">
        <v>-231631.26499999998</v>
      </c>
      <c r="Q268" s="117">
        <v>568124.55437067663</v>
      </c>
      <c r="R268" s="118">
        <v>576729.73097316187</v>
      </c>
      <c r="S268" s="21">
        <v>2320849.0937078386</v>
      </c>
      <c r="T268" s="36">
        <v>2431904.4090813613</v>
      </c>
      <c r="U268" s="19">
        <v>4752753.5027891994</v>
      </c>
      <c r="V268" s="19">
        <v>928094.26553796174</v>
      </c>
      <c r="W268" s="38">
        <f t="shared" ref="W268:W303" si="12">U268+V268</f>
        <v>5680847.7683271607</v>
      </c>
      <c r="X268" s="119"/>
    </row>
    <row r="269" spans="1:24" s="120" customFormat="1" ht="16.5">
      <c r="A269" s="20">
        <v>849</v>
      </c>
      <c r="B269" s="18" t="s">
        <v>295</v>
      </c>
      <c r="C269" s="21">
        <v>2938</v>
      </c>
      <c r="D269" s="21">
        <v>4978339.67</v>
      </c>
      <c r="E269" s="21">
        <v>755270.73019429063</v>
      </c>
      <c r="F269" s="21">
        <v>5733610.400194291</v>
      </c>
      <c r="G269" s="114">
        <v>1357.49</v>
      </c>
      <c r="H269" s="32">
        <v>3988305.62</v>
      </c>
      <c r="I269" s="32">
        <v>1745304.7801942909</v>
      </c>
      <c r="J269" s="115">
        <f t="shared" si="11"/>
        <v>0.3043989141876729</v>
      </c>
      <c r="K269" s="116">
        <v>155394.37693866668</v>
      </c>
      <c r="L269" s="116">
        <v>0</v>
      </c>
      <c r="M269" s="116">
        <v>37196.265605891036</v>
      </c>
      <c r="N269" s="116">
        <v>43732.769808650635</v>
      </c>
      <c r="O269" s="116">
        <v>0</v>
      </c>
      <c r="P269" s="117">
        <v>-161036.10500000001</v>
      </c>
      <c r="Q269" s="117">
        <v>571440.34936125285</v>
      </c>
      <c r="R269" s="118">
        <v>101848.67149310854</v>
      </c>
      <c r="S269" s="21">
        <v>2493881.1084018606</v>
      </c>
      <c r="T269" s="36">
        <v>1542832.0677826763</v>
      </c>
      <c r="U269" s="19">
        <v>4036713.1761845369</v>
      </c>
      <c r="V269" s="19">
        <v>624802.38183468417</v>
      </c>
      <c r="W269" s="38">
        <f t="shared" si="12"/>
        <v>4661515.5580192208</v>
      </c>
      <c r="X269" s="119"/>
    </row>
    <row r="270" spans="1:24" s="120" customFormat="1" ht="16.5">
      <c r="A270" s="20">
        <v>850</v>
      </c>
      <c r="B270" s="18" t="s">
        <v>296</v>
      </c>
      <c r="C270" s="21">
        <v>2387</v>
      </c>
      <c r="D270" s="21">
        <v>4046904.79</v>
      </c>
      <c r="E270" s="21">
        <v>505450.21920176368</v>
      </c>
      <c r="F270" s="21">
        <v>4552355.0092017641</v>
      </c>
      <c r="G270" s="114">
        <v>1357.49</v>
      </c>
      <c r="H270" s="32">
        <v>3240328.63</v>
      </c>
      <c r="I270" s="32">
        <v>1312026.3792017642</v>
      </c>
      <c r="J270" s="115">
        <f t="shared" si="11"/>
        <v>0.28820827386039527</v>
      </c>
      <c r="K270" s="116">
        <v>30919.683050666663</v>
      </c>
      <c r="L270" s="116">
        <v>0</v>
      </c>
      <c r="M270" s="116">
        <v>18320.750301829936</v>
      </c>
      <c r="N270" s="116">
        <v>41895.893497630139</v>
      </c>
      <c r="O270" s="116">
        <v>0</v>
      </c>
      <c r="P270" s="117">
        <v>-126762.62000000001</v>
      </c>
      <c r="Q270" s="117">
        <v>452798.20734385669</v>
      </c>
      <c r="R270" s="118">
        <v>406017.78741767467</v>
      </c>
      <c r="S270" s="21">
        <v>2135216.0808134223</v>
      </c>
      <c r="T270" s="36">
        <v>844296.0164284627</v>
      </c>
      <c r="U270" s="19">
        <v>2979512.097241885</v>
      </c>
      <c r="V270" s="19">
        <v>414579.7562173722</v>
      </c>
      <c r="W270" s="38">
        <f t="shared" si="12"/>
        <v>3394091.8534592572</v>
      </c>
      <c r="X270" s="119"/>
    </row>
    <row r="271" spans="1:24" s="120" customFormat="1" ht="16.5">
      <c r="A271" s="20">
        <v>851</v>
      </c>
      <c r="B271" s="18" t="s">
        <v>297</v>
      </c>
      <c r="C271" s="21">
        <v>21333</v>
      </c>
      <c r="D271" s="21">
        <v>33447319.09</v>
      </c>
      <c r="E271" s="21">
        <v>3684521.5118757533</v>
      </c>
      <c r="F271" s="21">
        <v>37131840.601875752</v>
      </c>
      <c r="G271" s="114">
        <v>1357.49</v>
      </c>
      <c r="H271" s="32">
        <v>28959334.170000002</v>
      </c>
      <c r="I271" s="32">
        <v>8172506.4318757504</v>
      </c>
      <c r="J271" s="115">
        <f t="shared" si="11"/>
        <v>0.22009429910842901</v>
      </c>
      <c r="K271" s="116">
        <v>187822.89988800001</v>
      </c>
      <c r="L271" s="116">
        <v>0</v>
      </c>
      <c r="M271" s="116">
        <v>275948.17590176559</v>
      </c>
      <c r="N271" s="116">
        <v>393017.39976434922</v>
      </c>
      <c r="O271" s="116">
        <v>0</v>
      </c>
      <c r="P271" s="117">
        <v>-1521914.4745499999</v>
      </c>
      <c r="Q271" s="117">
        <v>-3093335.6213536244</v>
      </c>
      <c r="R271" s="118">
        <v>-2353377.4286165251</v>
      </c>
      <c r="S271" s="21">
        <v>2060667.3829097142</v>
      </c>
      <c r="T271" s="36">
        <v>6623683.4318045564</v>
      </c>
      <c r="U271" s="19">
        <v>8684350.8147142716</v>
      </c>
      <c r="V271" s="19">
        <v>3168869.9046917036</v>
      </c>
      <c r="W271" s="38">
        <f t="shared" si="12"/>
        <v>11853220.719405975</v>
      </c>
      <c r="X271" s="119"/>
    </row>
    <row r="272" spans="1:24" s="120" customFormat="1" ht="16.5">
      <c r="A272" s="20">
        <v>853</v>
      </c>
      <c r="B272" s="18" t="s">
        <v>298</v>
      </c>
      <c r="C272" s="21">
        <v>195137</v>
      </c>
      <c r="D272" s="21">
        <v>229491271.88</v>
      </c>
      <c r="E272" s="21">
        <v>71102919.72689791</v>
      </c>
      <c r="F272" s="21">
        <v>300594191.60689789</v>
      </c>
      <c r="G272" s="114">
        <v>1357.49</v>
      </c>
      <c r="H272" s="32">
        <v>264896526.13</v>
      </c>
      <c r="I272" s="32">
        <v>35697665.476897895</v>
      </c>
      <c r="J272" s="115">
        <f t="shared" si="11"/>
        <v>0.11875700354044606</v>
      </c>
      <c r="K272" s="116">
        <v>0</v>
      </c>
      <c r="L272" s="116">
        <v>0</v>
      </c>
      <c r="M272" s="116">
        <v>3057755.706997944</v>
      </c>
      <c r="N272" s="116">
        <v>3369676.5717320642</v>
      </c>
      <c r="O272" s="116">
        <v>1285804.7603342002</v>
      </c>
      <c r="P272" s="117">
        <v>-20359884.467250001</v>
      </c>
      <c r="Q272" s="117">
        <v>-14897571.48047613</v>
      </c>
      <c r="R272" s="118">
        <v>3279958.0116260764</v>
      </c>
      <c r="S272" s="21">
        <v>11433404.579862051</v>
      </c>
      <c r="T272" s="36">
        <v>-2685954.7905126396</v>
      </c>
      <c r="U272" s="19">
        <v>8747449.7893494107</v>
      </c>
      <c r="V272" s="19">
        <v>30313200.656417221</v>
      </c>
      <c r="W272" s="38">
        <f t="shared" si="12"/>
        <v>39060650.445766628</v>
      </c>
      <c r="X272" s="119"/>
    </row>
    <row r="273" spans="1:24" s="120" customFormat="1" ht="16.5">
      <c r="A273" s="20">
        <v>854</v>
      </c>
      <c r="B273" s="18" t="s">
        <v>299</v>
      </c>
      <c r="C273" s="21">
        <v>3296</v>
      </c>
      <c r="D273" s="21">
        <v>2932630.2500000005</v>
      </c>
      <c r="E273" s="21">
        <v>1704144.9486598056</v>
      </c>
      <c r="F273" s="21">
        <v>4636775.1986598056</v>
      </c>
      <c r="G273" s="114">
        <v>1357.49</v>
      </c>
      <c r="H273" s="32">
        <v>4474287.04</v>
      </c>
      <c r="I273" s="32">
        <v>162488.15865980554</v>
      </c>
      <c r="J273" s="115">
        <f t="shared" si="11"/>
        <v>3.5043354852909506E-2</v>
      </c>
      <c r="K273" s="116">
        <v>1064207.9447039999</v>
      </c>
      <c r="L273" s="116">
        <v>0</v>
      </c>
      <c r="M273" s="116">
        <v>41397.414920524723</v>
      </c>
      <c r="N273" s="116">
        <v>38307.517073735711</v>
      </c>
      <c r="O273" s="116">
        <v>0</v>
      </c>
      <c r="P273" s="117">
        <v>-147113.80499999999</v>
      </c>
      <c r="Q273" s="117">
        <v>711492.36806556024</v>
      </c>
      <c r="R273" s="118">
        <v>324962.2577487462</v>
      </c>
      <c r="S273" s="21">
        <v>2195741.8561723721</v>
      </c>
      <c r="T273" s="36">
        <v>1306155.668749063</v>
      </c>
      <c r="U273" s="19">
        <v>3501897.5249214349</v>
      </c>
      <c r="V273" s="19">
        <v>658671.04469269828</v>
      </c>
      <c r="W273" s="38">
        <f t="shared" si="12"/>
        <v>4160568.5696141333</v>
      </c>
      <c r="X273" s="119"/>
    </row>
    <row r="274" spans="1:24" s="120" customFormat="1" ht="16.5">
      <c r="A274" s="20">
        <v>857</v>
      </c>
      <c r="B274" s="18" t="s">
        <v>300</v>
      </c>
      <c r="C274" s="21">
        <v>2420</v>
      </c>
      <c r="D274" s="21">
        <v>2350270.89</v>
      </c>
      <c r="E274" s="21">
        <v>774008.08682946558</v>
      </c>
      <c r="F274" s="21">
        <v>3124278.9768294655</v>
      </c>
      <c r="G274" s="114">
        <v>1357.49</v>
      </c>
      <c r="H274" s="32">
        <v>3285125.8</v>
      </c>
      <c r="I274" s="32">
        <v>-160846.82317053434</v>
      </c>
      <c r="J274" s="115">
        <f t="shared" si="11"/>
        <v>-5.1482861922197011E-2</v>
      </c>
      <c r="K274" s="116">
        <v>262873.75839999993</v>
      </c>
      <c r="L274" s="116">
        <v>0</v>
      </c>
      <c r="M274" s="116">
        <v>25331.95864728</v>
      </c>
      <c r="N274" s="116">
        <v>27936.545866015218</v>
      </c>
      <c r="O274" s="116">
        <v>0</v>
      </c>
      <c r="P274" s="117">
        <v>-161995.5</v>
      </c>
      <c r="Q274" s="117">
        <v>-1167025.4108434487</v>
      </c>
      <c r="R274" s="118">
        <v>-788546.30127169937</v>
      </c>
      <c r="S274" s="21">
        <v>-1962271.7723723873</v>
      </c>
      <c r="T274" s="36">
        <v>981437.77164200554</v>
      </c>
      <c r="U274" s="19">
        <v>-980834.00073038181</v>
      </c>
      <c r="V274" s="19">
        <v>527361.04443364893</v>
      </c>
      <c r="W274" s="38">
        <f t="shared" si="12"/>
        <v>-453472.95629673288</v>
      </c>
      <c r="X274" s="119"/>
    </row>
    <row r="275" spans="1:24" s="120" customFormat="1" ht="16.5">
      <c r="A275" s="20">
        <v>858</v>
      </c>
      <c r="B275" s="18" t="s">
        <v>301</v>
      </c>
      <c r="C275" s="21">
        <v>39718</v>
      </c>
      <c r="D275" s="21">
        <v>67377186.120000005</v>
      </c>
      <c r="E275" s="21">
        <v>8059955.2724082787</v>
      </c>
      <c r="F275" s="21">
        <v>75437141.392408282</v>
      </c>
      <c r="G275" s="114">
        <v>1357.49</v>
      </c>
      <c r="H275" s="32">
        <v>53916787.82</v>
      </c>
      <c r="I275" s="32">
        <v>21520353.572408281</v>
      </c>
      <c r="J275" s="115">
        <f t="shared" si="11"/>
        <v>0.2852753057073556</v>
      </c>
      <c r="K275" s="116">
        <v>0</v>
      </c>
      <c r="L275" s="116">
        <v>0</v>
      </c>
      <c r="M275" s="116">
        <v>404243.05602687836</v>
      </c>
      <c r="N275" s="116">
        <v>781119.72420620418</v>
      </c>
      <c r="O275" s="116">
        <v>360034.5824941771</v>
      </c>
      <c r="P275" s="117">
        <v>-2544066.0631500003</v>
      </c>
      <c r="Q275" s="117">
        <v>2487034.7863207255</v>
      </c>
      <c r="R275" s="118">
        <v>827785.34779093298</v>
      </c>
      <c r="S275" s="21">
        <v>23836505.006097198</v>
      </c>
      <c r="T275" s="36">
        <v>-686944.33077511692</v>
      </c>
      <c r="U275" s="19">
        <v>23149560.675322082</v>
      </c>
      <c r="V275" s="19">
        <v>4462632.614209543</v>
      </c>
      <c r="W275" s="38">
        <f t="shared" si="12"/>
        <v>27612193.289531626</v>
      </c>
      <c r="X275" s="119"/>
    </row>
    <row r="276" spans="1:24" s="120" customFormat="1" ht="16.5">
      <c r="A276" s="20">
        <v>859</v>
      </c>
      <c r="B276" s="18" t="s">
        <v>302</v>
      </c>
      <c r="C276" s="21">
        <v>6593</v>
      </c>
      <c r="D276" s="21">
        <v>18387684</v>
      </c>
      <c r="E276" s="21">
        <v>877565.06901993346</v>
      </c>
      <c r="F276" s="21">
        <v>19265249.069019932</v>
      </c>
      <c r="G276" s="114">
        <v>1357.49</v>
      </c>
      <c r="H276" s="32">
        <v>8949931.5700000003</v>
      </c>
      <c r="I276" s="32">
        <v>10315317.499019932</v>
      </c>
      <c r="J276" s="115">
        <f t="shared" si="11"/>
        <v>0.5354364982287092</v>
      </c>
      <c r="K276" s="116">
        <v>0</v>
      </c>
      <c r="L276" s="116">
        <v>0</v>
      </c>
      <c r="M276" s="116">
        <v>45926.895687132892</v>
      </c>
      <c r="N276" s="116">
        <v>107548.93526677745</v>
      </c>
      <c r="O276" s="116">
        <v>0</v>
      </c>
      <c r="P276" s="117">
        <v>-285407.15000000002</v>
      </c>
      <c r="Q276" s="117">
        <v>-1591538.826485574</v>
      </c>
      <c r="R276" s="118">
        <v>-1816796.2250790051</v>
      </c>
      <c r="S276" s="21">
        <v>6775051.1284092646</v>
      </c>
      <c r="T276" s="36">
        <v>4830090.4899344286</v>
      </c>
      <c r="U276" s="19">
        <v>11605141.618343692</v>
      </c>
      <c r="V276" s="19">
        <v>953070.92095545004</v>
      </c>
      <c r="W276" s="38">
        <f t="shared" si="12"/>
        <v>12558212.539299142</v>
      </c>
      <c r="X276" s="119"/>
    </row>
    <row r="277" spans="1:24" s="120" customFormat="1" ht="16.5">
      <c r="A277" s="20">
        <v>886</v>
      </c>
      <c r="B277" s="18" t="s">
        <v>303</v>
      </c>
      <c r="C277" s="21">
        <v>12669</v>
      </c>
      <c r="D277" s="21">
        <v>19547910.740000002</v>
      </c>
      <c r="E277" s="21">
        <v>1613177.8082949598</v>
      </c>
      <c r="F277" s="21">
        <v>21161088.548294961</v>
      </c>
      <c r="G277" s="114">
        <v>1357.49</v>
      </c>
      <c r="H277" s="32">
        <v>17198040.809999999</v>
      </c>
      <c r="I277" s="32">
        <v>3963047.7382949628</v>
      </c>
      <c r="J277" s="115">
        <f t="shared" si="11"/>
        <v>0.1872799562862886</v>
      </c>
      <c r="K277" s="116">
        <v>0</v>
      </c>
      <c r="L277" s="116">
        <v>0</v>
      </c>
      <c r="M277" s="116">
        <v>119332.02645182691</v>
      </c>
      <c r="N277" s="116">
        <v>183051.20325767543</v>
      </c>
      <c r="O277" s="116">
        <v>0</v>
      </c>
      <c r="P277" s="117">
        <v>-762047.11</v>
      </c>
      <c r="Q277" s="117">
        <v>-534326.5675859456</v>
      </c>
      <c r="R277" s="118">
        <v>-826780.32890435145</v>
      </c>
      <c r="S277" s="21">
        <v>2142276.961514168</v>
      </c>
      <c r="T277" s="36">
        <v>4301424.0999228768</v>
      </c>
      <c r="U277" s="19">
        <v>6443701.0614370443</v>
      </c>
      <c r="V277" s="19">
        <v>1865539.3628148586</v>
      </c>
      <c r="W277" s="38">
        <f t="shared" si="12"/>
        <v>8309240.4242519028</v>
      </c>
      <c r="X277" s="119"/>
    </row>
    <row r="278" spans="1:24" s="120" customFormat="1" ht="16.5">
      <c r="A278" s="20">
        <v>887</v>
      </c>
      <c r="B278" s="18" t="s">
        <v>304</v>
      </c>
      <c r="C278" s="21">
        <v>4669</v>
      </c>
      <c r="D278" s="21">
        <v>5826922.3199999994</v>
      </c>
      <c r="E278" s="21">
        <v>1037517.518267112</v>
      </c>
      <c r="F278" s="21">
        <v>6864439.8382671112</v>
      </c>
      <c r="G278" s="114">
        <v>1357.49</v>
      </c>
      <c r="H278" s="32">
        <v>6338120.8099999996</v>
      </c>
      <c r="I278" s="32">
        <v>526319.02826711163</v>
      </c>
      <c r="J278" s="115">
        <f t="shared" si="11"/>
        <v>7.6673266962447126E-2</v>
      </c>
      <c r="K278" s="116">
        <v>0</v>
      </c>
      <c r="L278" s="116">
        <v>0</v>
      </c>
      <c r="M278" s="116">
        <v>47716.079182129484</v>
      </c>
      <c r="N278" s="116">
        <v>73585.714494004453</v>
      </c>
      <c r="O278" s="116">
        <v>0</v>
      </c>
      <c r="P278" s="117">
        <v>-374032.87499999994</v>
      </c>
      <c r="Q278" s="117">
        <v>-207635.47978009735</v>
      </c>
      <c r="R278" s="118">
        <v>-57867.185681172916</v>
      </c>
      <c r="S278" s="21">
        <v>8085.2814819753403</v>
      </c>
      <c r="T278" s="36">
        <v>2405880.6837205752</v>
      </c>
      <c r="U278" s="19">
        <v>2413965.9652025504</v>
      </c>
      <c r="V278" s="19">
        <v>999678.36703362246</v>
      </c>
      <c r="W278" s="38">
        <f t="shared" si="12"/>
        <v>3413644.3322361726</v>
      </c>
      <c r="X278" s="119"/>
    </row>
    <row r="279" spans="1:24" s="120" customFormat="1" ht="16.5">
      <c r="A279" s="20">
        <v>889</v>
      </c>
      <c r="B279" s="18" t="s">
        <v>305</v>
      </c>
      <c r="C279" s="21">
        <v>2568</v>
      </c>
      <c r="D279" s="21">
        <v>3633447.0099999993</v>
      </c>
      <c r="E279" s="21">
        <v>1582350.8721091545</v>
      </c>
      <c r="F279" s="21">
        <v>5215797.882109154</v>
      </c>
      <c r="G279" s="114">
        <v>1357.49</v>
      </c>
      <c r="H279" s="32">
        <v>3486034.32</v>
      </c>
      <c r="I279" s="32">
        <v>1729763.5621091542</v>
      </c>
      <c r="J279" s="115">
        <f t="shared" si="11"/>
        <v>0.33163930067966435</v>
      </c>
      <c r="K279" s="116">
        <v>320575.10899199999</v>
      </c>
      <c r="L279" s="116">
        <v>0</v>
      </c>
      <c r="M279" s="116">
        <v>29116.993948103871</v>
      </c>
      <c r="N279" s="116">
        <v>43948.505071937572</v>
      </c>
      <c r="O279" s="116">
        <v>0</v>
      </c>
      <c r="P279" s="117">
        <v>-106697.375</v>
      </c>
      <c r="Q279" s="117">
        <v>977582.7936448477</v>
      </c>
      <c r="R279" s="118">
        <v>354238.36625619186</v>
      </c>
      <c r="S279" s="21">
        <v>3348527.9550222354</v>
      </c>
      <c r="T279" s="36">
        <v>691022.97430247092</v>
      </c>
      <c r="U279" s="19">
        <v>4039550.9293247061</v>
      </c>
      <c r="V279" s="19">
        <v>532330.61020485696</v>
      </c>
      <c r="W279" s="38">
        <f t="shared" si="12"/>
        <v>4571881.5395295629</v>
      </c>
      <c r="X279" s="119"/>
    </row>
    <row r="280" spans="1:24" s="120" customFormat="1" ht="16.5">
      <c r="A280" s="20">
        <v>890</v>
      </c>
      <c r="B280" s="18" t="s">
        <v>306</v>
      </c>
      <c r="C280" s="21">
        <v>1176</v>
      </c>
      <c r="D280" s="21">
        <v>1444678.9800000002</v>
      </c>
      <c r="E280" s="21">
        <v>1167749.0925970175</v>
      </c>
      <c r="F280" s="21">
        <v>2612428.0725970175</v>
      </c>
      <c r="G280" s="114">
        <v>1357.49</v>
      </c>
      <c r="H280" s="32">
        <v>1596408.24</v>
      </c>
      <c r="I280" s="32">
        <v>1016019.8325970175</v>
      </c>
      <c r="J280" s="115">
        <f t="shared" si="11"/>
        <v>0.38891782064912167</v>
      </c>
      <c r="K280" s="116">
        <v>421271.80031999998</v>
      </c>
      <c r="L280" s="116">
        <v>450429.84</v>
      </c>
      <c r="M280" s="116">
        <v>14052.917335654161</v>
      </c>
      <c r="N280" s="116">
        <v>16626.928667336477</v>
      </c>
      <c r="O280" s="116">
        <v>0</v>
      </c>
      <c r="P280" s="117">
        <v>-57001.454999999994</v>
      </c>
      <c r="Q280" s="117">
        <v>119504.00518397168</v>
      </c>
      <c r="R280" s="118">
        <v>577443.83337277023</v>
      </c>
      <c r="S280" s="21">
        <v>2558347.7024767501</v>
      </c>
      <c r="T280" s="36">
        <v>532509.90531625517</v>
      </c>
      <c r="U280" s="19">
        <v>3090857.6077930052</v>
      </c>
      <c r="V280" s="19">
        <v>231412.57604430921</v>
      </c>
      <c r="W280" s="38">
        <f t="shared" si="12"/>
        <v>3322270.1838373146</v>
      </c>
      <c r="X280" s="119"/>
    </row>
    <row r="281" spans="1:24" s="120" customFormat="1" ht="16.5">
      <c r="A281" s="20">
        <v>892</v>
      </c>
      <c r="B281" s="18" t="s">
        <v>307</v>
      </c>
      <c r="C281" s="21">
        <v>3634</v>
      </c>
      <c r="D281" s="21">
        <v>8280264.0499999998</v>
      </c>
      <c r="E281" s="21">
        <v>621000.61433506047</v>
      </c>
      <c r="F281" s="21">
        <v>8901264.6643350609</v>
      </c>
      <c r="G281" s="114">
        <v>1357.49</v>
      </c>
      <c r="H281" s="32">
        <v>4933118.66</v>
      </c>
      <c r="I281" s="32">
        <v>3968146.0043350607</v>
      </c>
      <c r="J281" s="115">
        <f t="shared" si="11"/>
        <v>0.44579575531939175</v>
      </c>
      <c r="K281" s="116">
        <v>0</v>
      </c>
      <c r="L281" s="116">
        <v>0</v>
      </c>
      <c r="M281" s="116">
        <v>27677.781836860129</v>
      </c>
      <c r="N281" s="116">
        <v>70783.690284110897</v>
      </c>
      <c r="O281" s="116">
        <v>0</v>
      </c>
      <c r="P281" s="117">
        <v>-191417.67499999999</v>
      </c>
      <c r="Q281" s="117">
        <v>288722.43027402594</v>
      </c>
      <c r="R281" s="118">
        <v>71417.300230313907</v>
      </c>
      <c r="S281" s="21">
        <v>4235329.5319603719</v>
      </c>
      <c r="T281" s="36">
        <v>2047348.8561023241</v>
      </c>
      <c r="U281" s="19">
        <v>6282678.388062696</v>
      </c>
      <c r="V281" s="19">
        <v>581837.33491472271</v>
      </c>
      <c r="W281" s="38">
        <f t="shared" si="12"/>
        <v>6864515.7229774185</v>
      </c>
      <c r="X281" s="119"/>
    </row>
    <row r="282" spans="1:24" s="120" customFormat="1" ht="16.5">
      <c r="A282" s="20">
        <v>893</v>
      </c>
      <c r="B282" s="18" t="s">
        <v>308</v>
      </c>
      <c r="C282" s="21">
        <v>7497</v>
      </c>
      <c r="D282" s="21">
        <v>12907160.709999999</v>
      </c>
      <c r="E282" s="21">
        <v>3835552.8488401906</v>
      </c>
      <c r="F282" s="21">
        <v>16742713.558840189</v>
      </c>
      <c r="G282" s="114">
        <v>1357.49</v>
      </c>
      <c r="H282" s="32">
        <v>10177102.529999999</v>
      </c>
      <c r="I282" s="32">
        <v>6565611.0288401898</v>
      </c>
      <c r="J282" s="115">
        <f t="shared" si="11"/>
        <v>0.39214736642099052</v>
      </c>
      <c r="K282" s="116">
        <v>5399.3194079999994</v>
      </c>
      <c r="L282" s="116">
        <v>0</v>
      </c>
      <c r="M282" s="116">
        <v>95931.947457917515</v>
      </c>
      <c r="N282" s="116">
        <v>116862.41506487812</v>
      </c>
      <c r="O282" s="116">
        <v>14053.447950988317</v>
      </c>
      <c r="P282" s="117">
        <v>-319504.98500000004</v>
      </c>
      <c r="Q282" s="117">
        <v>-627522.68122144893</v>
      </c>
      <c r="R282" s="118">
        <v>-191486.01911852192</v>
      </c>
      <c r="S282" s="21">
        <v>5659344.4733820036</v>
      </c>
      <c r="T282" s="36">
        <v>2202743.0143504692</v>
      </c>
      <c r="U282" s="19">
        <v>7862087.4877324728</v>
      </c>
      <c r="V282" s="19">
        <v>1430350.0308720749</v>
      </c>
      <c r="W282" s="38">
        <f t="shared" si="12"/>
        <v>9292437.5186045468</v>
      </c>
      <c r="X282" s="119"/>
    </row>
    <row r="283" spans="1:24" s="120" customFormat="1" ht="16.5">
      <c r="A283" s="20">
        <v>895</v>
      </c>
      <c r="B283" s="18" t="s">
        <v>309</v>
      </c>
      <c r="C283" s="21">
        <v>15463</v>
      </c>
      <c r="D283" s="21">
        <v>19459047.630000003</v>
      </c>
      <c r="E283" s="21">
        <v>3834493.0682144281</v>
      </c>
      <c r="F283" s="21">
        <v>23293540.69821443</v>
      </c>
      <c r="G283" s="114">
        <v>1357.49</v>
      </c>
      <c r="H283" s="32">
        <v>20990867.870000001</v>
      </c>
      <c r="I283" s="32">
        <v>2302672.8282144293</v>
      </c>
      <c r="J283" s="115">
        <f t="shared" si="11"/>
        <v>9.8854564793189256E-2</v>
      </c>
      <c r="K283" s="116">
        <v>0</v>
      </c>
      <c r="L283" s="116">
        <v>0</v>
      </c>
      <c r="M283" s="116">
        <v>250708.35697287531</v>
      </c>
      <c r="N283" s="116">
        <v>274389.03191377345</v>
      </c>
      <c r="O283" s="116">
        <v>0</v>
      </c>
      <c r="P283" s="117">
        <v>-928951.52390000003</v>
      </c>
      <c r="Q283" s="117">
        <v>824573.90924913436</v>
      </c>
      <c r="R283" s="118">
        <v>1531202.1685080451</v>
      </c>
      <c r="S283" s="21">
        <v>4254594.7709582578</v>
      </c>
      <c r="T283" s="36">
        <v>1487712.2159168257</v>
      </c>
      <c r="U283" s="19">
        <v>5742306.9868750833</v>
      </c>
      <c r="V283" s="19">
        <v>2483747.172520977</v>
      </c>
      <c r="W283" s="38">
        <f t="shared" si="12"/>
        <v>8226054.1593960598</v>
      </c>
      <c r="X283" s="119"/>
    </row>
    <row r="284" spans="1:24" s="120" customFormat="1" ht="16.5">
      <c r="A284" s="20">
        <v>905</v>
      </c>
      <c r="B284" s="18" t="s">
        <v>310</v>
      </c>
      <c r="C284" s="21">
        <v>67615</v>
      </c>
      <c r="D284" s="21">
        <v>94230860.549999997</v>
      </c>
      <c r="E284" s="21">
        <v>22156459.699612528</v>
      </c>
      <c r="F284" s="21">
        <v>116387320.24961253</v>
      </c>
      <c r="G284" s="114">
        <v>1357.49</v>
      </c>
      <c r="H284" s="32">
        <v>91786686.349999994</v>
      </c>
      <c r="I284" s="32">
        <v>24600633.899612531</v>
      </c>
      <c r="J284" s="115">
        <f t="shared" si="11"/>
        <v>0.21136867699034792</v>
      </c>
      <c r="K284" s="116">
        <v>0</v>
      </c>
      <c r="L284" s="116">
        <v>0</v>
      </c>
      <c r="M284" s="116">
        <v>1076069.326403308</v>
      </c>
      <c r="N284" s="116">
        <v>1414861.8809944734</v>
      </c>
      <c r="O284" s="116">
        <v>21055.122196081702</v>
      </c>
      <c r="P284" s="117">
        <v>-5774165.9530000007</v>
      </c>
      <c r="Q284" s="117">
        <v>-8472429.407875143</v>
      </c>
      <c r="R284" s="118">
        <v>-3166228.8408458158</v>
      </c>
      <c r="S284" s="21">
        <v>9699796.027485434</v>
      </c>
      <c r="T284" s="36">
        <v>2645361.7152829873</v>
      </c>
      <c r="U284" s="19">
        <v>12345157.742768422</v>
      </c>
      <c r="V284" s="19">
        <v>10091513.142283324</v>
      </c>
      <c r="W284" s="38">
        <f t="shared" si="12"/>
        <v>22436670.885051746</v>
      </c>
      <c r="X284" s="119"/>
    </row>
    <row r="285" spans="1:24" s="120" customFormat="1" ht="16.5">
      <c r="A285" s="20">
        <v>908</v>
      </c>
      <c r="B285" s="18" t="s">
        <v>311</v>
      </c>
      <c r="C285" s="21">
        <v>20695</v>
      </c>
      <c r="D285" s="21">
        <v>30051478.989999998</v>
      </c>
      <c r="E285" s="21">
        <v>3148723.8019111948</v>
      </c>
      <c r="F285" s="21">
        <v>33200202.791911192</v>
      </c>
      <c r="G285" s="114">
        <v>1357.49</v>
      </c>
      <c r="H285" s="32">
        <v>28093255.550000001</v>
      </c>
      <c r="I285" s="32">
        <v>5106947.2419111915</v>
      </c>
      <c r="J285" s="115">
        <f t="shared" si="11"/>
        <v>0.15382277252702306</v>
      </c>
      <c r="K285" s="116">
        <v>0</v>
      </c>
      <c r="L285" s="116">
        <v>0</v>
      </c>
      <c r="M285" s="116">
        <v>219796.9450465015</v>
      </c>
      <c r="N285" s="116">
        <v>415644.70898933517</v>
      </c>
      <c r="O285" s="116">
        <v>0</v>
      </c>
      <c r="P285" s="117">
        <v>-1421298.2712000003</v>
      </c>
      <c r="Q285" s="117">
        <v>1285905.0545452489</v>
      </c>
      <c r="R285" s="118">
        <v>1249969.9709115387</v>
      </c>
      <c r="S285" s="21">
        <v>6856965.6502038157</v>
      </c>
      <c r="T285" s="36">
        <v>4419473.9656567341</v>
      </c>
      <c r="U285" s="19">
        <v>11276439.61586055</v>
      </c>
      <c r="V285" s="19">
        <v>2833883.4799727495</v>
      </c>
      <c r="W285" s="38">
        <f t="shared" si="12"/>
        <v>14110323.0958333</v>
      </c>
      <c r="X285" s="119"/>
    </row>
    <row r="286" spans="1:24" s="120" customFormat="1" ht="16.5">
      <c r="A286" s="20">
        <v>915</v>
      </c>
      <c r="B286" s="18" t="s">
        <v>312</v>
      </c>
      <c r="C286" s="21">
        <v>19973</v>
      </c>
      <c r="D286" s="21">
        <v>22872318.23</v>
      </c>
      <c r="E286" s="21">
        <v>3540592.689168077</v>
      </c>
      <c r="F286" s="21">
        <v>26412910.919168077</v>
      </c>
      <c r="G286" s="114">
        <v>1357.49</v>
      </c>
      <c r="H286" s="32">
        <v>27113147.77</v>
      </c>
      <c r="I286" s="32">
        <v>-700236.85083192214</v>
      </c>
      <c r="J286" s="115">
        <f t="shared" si="11"/>
        <v>-2.6511157856658436E-2</v>
      </c>
      <c r="K286" s="116">
        <v>86571.503813333329</v>
      </c>
      <c r="L286" s="116">
        <v>0</v>
      </c>
      <c r="M286" s="116">
        <v>286399.59233926976</v>
      </c>
      <c r="N286" s="116">
        <v>391705.49083786202</v>
      </c>
      <c r="O286" s="116">
        <v>0</v>
      </c>
      <c r="P286" s="117">
        <v>-1883816.3549999997</v>
      </c>
      <c r="Q286" s="117">
        <v>519166.72017882176</v>
      </c>
      <c r="R286" s="118">
        <v>865412.26053147286</v>
      </c>
      <c r="S286" s="21">
        <v>-434797.63813116238</v>
      </c>
      <c r="T286" s="36">
        <v>6446857.8992642388</v>
      </c>
      <c r="U286" s="19">
        <v>6012060.2611330766</v>
      </c>
      <c r="V286" s="19">
        <v>3229910.3827743712</v>
      </c>
      <c r="W286" s="38">
        <f t="shared" si="12"/>
        <v>9241970.6439074483</v>
      </c>
      <c r="X286" s="119"/>
    </row>
    <row r="287" spans="1:24" s="120" customFormat="1" ht="16.5">
      <c r="A287" s="20">
        <v>918</v>
      </c>
      <c r="B287" s="18" t="s">
        <v>313</v>
      </c>
      <c r="C287" s="21">
        <v>2271</v>
      </c>
      <c r="D287" s="21">
        <v>3121869.79</v>
      </c>
      <c r="E287" s="21">
        <v>431666.80504770461</v>
      </c>
      <c r="F287" s="21">
        <v>3553536.5950477049</v>
      </c>
      <c r="G287" s="114">
        <v>1357.49</v>
      </c>
      <c r="H287" s="32">
        <v>3082859.79</v>
      </c>
      <c r="I287" s="32">
        <v>470676.80504770484</v>
      </c>
      <c r="J287" s="115">
        <f t="shared" si="11"/>
        <v>0.13245306259225006</v>
      </c>
      <c r="K287" s="116">
        <v>0</v>
      </c>
      <c r="L287" s="116">
        <v>0</v>
      </c>
      <c r="M287" s="116">
        <v>20798.358002478122</v>
      </c>
      <c r="N287" s="116">
        <v>28416.918755666851</v>
      </c>
      <c r="O287" s="116">
        <v>0</v>
      </c>
      <c r="P287" s="117">
        <v>-117348.625</v>
      </c>
      <c r="Q287" s="117">
        <v>-50426.908010690902</v>
      </c>
      <c r="R287" s="118">
        <v>-13395.547478323122</v>
      </c>
      <c r="S287" s="21">
        <v>338721.00131683575</v>
      </c>
      <c r="T287" s="36">
        <v>752185.48168670957</v>
      </c>
      <c r="U287" s="19">
        <v>1090906.4830035453</v>
      </c>
      <c r="V287" s="19">
        <v>487365.82175122824</v>
      </c>
      <c r="W287" s="38">
        <f t="shared" si="12"/>
        <v>1578272.3047547736</v>
      </c>
      <c r="X287" s="119"/>
    </row>
    <row r="288" spans="1:24" s="120" customFormat="1" ht="16.5">
      <c r="A288" s="20">
        <v>921</v>
      </c>
      <c r="B288" s="18" t="s">
        <v>314</v>
      </c>
      <c r="C288" s="21">
        <v>1941</v>
      </c>
      <c r="D288" s="21">
        <v>1773563.6800000002</v>
      </c>
      <c r="E288" s="21">
        <v>535605.37203091756</v>
      </c>
      <c r="F288" s="21">
        <v>2309169.0520309177</v>
      </c>
      <c r="G288" s="114">
        <v>1357.49</v>
      </c>
      <c r="H288" s="32">
        <v>2634888.09</v>
      </c>
      <c r="I288" s="32">
        <v>-325719.03796908213</v>
      </c>
      <c r="J288" s="115">
        <f t="shared" si="11"/>
        <v>-0.14105465240087631</v>
      </c>
      <c r="K288" s="116">
        <v>575303.33164799993</v>
      </c>
      <c r="L288" s="116">
        <v>0</v>
      </c>
      <c r="M288" s="116">
        <v>20723.094183050202</v>
      </c>
      <c r="N288" s="116">
        <v>29405.081879170059</v>
      </c>
      <c r="O288" s="116">
        <v>0</v>
      </c>
      <c r="P288" s="117">
        <v>-102207.61500000001</v>
      </c>
      <c r="Q288" s="117">
        <v>492864.53945027624</v>
      </c>
      <c r="R288" s="118">
        <v>-56439.522818091667</v>
      </c>
      <c r="S288" s="21">
        <v>633929.87137332256</v>
      </c>
      <c r="T288" s="36">
        <v>969792.27737002331</v>
      </c>
      <c r="U288" s="19">
        <v>1603722.1487433459</v>
      </c>
      <c r="V288" s="19">
        <v>466848.63368791179</v>
      </c>
      <c r="W288" s="38">
        <f t="shared" si="12"/>
        <v>2070570.7824312577</v>
      </c>
      <c r="X288" s="119"/>
    </row>
    <row r="289" spans="1:24" s="120" customFormat="1" ht="16.5">
      <c r="A289" s="20">
        <v>922</v>
      </c>
      <c r="B289" s="18" t="s">
        <v>315</v>
      </c>
      <c r="C289" s="21">
        <v>4444</v>
      </c>
      <c r="D289" s="21">
        <v>8085883.1400000006</v>
      </c>
      <c r="E289" s="21">
        <v>608176.53734988184</v>
      </c>
      <c r="F289" s="21">
        <v>8694059.6773498822</v>
      </c>
      <c r="G289" s="114">
        <v>1357.49</v>
      </c>
      <c r="H289" s="32">
        <v>6032685.5599999996</v>
      </c>
      <c r="I289" s="32">
        <v>2661374.1173498826</v>
      </c>
      <c r="J289" s="115">
        <f t="shared" si="11"/>
        <v>0.30611408434237031</v>
      </c>
      <c r="K289" s="116">
        <v>0</v>
      </c>
      <c r="L289" s="116">
        <v>0</v>
      </c>
      <c r="M289" s="116">
        <v>24739.318906180437</v>
      </c>
      <c r="N289" s="116">
        <v>84080.936469918204</v>
      </c>
      <c r="O289" s="116">
        <v>17387.253865381084</v>
      </c>
      <c r="P289" s="117">
        <v>-219748.56000000003</v>
      </c>
      <c r="Q289" s="117">
        <v>-433863.17385756993</v>
      </c>
      <c r="R289" s="118">
        <v>-413867.62787282886</v>
      </c>
      <c r="S289" s="21">
        <v>1720102.2648609637</v>
      </c>
      <c r="T289" s="36">
        <v>1367846.5882879053</v>
      </c>
      <c r="U289" s="19">
        <v>3087948.8531488692</v>
      </c>
      <c r="V289" s="19">
        <v>708619.43738629937</v>
      </c>
      <c r="W289" s="38">
        <f t="shared" si="12"/>
        <v>3796568.2905351687</v>
      </c>
      <c r="X289" s="119"/>
    </row>
    <row r="290" spans="1:24" s="120" customFormat="1" ht="16.5">
      <c r="A290" s="20">
        <v>924</v>
      </c>
      <c r="B290" s="18" t="s">
        <v>316</v>
      </c>
      <c r="C290" s="21">
        <v>3004</v>
      </c>
      <c r="D290" s="21">
        <v>4436411.8600000003</v>
      </c>
      <c r="E290" s="21">
        <v>674159.77890907275</v>
      </c>
      <c r="F290" s="21">
        <v>5110571.6389090735</v>
      </c>
      <c r="G290" s="114">
        <v>1357.49</v>
      </c>
      <c r="H290" s="32">
        <v>4077899.96</v>
      </c>
      <c r="I290" s="32">
        <v>1032671.6789090736</v>
      </c>
      <c r="J290" s="115">
        <f t="shared" si="11"/>
        <v>0.20206578674034839</v>
      </c>
      <c r="K290" s="116">
        <v>181814.33632</v>
      </c>
      <c r="L290" s="116">
        <v>0</v>
      </c>
      <c r="M290" s="116">
        <v>34139.525921283421</v>
      </c>
      <c r="N290" s="116">
        <v>44630.017062604085</v>
      </c>
      <c r="O290" s="116">
        <v>0</v>
      </c>
      <c r="P290" s="117">
        <v>-122669.995</v>
      </c>
      <c r="Q290" s="117">
        <v>-206122.41685213419</v>
      </c>
      <c r="R290" s="118">
        <v>-369151.36498249811</v>
      </c>
      <c r="S290" s="21">
        <v>595311.7813783288</v>
      </c>
      <c r="T290" s="36">
        <v>1633438.9188614564</v>
      </c>
      <c r="U290" s="19">
        <v>2228750.700239785</v>
      </c>
      <c r="V290" s="19">
        <v>675420.38305382396</v>
      </c>
      <c r="W290" s="38">
        <f t="shared" si="12"/>
        <v>2904171.0832936089</v>
      </c>
      <c r="X290" s="119"/>
    </row>
    <row r="291" spans="1:24" s="120" customFormat="1" ht="16.5">
      <c r="A291" s="20">
        <v>925</v>
      </c>
      <c r="B291" s="18" t="s">
        <v>317</v>
      </c>
      <c r="C291" s="21">
        <v>3490</v>
      </c>
      <c r="D291" s="21">
        <v>4741364.8999999994</v>
      </c>
      <c r="E291" s="21">
        <v>1175971.5608807544</v>
      </c>
      <c r="F291" s="21">
        <v>5917336.4608807536</v>
      </c>
      <c r="G291" s="114">
        <v>1357.49</v>
      </c>
      <c r="H291" s="32">
        <v>4737640.0999999996</v>
      </c>
      <c r="I291" s="32">
        <v>1179696.360880754</v>
      </c>
      <c r="J291" s="115">
        <f t="shared" si="11"/>
        <v>0.19936273164111484</v>
      </c>
      <c r="K291" s="116">
        <v>177903.09434666665</v>
      </c>
      <c r="L291" s="116">
        <v>0</v>
      </c>
      <c r="M291" s="116">
        <v>56910.141739663777</v>
      </c>
      <c r="N291" s="116">
        <v>48356.417200965763</v>
      </c>
      <c r="O291" s="116">
        <v>0</v>
      </c>
      <c r="P291" s="117">
        <v>-168200.44750000001</v>
      </c>
      <c r="Q291" s="117">
        <v>964554.08980234561</v>
      </c>
      <c r="R291" s="118">
        <v>756434.14729145542</v>
      </c>
      <c r="S291" s="21">
        <v>3015653.803761851</v>
      </c>
      <c r="T291" s="36">
        <v>-133472.6458072789</v>
      </c>
      <c r="U291" s="19">
        <v>2882181.1579545722</v>
      </c>
      <c r="V291" s="19">
        <v>743727.80888266978</v>
      </c>
      <c r="W291" s="38">
        <f t="shared" si="12"/>
        <v>3625908.9668372422</v>
      </c>
      <c r="X291" s="119"/>
    </row>
    <row r="292" spans="1:24" s="120" customFormat="1" ht="16.5">
      <c r="A292" s="20">
        <v>927</v>
      </c>
      <c r="B292" s="18" t="s">
        <v>318</v>
      </c>
      <c r="C292" s="21">
        <v>29239</v>
      </c>
      <c r="D292" s="21">
        <v>49982370.93</v>
      </c>
      <c r="E292" s="21">
        <v>5947694.5986728817</v>
      </c>
      <c r="F292" s="21">
        <v>55930065.528672881</v>
      </c>
      <c r="G292" s="114">
        <v>1357.49</v>
      </c>
      <c r="H292" s="32">
        <v>39691650.109999999</v>
      </c>
      <c r="I292" s="32">
        <v>16238415.418672882</v>
      </c>
      <c r="J292" s="115">
        <f t="shared" si="11"/>
        <v>0.29033428202132466</v>
      </c>
      <c r="K292" s="116">
        <v>0</v>
      </c>
      <c r="L292" s="116">
        <v>0</v>
      </c>
      <c r="M292" s="116">
        <v>225624.97647967708</v>
      </c>
      <c r="N292" s="116">
        <v>572707.88277887425</v>
      </c>
      <c r="O292" s="116">
        <v>9389.5930733171044</v>
      </c>
      <c r="P292" s="117">
        <v>-2456589.9700000002</v>
      </c>
      <c r="Q292" s="117">
        <v>-1183608.67459025</v>
      </c>
      <c r="R292" s="118">
        <v>103457.98705784844</v>
      </c>
      <c r="S292" s="21">
        <v>13509397.213472348</v>
      </c>
      <c r="T292" s="36">
        <v>3778478.5755080874</v>
      </c>
      <c r="U292" s="19">
        <v>17287875.788980436</v>
      </c>
      <c r="V292" s="19">
        <v>4169645.5682006492</v>
      </c>
      <c r="W292" s="38">
        <f t="shared" si="12"/>
        <v>21457521.357181083</v>
      </c>
      <c r="X292" s="119"/>
    </row>
    <row r="293" spans="1:24" s="120" customFormat="1" ht="16.5">
      <c r="A293" s="20">
        <v>931</v>
      </c>
      <c r="B293" s="18" t="s">
        <v>319</v>
      </c>
      <c r="C293" s="21">
        <v>6070</v>
      </c>
      <c r="D293" s="21">
        <v>6774455.25</v>
      </c>
      <c r="E293" s="21">
        <v>1693786.8226961705</v>
      </c>
      <c r="F293" s="21">
        <v>8468242.0726961698</v>
      </c>
      <c r="G293" s="114">
        <v>1357.49</v>
      </c>
      <c r="H293" s="32">
        <v>8239964.2999999998</v>
      </c>
      <c r="I293" s="32">
        <v>228277.77269617002</v>
      </c>
      <c r="J293" s="115">
        <f t="shared" si="11"/>
        <v>2.6956925739309856E-2</v>
      </c>
      <c r="K293" s="116">
        <v>801579.14303999988</v>
      </c>
      <c r="L293" s="116">
        <v>0</v>
      </c>
      <c r="M293" s="116">
        <v>82500.62070790703</v>
      </c>
      <c r="N293" s="116">
        <v>111172.78881065261</v>
      </c>
      <c r="O293" s="116">
        <v>0</v>
      </c>
      <c r="P293" s="117">
        <v>-434817.07499999995</v>
      </c>
      <c r="Q293" s="117">
        <v>2436275.0793183893</v>
      </c>
      <c r="R293" s="118">
        <v>1716352.4846798589</v>
      </c>
      <c r="S293" s="21">
        <v>4941340.8142529782</v>
      </c>
      <c r="T293" s="36">
        <v>1865005.5602918142</v>
      </c>
      <c r="U293" s="19">
        <v>6806346.3745447919</v>
      </c>
      <c r="V293" s="19">
        <v>1273343.9948837822</v>
      </c>
      <c r="W293" s="38">
        <f t="shared" si="12"/>
        <v>8079690.3694285741</v>
      </c>
      <c r="X293" s="119"/>
    </row>
    <row r="294" spans="1:24" s="120" customFormat="1" ht="16.5">
      <c r="A294" s="20">
        <v>934</v>
      </c>
      <c r="B294" s="18" t="s">
        <v>320</v>
      </c>
      <c r="C294" s="21">
        <v>2756</v>
      </c>
      <c r="D294" s="21">
        <v>3600845.3</v>
      </c>
      <c r="E294" s="21">
        <v>452391.23828222789</v>
      </c>
      <c r="F294" s="21">
        <v>4053236.5382822277</v>
      </c>
      <c r="G294" s="114">
        <v>1357.49</v>
      </c>
      <c r="H294" s="32">
        <v>3741242.44</v>
      </c>
      <c r="I294" s="32">
        <v>311994.09828222776</v>
      </c>
      <c r="J294" s="115">
        <f t="shared" si="11"/>
        <v>7.6974066362890253E-2</v>
      </c>
      <c r="K294" s="116">
        <v>104209.563328</v>
      </c>
      <c r="L294" s="116">
        <v>0</v>
      </c>
      <c r="M294" s="116">
        <v>31535.145399251844</v>
      </c>
      <c r="N294" s="116">
        <v>46154.749656638654</v>
      </c>
      <c r="O294" s="116">
        <v>0</v>
      </c>
      <c r="P294" s="117">
        <v>-130454.995</v>
      </c>
      <c r="Q294" s="117">
        <v>409813.59544919158</v>
      </c>
      <c r="R294" s="118">
        <v>91106.442690656535</v>
      </c>
      <c r="S294" s="21">
        <v>864358.59980596637</v>
      </c>
      <c r="T294" s="36">
        <v>1247068.8255766295</v>
      </c>
      <c r="U294" s="19">
        <v>2111427.425382596</v>
      </c>
      <c r="V294" s="19">
        <v>528824.58933594381</v>
      </c>
      <c r="W294" s="38">
        <f t="shared" si="12"/>
        <v>2640252.01471854</v>
      </c>
      <c r="X294" s="119"/>
    </row>
    <row r="295" spans="1:24" s="120" customFormat="1" ht="16.5">
      <c r="A295" s="20">
        <v>935</v>
      </c>
      <c r="B295" s="18" t="s">
        <v>321</v>
      </c>
      <c r="C295" s="21">
        <v>3040</v>
      </c>
      <c r="D295" s="21">
        <v>3438534.33</v>
      </c>
      <c r="E295" s="21">
        <v>929818.2053429113</v>
      </c>
      <c r="F295" s="21">
        <v>4368352.5353429113</v>
      </c>
      <c r="G295" s="114">
        <v>1357.49</v>
      </c>
      <c r="H295" s="32">
        <v>4126769.6</v>
      </c>
      <c r="I295" s="32">
        <v>241582.93534291117</v>
      </c>
      <c r="J295" s="115">
        <f t="shared" si="11"/>
        <v>5.5302985138754868E-2</v>
      </c>
      <c r="K295" s="116">
        <v>120240.47957333333</v>
      </c>
      <c r="L295" s="116">
        <v>0</v>
      </c>
      <c r="M295" s="116">
        <v>41607.453964860644</v>
      </c>
      <c r="N295" s="116">
        <v>61114.606743632161</v>
      </c>
      <c r="O295" s="116">
        <v>0</v>
      </c>
      <c r="P295" s="117">
        <v>-181640.03500000003</v>
      </c>
      <c r="Q295" s="117">
        <v>-1384.6995544617216</v>
      </c>
      <c r="R295" s="118">
        <v>141505.90552974556</v>
      </c>
      <c r="S295" s="21">
        <v>423026.64660002117</v>
      </c>
      <c r="T295" s="36">
        <v>899836.86260089686</v>
      </c>
      <c r="U295" s="19">
        <v>1322863.509200918</v>
      </c>
      <c r="V295" s="19">
        <v>606477.15857137449</v>
      </c>
      <c r="W295" s="38">
        <f t="shared" si="12"/>
        <v>1929340.6677722926</v>
      </c>
      <c r="X295" s="119"/>
    </row>
    <row r="296" spans="1:24" s="120" customFormat="1" ht="16.5">
      <c r="A296" s="20">
        <v>936</v>
      </c>
      <c r="B296" s="18" t="s">
        <v>322</v>
      </c>
      <c r="C296" s="21">
        <v>6465</v>
      </c>
      <c r="D296" s="21">
        <v>7430076.6599999992</v>
      </c>
      <c r="E296" s="21">
        <v>1630184.6198281781</v>
      </c>
      <c r="F296" s="21">
        <v>9060261.2798281778</v>
      </c>
      <c r="G296" s="114">
        <v>1357.49</v>
      </c>
      <c r="H296" s="32">
        <v>8776172.8499999996</v>
      </c>
      <c r="I296" s="32">
        <v>284088.42982817814</v>
      </c>
      <c r="J296" s="115">
        <f t="shared" si="11"/>
        <v>3.1355434578986631E-2</v>
      </c>
      <c r="K296" s="116">
        <v>638191.90607999999</v>
      </c>
      <c r="L296" s="116">
        <v>0</v>
      </c>
      <c r="M296" s="116">
        <v>82926.659848273935</v>
      </c>
      <c r="N296" s="116">
        <v>104304.55970925707</v>
      </c>
      <c r="O296" s="116">
        <v>0</v>
      </c>
      <c r="P296" s="117">
        <v>-417677.12</v>
      </c>
      <c r="Q296" s="117">
        <v>2496536.9565103459</v>
      </c>
      <c r="R296" s="118">
        <v>1345893.1229531642</v>
      </c>
      <c r="S296" s="21">
        <v>4534264.5149292191</v>
      </c>
      <c r="T296" s="36">
        <v>1649482.1592507879</v>
      </c>
      <c r="U296" s="19">
        <v>6183746.6741800066</v>
      </c>
      <c r="V296" s="19">
        <v>1346288.2478753014</v>
      </c>
      <c r="W296" s="38">
        <f t="shared" si="12"/>
        <v>7530034.9220553078</v>
      </c>
      <c r="X296" s="119"/>
    </row>
    <row r="297" spans="1:24" s="120" customFormat="1" ht="16.5">
      <c r="A297" s="20">
        <v>946</v>
      </c>
      <c r="B297" s="18" t="s">
        <v>323</v>
      </c>
      <c r="C297" s="21">
        <v>6376</v>
      </c>
      <c r="D297" s="21">
        <v>10213340.829999998</v>
      </c>
      <c r="E297" s="21">
        <v>3268125.1241939641</v>
      </c>
      <c r="F297" s="21">
        <v>13481465.954193963</v>
      </c>
      <c r="G297" s="114">
        <v>1357.49</v>
      </c>
      <c r="H297" s="32">
        <v>8655356.2400000002</v>
      </c>
      <c r="I297" s="32">
        <v>4826109.7141939625</v>
      </c>
      <c r="J297" s="115">
        <f t="shared" si="11"/>
        <v>0.35798107791776185</v>
      </c>
      <c r="K297" s="116">
        <v>159257.85770666666</v>
      </c>
      <c r="L297" s="116">
        <v>0</v>
      </c>
      <c r="M297" s="116">
        <v>71987.727782131638</v>
      </c>
      <c r="N297" s="116">
        <v>87257.326609326745</v>
      </c>
      <c r="O297" s="116">
        <v>0</v>
      </c>
      <c r="P297" s="117">
        <v>-267926.26999999996</v>
      </c>
      <c r="Q297" s="117">
        <v>-69238.727095952665</v>
      </c>
      <c r="R297" s="118">
        <v>248680.01792598719</v>
      </c>
      <c r="S297" s="21">
        <v>5056127.6471221214</v>
      </c>
      <c r="T297" s="36">
        <v>2017280.6695064506</v>
      </c>
      <c r="U297" s="19">
        <v>7073408.3166285716</v>
      </c>
      <c r="V297" s="19">
        <v>1289810.6820018175</v>
      </c>
      <c r="W297" s="38">
        <f t="shared" si="12"/>
        <v>8363218.9986303896</v>
      </c>
      <c r="X297" s="119"/>
    </row>
    <row r="298" spans="1:24" s="120" customFormat="1" ht="16.5">
      <c r="A298" s="20">
        <v>976</v>
      </c>
      <c r="B298" s="18" t="s">
        <v>324</v>
      </c>
      <c r="C298" s="21">
        <v>3830</v>
      </c>
      <c r="D298" s="21">
        <v>3705430.5100000002</v>
      </c>
      <c r="E298" s="21">
        <v>2109623.1948891003</v>
      </c>
      <c r="F298" s="21">
        <v>5815053.7048891</v>
      </c>
      <c r="G298" s="114">
        <v>1357.49</v>
      </c>
      <c r="H298" s="32">
        <v>5199186.7</v>
      </c>
      <c r="I298" s="32">
        <v>615867.00488909986</v>
      </c>
      <c r="J298" s="115">
        <f t="shared" si="11"/>
        <v>0.10590908289828858</v>
      </c>
      <c r="K298" s="116">
        <v>1213099.12512</v>
      </c>
      <c r="L298" s="116">
        <v>0</v>
      </c>
      <c r="M298" s="116">
        <v>44403.934179111864</v>
      </c>
      <c r="N298" s="116">
        <v>64677.427026729354</v>
      </c>
      <c r="O298" s="116">
        <v>0</v>
      </c>
      <c r="P298" s="117">
        <v>-202823.31690000001</v>
      </c>
      <c r="Q298" s="117">
        <v>609999.86583882815</v>
      </c>
      <c r="R298" s="118">
        <v>315883.86778970098</v>
      </c>
      <c r="S298" s="21">
        <v>2661107.9079434704</v>
      </c>
      <c r="T298" s="36">
        <v>1999713.760601236</v>
      </c>
      <c r="U298" s="19">
        <v>4660821.668544706</v>
      </c>
      <c r="V298" s="19">
        <v>795008.26747679105</v>
      </c>
      <c r="W298" s="38">
        <f t="shared" si="12"/>
        <v>5455829.9360214975</v>
      </c>
      <c r="X298" s="119"/>
    </row>
    <row r="299" spans="1:24" s="120" customFormat="1" ht="16.5">
      <c r="A299" s="20">
        <v>977</v>
      </c>
      <c r="B299" s="18" t="s">
        <v>325</v>
      </c>
      <c r="C299" s="21">
        <v>15357</v>
      </c>
      <c r="D299" s="21">
        <v>29281034.260000002</v>
      </c>
      <c r="E299" s="21">
        <v>2000055.2100369104</v>
      </c>
      <c r="F299" s="21">
        <v>31281089.470036913</v>
      </c>
      <c r="G299" s="114">
        <v>1357.49</v>
      </c>
      <c r="H299" s="32">
        <v>20846973.93</v>
      </c>
      <c r="I299" s="32">
        <v>10434115.540036913</v>
      </c>
      <c r="J299" s="115">
        <f t="shared" si="11"/>
        <v>0.3335598509134855</v>
      </c>
      <c r="K299" s="116">
        <v>0</v>
      </c>
      <c r="L299" s="116">
        <v>0</v>
      </c>
      <c r="M299" s="116">
        <v>209147.90464577006</v>
      </c>
      <c r="N299" s="116">
        <v>262591.27195775259</v>
      </c>
      <c r="O299" s="116">
        <v>48640.350284720495</v>
      </c>
      <c r="P299" s="117">
        <v>-1014954.955</v>
      </c>
      <c r="Q299" s="117">
        <v>-60573.918385576966</v>
      </c>
      <c r="R299" s="118">
        <v>-408394.49690884101</v>
      </c>
      <c r="S299" s="21">
        <v>9470571.6966307387</v>
      </c>
      <c r="T299" s="36">
        <v>6495244.7475354979</v>
      </c>
      <c r="U299" s="19">
        <v>15965816.444166236</v>
      </c>
      <c r="V299" s="19">
        <v>2361323.4447593209</v>
      </c>
      <c r="W299" s="38">
        <f t="shared" si="12"/>
        <v>18327139.888925556</v>
      </c>
      <c r="X299" s="119"/>
    </row>
    <row r="300" spans="1:24" s="120" customFormat="1" ht="16.5">
      <c r="A300" s="20">
        <v>980</v>
      </c>
      <c r="B300" s="18" t="s">
        <v>326</v>
      </c>
      <c r="C300" s="21">
        <v>33533</v>
      </c>
      <c r="D300" s="21">
        <v>63902336.719999991</v>
      </c>
      <c r="E300" s="21">
        <v>4486349.6782474853</v>
      </c>
      <c r="F300" s="21">
        <v>68388686.39824748</v>
      </c>
      <c r="G300" s="114">
        <v>1357.49</v>
      </c>
      <c r="H300" s="32">
        <v>45520712.170000002</v>
      </c>
      <c r="I300" s="32">
        <v>22867974.228247479</v>
      </c>
      <c r="J300" s="115">
        <f t="shared" si="11"/>
        <v>0.33438241663365958</v>
      </c>
      <c r="K300" s="116">
        <v>0</v>
      </c>
      <c r="L300" s="116">
        <v>0</v>
      </c>
      <c r="M300" s="116">
        <v>286579.87427070155</v>
      </c>
      <c r="N300" s="116">
        <v>616687.78185619018</v>
      </c>
      <c r="O300" s="116">
        <v>185441.16381100152</v>
      </c>
      <c r="P300" s="117">
        <v>-2176486.6323000002</v>
      </c>
      <c r="Q300" s="117">
        <v>-62703.91624709098</v>
      </c>
      <c r="R300" s="118">
        <v>-948007.07198615419</v>
      </c>
      <c r="S300" s="21">
        <v>20769485.427652124</v>
      </c>
      <c r="T300" s="36">
        <v>6668366.5054659639</v>
      </c>
      <c r="U300" s="19">
        <v>27437851.93311809</v>
      </c>
      <c r="V300" s="19">
        <v>4201442.6970381197</v>
      </c>
      <c r="W300" s="38">
        <f t="shared" si="12"/>
        <v>31639294.630156212</v>
      </c>
      <c r="X300" s="119"/>
    </row>
    <row r="301" spans="1:24" s="120" customFormat="1" ht="16.5">
      <c r="A301" s="20">
        <v>981</v>
      </c>
      <c r="B301" s="18" t="s">
        <v>327</v>
      </c>
      <c r="C301" s="21">
        <v>2282</v>
      </c>
      <c r="D301" s="21">
        <v>2774435.4099999997</v>
      </c>
      <c r="E301" s="21">
        <v>380143.50349893031</v>
      </c>
      <c r="F301" s="21">
        <v>3154578.9134989302</v>
      </c>
      <c r="G301" s="114">
        <v>1357.49</v>
      </c>
      <c r="H301" s="32">
        <v>3097792.18</v>
      </c>
      <c r="I301" s="32">
        <v>56786.73349893</v>
      </c>
      <c r="J301" s="115">
        <f t="shared" si="11"/>
        <v>1.8001367236663759E-2</v>
      </c>
      <c r="K301" s="116">
        <v>0</v>
      </c>
      <c r="L301" s="116">
        <v>0</v>
      </c>
      <c r="M301" s="116">
        <v>18036.235818368354</v>
      </c>
      <c r="N301" s="116">
        <v>30034.637208028813</v>
      </c>
      <c r="O301" s="116">
        <v>0</v>
      </c>
      <c r="P301" s="117">
        <v>-115497.05</v>
      </c>
      <c r="Q301" s="117">
        <v>320344.08370615816</v>
      </c>
      <c r="R301" s="118">
        <v>141844.8768570988</v>
      </c>
      <c r="S301" s="21">
        <v>451549.51708858414</v>
      </c>
      <c r="T301" s="36">
        <v>1170611.8647299532</v>
      </c>
      <c r="U301" s="19">
        <v>1622161.3818185374</v>
      </c>
      <c r="V301" s="19">
        <v>474428.50380519067</v>
      </c>
      <c r="W301" s="38">
        <f t="shared" si="12"/>
        <v>2096589.8856237279</v>
      </c>
      <c r="X301" s="119"/>
    </row>
    <row r="302" spans="1:24" s="120" customFormat="1" ht="16.5">
      <c r="A302" s="20">
        <v>989</v>
      </c>
      <c r="B302" s="18" t="s">
        <v>328</v>
      </c>
      <c r="C302" s="21">
        <v>5484</v>
      </c>
      <c r="D302" s="21">
        <v>7264608.6600000001</v>
      </c>
      <c r="E302" s="21">
        <v>1095897.1695568068</v>
      </c>
      <c r="F302" s="21">
        <v>8360505.8295568069</v>
      </c>
      <c r="G302" s="114">
        <v>1357.49</v>
      </c>
      <c r="H302" s="32">
        <v>7444475.1600000001</v>
      </c>
      <c r="I302" s="32">
        <v>916030.6695568068</v>
      </c>
      <c r="J302" s="115">
        <f t="shared" si="11"/>
        <v>0.10956641717997173</v>
      </c>
      <c r="K302" s="116">
        <v>306998.85344000004</v>
      </c>
      <c r="L302" s="116">
        <v>0</v>
      </c>
      <c r="M302" s="116">
        <v>70920.486632031767</v>
      </c>
      <c r="N302" s="116">
        <v>81503.762796338284</v>
      </c>
      <c r="O302" s="116">
        <v>0</v>
      </c>
      <c r="P302" s="117">
        <v>-316632.46499999997</v>
      </c>
      <c r="Q302" s="117">
        <v>-779524.71954086318</v>
      </c>
      <c r="R302" s="118">
        <v>-462239.63386356074</v>
      </c>
      <c r="S302" s="21">
        <v>-182943.04597924696</v>
      </c>
      <c r="T302" s="36">
        <v>1943418.8998957116</v>
      </c>
      <c r="U302" s="19">
        <v>1760475.8539164646</v>
      </c>
      <c r="V302" s="19">
        <v>1103254.4924340316</v>
      </c>
      <c r="W302" s="38">
        <f t="shared" si="12"/>
        <v>2863730.3463504962</v>
      </c>
      <c r="X302" s="119"/>
    </row>
    <row r="303" spans="1:24" s="120" customFormat="1" ht="16.5">
      <c r="A303" s="20">
        <v>992</v>
      </c>
      <c r="B303" s="18" t="s">
        <v>329</v>
      </c>
      <c r="C303" s="21">
        <v>18318</v>
      </c>
      <c r="D303" s="21">
        <v>26481606.830000002</v>
      </c>
      <c r="E303" s="21">
        <v>3258312.1752935783</v>
      </c>
      <c r="F303" s="21">
        <v>29739919.005293582</v>
      </c>
      <c r="G303" s="114">
        <v>1357.49</v>
      </c>
      <c r="H303" s="32">
        <v>24866501.82</v>
      </c>
      <c r="I303" s="32">
        <v>4873417.1852935813</v>
      </c>
      <c r="J303" s="115">
        <f t="shared" si="11"/>
        <v>0.16386787013193052</v>
      </c>
      <c r="K303" s="116">
        <v>0</v>
      </c>
      <c r="L303" s="116">
        <v>0</v>
      </c>
      <c r="M303" s="116">
        <v>245030.57801915635</v>
      </c>
      <c r="N303" s="116">
        <v>305959.87843764952</v>
      </c>
      <c r="O303" s="116">
        <v>0</v>
      </c>
      <c r="P303" s="117">
        <v>-1446401.16</v>
      </c>
      <c r="Q303" s="117">
        <v>4499011.813399097</v>
      </c>
      <c r="R303" s="118">
        <v>4116799.4274443183</v>
      </c>
      <c r="S303" s="21">
        <v>12593817.722593803</v>
      </c>
      <c r="T303" s="36">
        <v>2555166.8299842207</v>
      </c>
      <c r="U303" s="19">
        <v>15148984.552578025</v>
      </c>
      <c r="V303" s="19">
        <v>2925889.9399765288</v>
      </c>
      <c r="W303" s="38">
        <f t="shared" si="12"/>
        <v>18074874.492554553</v>
      </c>
      <c r="X303" s="119"/>
    </row>
    <row r="304" spans="1:24">
      <c r="A304" s="121"/>
      <c r="B304" s="122"/>
      <c r="C304" s="123"/>
      <c r="D304" s="123"/>
      <c r="E304" s="123"/>
      <c r="U304" s="124"/>
      <c r="V304" s="124"/>
      <c r="W304" s="73"/>
    </row>
    <row r="305" spans="1:23">
      <c r="A305" s="121"/>
      <c r="B305" s="122"/>
      <c r="C305" s="123"/>
      <c r="D305" s="123"/>
      <c r="E305" s="123"/>
      <c r="U305" s="124"/>
      <c r="V305" s="124"/>
      <c r="W305" s="73"/>
    </row>
    <row r="306" spans="1:23">
      <c r="A306" s="125"/>
      <c r="U306" s="124"/>
      <c r="V306" s="124"/>
      <c r="W306" s="73"/>
    </row>
    <row r="307" spans="1:23">
      <c r="A307" s="125"/>
      <c r="W307" s="73"/>
    </row>
    <row r="308" spans="1:23">
      <c r="A308" s="125"/>
      <c r="W308" s="73"/>
    </row>
    <row r="309" spans="1:23">
      <c r="A309" s="125"/>
      <c r="W309" s="73"/>
    </row>
    <row r="310" spans="1:23">
      <c r="A310" s="125"/>
      <c r="W310" s="73"/>
    </row>
    <row r="311" spans="1:23">
      <c r="A311" s="125"/>
      <c r="W311" s="73"/>
    </row>
    <row r="312" spans="1:23">
      <c r="A312" s="125"/>
      <c r="W312" s="73"/>
    </row>
    <row r="313" spans="1:23">
      <c r="A313" s="125"/>
      <c r="W313" s="73"/>
    </row>
    <row r="314" spans="1:23">
      <c r="A314" s="125"/>
      <c r="W314" s="73"/>
    </row>
    <row r="315" spans="1:23">
      <c r="A315" s="125"/>
      <c r="W315" s="73"/>
    </row>
    <row r="316" spans="1:23">
      <c r="A316" s="85"/>
      <c r="W316" s="73"/>
    </row>
    <row r="317" spans="1:23">
      <c r="A317" s="85"/>
      <c r="W317" s="73"/>
    </row>
    <row r="318" spans="1:23">
      <c r="A318" s="85"/>
      <c r="B318" s="126"/>
    </row>
    <row r="319" spans="1:23">
      <c r="A319" s="85"/>
    </row>
    <row r="320" spans="1:23">
      <c r="A320" s="85"/>
    </row>
    <row r="321" spans="1:2">
      <c r="A321" s="85"/>
    </row>
    <row r="322" spans="1:2">
      <c r="A322" s="85"/>
    </row>
    <row r="323" spans="1:2">
      <c r="A323" s="85"/>
      <c r="B323" s="127"/>
    </row>
    <row r="324" spans="1:2">
      <c r="A324" s="128"/>
      <c r="B324" s="127"/>
    </row>
    <row r="325" spans="1:2">
      <c r="A325" s="85"/>
    </row>
    <row r="326" spans="1:2">
      <c r="A326" s="85"/>
    </row>
    <row r="327" spans="1:2">
      <c r="A327" s="85"/>
    </row>
    <row r="328" spans="1:2">
      <c r="A328" s="128"/>
    </row>
    <row r="329" spans="1:2">
      <c r="A329" s="85"/>
    </row>
    <row r="330" spans="1:2">
      <c r="A330" s="85"/>
    </row>
    <row r="331" spans="1:2">
      <c r="A331" s="85"/>
    </row>
    <row r="332" spans="1:2">
      <c r="A332" s="85"/>
      <c r="B332" s="126"/>
    </row>
  </sheetData>
  <hyperlinks>
    <hyperlink ref="F2" r:id="rId1" display="https://vm.fi/valtionosuuspaatoksia-ja-laskentatietoja" xr:uid="{BB65F4B7-63FE-4C93-9B14-5229488211E0}"/>
  </hyperlinks>
  <pageMargins left="0.7" right="0.7" top="0.75" bottom="0.75" header="0.3" footer="0.3"/>
  <pageSetup paperSize="9" orientation="portrait" verticalDpi="0"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DABD8-FC40-4A64-9E6A-168E36CA0F0F}">
  <dimension ref="A1:R307"/>
  <sheetViews>
    <sheetView workbookViewId="0">
      <pane xSplit="2" ySplit="14" topLeftCell="C15" activePane="bottomRight" state="frozen"/>
      <selection pane="topRight"/>
      <selection pane="bottomLeft"/>
      <selection pane="bottomRight"/>
    </sheetView>
  </sheetViews>
  <sheetFormatPr defaultRowHeight="14.25"/>
  <cols>
    <col min="1" max="1" width="5.5703125" customWidth="1"/>
    <col min="2" max="2" width="14.140625" bestFit="1" customWidth="1"/>
    <col min="3" max="3" width="13.85546875" bestFit="1" customWidth="1"/>
    <col min="4" max="4" width="17.85546875" bestFit="1" customWidth="1"/>
    <col min="5" max="5" width="17.85546875" style="169" bestFit="1" customWidth="1"/>
    <col min="6" max="6" width="17.85546875" bestFit="1" customWidth="1"/>
    <col min="7" max="7" width="11" bestFit="1" customWidth="1"/>
    <col min="8" max="8" width="12.28515625" customWidth="1"/>
    <col min="9" max="9" width="12.28515625" style="174" bestFit="1" customWidth="1"/>
    <col min="10" max="10" width="13.5703125" bestFit="1" customWidth="1"/>
    <col min="11" max="12" width="13.7109375" style="175" customWidth="1"/>
    <col min="13" max="13" width="12.7109375" bestFit="1" customWidth="1"/>
    <col min="14" max="14" width="16.7109375" bestFit="1" customWidth="1"/>
    <col min="15" max="15" width="15" style="175" customWidth="1"/>
    <col min="16" max="16" width="14.42578125" style="175" bestFit="1" customWidth="1"/>
    <col min="17" max="17" width="11.42578125" customWidth="1"/>
    <col min="18" max="18" width="11.42578125" bestFit="1" customWidth="1"/>
  </cols>
  <sheetData>
    <row r="1" spans="1:18" ht="23.25">
      <c r="A1" s="168" t="s">
        <v>391</v>
      </c>
    </row>
    <row r="2" spans="1:18" s="207" customFormat="1" ht="12.75">
      <c r="A2" s="192" t="s">
        <v>392</v>
      </c>
      <c r="C2" s="208"/>
      <c r="D2" s="208"/>
      <c r="E2" s="208"/>
      <c r="F2" s="208"/>
    </row>
    <row r="3" spans="1:18" s="174" customFormat="1" ht="12">
      <c r="A3" s="192" t="s">
        <v>393</v>
      </c>
      <c r="C3" s="211"/>
      <c r="D3" s="211"/>
      <c r="E3" s="211"/>
      <c r="F3" s="211"/>
    </row>
    <row r="4" spans="1:18" s="192" customFormat="1" ht="12.6" customHeight="1">
      <c r="A4" s="192" t="s">
        <v>394</v>
      </c>
      <c r="E4" s="212"/>
      <c r="I4" s="174"/>
      <c r="K4" s="174"/>
      <c r="L4" s="174"/>
      <c r="O4" s="174"/>
      <c r="P4" s="174"/>
    </row>
    <row r="5" spans="1:18" s="192" customFormat="1" ht="12.6" customHeight="1">
      <c r="A5" s="213" t="s">
        <v>395</v>
      </c>
      <c r="E5" s="212"/>
      <c r="I5" s="174"/>
      <c r="K5" s="174"/>
      <c r="L5" s="174"/>
      <c r="O5" s="174"/>
      <c r="P5" s="174"/>
    </row>
    <row r="6" spans="1:18" s="37" customFormat="1" ht="12.6" customHeight="1">
      <c r="A6" s="210"/>
      <c r="E6" s="209"/>
      <c r="I6" s="207"/>
      <c r="K6" s="207"/>
      <c r="L6" s="207"/>
      <c r="O6" s="207"/>
      <c r="P6" s="207"/>
    </row>
    <row r="7" spans="1:18" s="195" customFormat="1" ht="25.5">
      <c r="B7" s="196" t="s">
        <v>357</v>
      </c>
      <c r="C7" s="196" t="s">
        <v>396</v>
      </c>
      <c r="D7" s="196" t="s">
        <v>397</v>
      </c>
      <c r="E7" s="197" t="s">
        <v>398</v>
      </c>
      <c r="F7" s="196" t="s">
        <v>399</v>
      </c>
      <c r="G7" s="196" t="s">
        <v>400</v>
      </c>
      <c r="H7" s="192" t="s">
        <v>401</v>
      </c>
    </row>
    <row r="8" spans="1:18" s="193" customFormat="1" ht="16.5">
      <c r="B8" s="203" t="s">
        <v>402</v>
      </c>
      <c r="C8" s="261">
        <v>19911190244.660015</v>
      </c>
      <c r="D8" s="198">
        <v>20748304000</v>
      </c>
      <c r="E8" s="198">
        <f>(C8+D8)/2</f>
        <v>20329747122.330009</v>
      </c>
      <c r="F8" s="199">
        <v>20748303999.999989</v>
      </c>
      <c r="G8" s="205">
        <f>F8/E8-1</f>
        <v>2.0588395672184179E-2</v>
      </c>
      <c r="H8" s="192" t="s">
        <v>403</v>
      </c>
      <c r="I8" s="265"/>
      <c r="J8" s="232"/>
      <c r="K8" s="232"/>
      <c r="L8" s="232"/>
    </row>
    <row r="9" spans="1:18" s="193" customFormat="1" ht="16.5">
      <c r="A9" s="194"/>
      <c r="B9" s="203" t="s">
        <v>404</v>
      </c>
      <c r="C9" s="262">
        <v>457092369.63999987</v>
      </c>
      <c r="D9" s="200">
        <v>485277000</v>
      </c>
      <c r="E9" s="198">
        <f>(C9+D9)/2</f>
        <v>471184684.81999993</v>
      </c>
      <c r="F9" s="201">
        <v>485277000.00000006</v>
      </c>
      <c r="G9" s="205">
        <f t="shared" ref="G9:G10" si="0">F9/E9-1</f>
        <v>2.9908262373560923E-2</v>
      </c>
      <c r="I9" s="265"/>
      <c r="J9" s="232"/>
      <c r="K9" s="232"/>
      <c r="L9" s="232"/>
    </row>
    <row r="10" spans="1:18" s="18" customFormat="1" ht="16.5">
      <c r="A10" s="15"/>
      <c r="B10" s="204" t="s">
        <v>405</v>
      </c>
      <c r="C10" s="202">
        <f>SUM(C8:C9)</f>
        <v>20368282614.300014</v>
      </c>
      <c r="D10" s="202">
        <f t="shared" ref="D10:F10" si="1">SUM(D8:D9)</f>
        <v>21233581000</v>
      </c>
      <c r="E10" s="202">
        <f t="shared" si="1"/>
        <v>20800931807.150009</v>
      </c>
      <c r="F10" s="202">
        <f t="shared" si="1"/>
        <v>21233580999.999989</v>
      </c>
      <c r="G10" s="206">
        <f t="shared" si="0"/>
        <v>2.0799510178734604E-2</v>
      </c>
      <c r="J10" s="24"/>
      <c r="K10" s="24"/>
      <c r="L10" s="24"/>
    </row>
    <row r="12" spans="1:18" ht="12">
      <c r="A12" s="170"/>
      <c r="B12" s="170"/>
      <c r="C12" s="170"/>
      <c r="D12" s="176" t="s">
        <v>406</v>
      </c>
      <c r="E12" s="180" t="s">
        <v>407</v>
      </c>
      <c r="F12" s="257" t="s">
        <v>408</v>
      </c>
      <c r="G12" s="170"/>
      <c r="H12" s="170"/>
      <c r="I12" s="266"/>
      <c r="J12" s="179" t="s">
        <v>409</v>
      </c>
      <c r="K12" s="183" t="s">
        <v>410</v>
      </c>
      <c r="L12" s="257" t="s">
        <v>408</v>
      </c>
      <c r="N12" s="179" t="s">
        <v>409</v>
      </c>
      <c r="O12" s="183" t="s">
        <v>410</v>
      </c>
      <c r="P12" s="257" t="s">
        <v>408</v>
      </c>
      <c r="Q12" s="175"/>
      <c r="R12" s="252"/>
    </row>
    <row r="13" spans="1:18" ht="71.25">
      <c r="A13" s="171" t="s">
        <v>354</v>
      </c>
      <c r="B13" s="171" t="s">
        <v>355</v>
      </c>
      <c r="C13" s="219" t="s">
        <v>31</v>
      </c>
      <c r="D13" s="177" t="s">
        <v>411</v>
      </c>
      <c r="E13" s="181" t="s">
        <v>356</v>
      </c>
      <c r="F13" s="259" t="s">
        <v>412</v>
      </c>
      <c r="G13" s="171" t="s">
        <v>413</v>
      </c>
      <c r="H13" s="171" t="s">
        <v>361</v>
      </c>
      <c r="I13" s="171" t="s">
        <v>414</v>
      </c>
      <c r="J13" s="189" t="s">
        <v>342</v>
      </c>
      <c r="K13" s="190" t="s">
        <v>342</v>
      </c>
      <c r="L13" s="260" t="s">
        <v>342</v>
      </c>
      <c r="M13" s="191" t="s">
        <v>415</v>
      </c>
      <c r="N13" s="189" t="s">
        <v>416</v>
      </c>
      <c r="O13" s="190" t="s">
        <v>416</v>
      </c>
      <c r="P13" s="260" t="s">
        <v>416</v>
      </c>
      <c r="Q13" s="221" t="s">
        <v>417</v>
      </c>
      <c r="R13" s="192" t="s">
        <v>418</v>
      </c>
    </row>
    <row r="14" spans="1:18" s="231" customFormat="1" ht="29.45" customHeight="1">
      <c r="A14" s="222"/>
      <c r="B14" s="222" t="s">
        <v>357</v>
      </c>
      <c r="C14" s="220">
        <f>SUM(C15:C307)</f>
        <v>5517897</v>
      </c>
      <c r="D14" s="223">
        <f t="shared" ref="D14" si="2">SUM(D15:D307)</f>
        <v>21233580999.999996</v>
      </c>
      <c r="E14" s="224">
        <v>21233580999.999992</v>
      </c>
      <c r="F14" s="256">
        <v>21233581000</v>
      </c>
      <c r="G14" s="225">
        <f>E14-D14</f>
        <v>0</v>
      </c>
      <c r="H14" s="226">
        <f>G14/D14</f>
        <v>0</v>
      </c>
      <c r="I14" s="227">
        <f t="shared" ref="I14:I77" si="3">G14/C14</f>
        <v>0</v>
      </c>
      <c r="J14" s="228">
        <v>-3590914.7967749638</v>
      </c>
      <c r="K14" s="229">
        <v>-3590914.7967605116</v>
      </c>
      <c r="L14" s="258">
        <v>-3590914.7967728116</v>
      </c>
      <c r="M14" s="230">
        <f>(K14-J14)/C14</f>
        <v>2.6191615597179497E-12</v>
      </c>
      <c r="N14" s="228">
        <v>-3.6880373954772949E-7</v>
      </c>
      <c r="O14" s="229">
        <v>0</v>
      </c>
      <c r="P14" s="258">
        <v>-9.3597918748855591E-8</v>
      </c>
      <c r="Q14" s="264">
        <f>(P14-O14)/C14</f>
        <v>-1.6962607085426857E-14</v>
      </c>
      <c r="R14" s="253"/>
    </row>
    <row r="15" spans="1:18" ht="15">
      <c r="A15">
        <v>5</v>
      </c>
      <c r="B15" t="s">
        <v>37</v>
      </c>
      <c r="C15" s="218">
        <v>9311</v>
      </c>
      <c r="D15" s="178">
        <v>39646920.551023103</v>
      </c>
      <c r="E15" s="182">
        <v>39812005.324593812</v>
      </c>
      <c r="F15" s="255">
        <v>40516310</v>
      </c>
      <c r="G15" s="172">
        <f>F15-E15</f>
        <v>704304.67540618777</v>
      </c>
      <c r="H15" s="173">
        <f>G15/E15</f>
        <v>1.7690761107456814E-2</v>
      </c>
      <c r="I15" s="267">
        <f t="shared" si="3"/>
        <v>75.642216239521829</v>
      </c>
      <c r="J15" s="184">
        <v>1879209.0567288417</v>
      </c>
      <c r="K15" s="185">
        <v>1780192.6468615355</v>
      </c>
      <c r="L15" s="254">
        <v>1357610.106746292</v>
      </c>
      <c r="M15" s="186">
        <f>(L15-K15)/C15</f>
        <v>-45.385301268955381</v>
      </c>
      <c r="N15" s="187">
        <v>504932.33530029096</v>
      </c>
      <c r="O15" s="188">
        <v>438312.60410966398</v>
      </c>
      <c r="P15" s="263">
        <v>156590.91069951275</v>
      </c>
      <c r="Q15" s="264">
        <f t="shared" ref="Q15:Q78" si="4">(P15-O15)/C15</f>
        <v>-30.256867512635726</v>
      </c>
      <c r="R15" s="252">
        <v>14</v>
      </c>
    </row>
    <row r="16" spans="1:18" ht="15">
      <c r="A16">
        <v>9</v>
      </c>
      <c r="B16" t="s">
        <v>38</v>
      </c>
      <c r="C16" s="218">
        <v>2491</v>
      </c>
      <c r="D16" s="178">
        <v>11137035.021183517</v>
      </c>
      <c r="E16" s="182">
        <v>11102595.265764536</v>
      </c>
      <c r="F16" s="255">
        <v>11186530</v>
      </c>
      <c r="G16" s="172">
        <f t="shared" ref="G16:G79" si="5">F16-E16</f>
        <v>83934.734235463664</v>
      </c>
      <c r="H16" s="173">
        <f t="shared" ref="H16:H79" si="6">G16/E16</f>
        <v>7.5599202012056619E-3</v>
      </c>
      <c r="I16" s="267">
        <f t="shared" si="3"/>
        <v>33.695196401229893</v>
      </c>
      <c r="J16" s="184">
        <v>443439.5488029861</v>
      </c>
      <c r="K16" s="185">
        <v>464111.86453743564</v>
      </c>
      <c r="L16" s="254">
        <v>413751.29628251819</v>
      </c>
      <c r="M16" s="186">
        <f t="shared" ref="M16:M79" si="7">(L16-K16)/C16</f>
        <v>-20.217008532684645</v>
      </c>
      <c r="N16" s="187">
        <v>50352.41096800987</v>
      </c>
      <c r="O16" s="188">
        <v>63984.426586736838</v>
      </c>
      <c r="P16" s="263">
        <v>30410.714416795221</v>
      </c>
      <c r="Q16" s="264">
        <f t="shared" si="4"/>
        <v>-13.478005688455085</v>
      </c>
      <c r="R16" s="252">
        <v>17</v>
      </c>
    </row>
    <row r="17" spans="1:18" ht="15">
      <c r="A17">
        <v>10</v>
      </c>
      <c r="B17" t="s">
        <v>39</v>
      </c>
      <c r="C17" s="218">
        <v>11197</v>
      </c>
      <c r="D17" s="178">
        <v>51634765.290262803</v>
      </c>
      <c r="E17" s="182">
        <v>51725475.029523417</v>
      </c>
      <c r="F17" s="255">
        <v>51680263</v>
      </c>
      <c r="G17" s="172">
        <f t="shared" si="5"/>
        <v>-45212.029523417354</v>
      </c>
      <c r="H17" s="173">
        <f t="shared" si="6"/>
        <v>-8.7407664207262716E-4</v>
      </c>
      <c r="I17" s="267">
        <f t="shared" si="3"/>
        <v>-4.037869922605819</v>
      </c>
      <c r="J17" s="184">
        <v>476650.52694299136</v>
      </c>
      <c r="K17" s="185">
        <v>422267.45384994568</v>
      </c>
      <c r="L17" s="254">
        <v>449394.50858596608</v>
      </c>
      <c r="M17" s="186">
        <f t="shared" si="7"/>
        <v>2.4227073980548712</v>
      </c>
      <c r="N17" s="187">
        <v>-585219.92621367669</v>
      </c>
      <c r="O17" s="188">
        <v>-622231.04279583937</v>
      </c>
      <c r="P17" s="263">
        <v>-604146.33963847859</v>
      </c>
      <c r="Q17" s="264">
        <f t="shared" si="4"/>
        <v>1.6151382653711515</v>
      </c>
      <c r="R17" s="252">
        <v>14</v>
      </c>
    </row>
    <row r="18" spans="1:18" ht="15">
      <c r="A18">
        <v>16</v>
      </c>
      <c r="B18" t="s">
        <v>40</v>
      </c>
      <c r="C18" s="218">
        <v>8033</v>
      </c>
      <c r="D18" s="178">
        <v>30109033.453446791</v>
      </c>
      <c r="E18" s="182">
        <v>30528531.587904789</v>
      </c>
      <c r="F18" s="255">
        <v>30501769</v>
      </c>
      <c r="G18" s="172">
        <f t="shared" si="5"/>
        <v>-26762.587904788554</v>
      </c>
      <c r="H18" s="173">
        <f t="shared" si="6"/>
        <v>-8.7664183348378671E-4</v>
      </c>
      <c r="I18" s="267">
        <f t="shared" si="3"/>
        <v>-3.3315807176383112</v>
      </c>
      <c r="J18" s="184">
        <v>3540836.0920584123</v>
      </c>
      <c r="K18" s="185">
        <v>3289149.4046717775</v>
      </c>
      <c r="L18" s="254">
        <v>3305207.0963274743</v>
      </c>
      <c r="M18" s="186">
        <f t="shared" si="7"/>
        <v>1.9989657233532723</v>
      </c>
      <c r="N18" s="187">
        <v>3051370.3678099574</v>
      </c>
      <c r="O18" s="188">
        <v>2883363.7930620397</v>
      </c>
      <c r="P18" s="263">
        <v>2894068.920832519</v>
      </c>
      <c r="Q18" s="264">
        <f t="shared" si="4"/>
        <v>1.3326438155706837</v>
      </c>
      <c r="R18" s="252">
        <v>7</v>
      </c>
    </row>
    <row r="19" spans="1:18" ht="15">
      <c r="A19">
        <v>18</v>
      </c>
      <c r="B19" t="s">
        <v>41</v>
      </c>
      <c r="C19" s="218">
        <v>4847</v>
      </c>
      <c r="D19" s="178">
        <v>17008779.166037172</v>
      </c>
      <c r="E19" s="182">
        <v>16691736.25155622</v>
      </c>
      <c r="F19" s="255">
        <v>16677116</v>
      </c>
      <c r="G19" s="172">
        <f t="shared" si="5"/>
        <v>-14620.251556219533</v>
      </c>
      <c r="H19" s="173">
        <f t="shared" si="6"/>
        <v>-8.7589759003389744E-4</v>
      </c>
      <c r="I19" s="267">
        <f t="shared" si="3"/>
        <v>-3.0163506408540401</v>
      </c>
      <c r="J19" s="184">
        <v>-654209.03827579878</v>
      </c>
      <c r="K19" s="185">
        <v>-463971.9361565389</v>
      </c>
      <c r="L19" s="254">
        <v>-455199.6460995652</v>
      </c>
      <c r="M19" s="186">
        <f t="shared" si="7"/>
        <v>1.8098390874713628</v>
      </c>
      <c r="N19" s="187">
        <v>-460779.97007387754</v>
      </c>
      <c r="O19" s="188">
        <v>-334155.84525390354</v>
      </c>
      <c r="P19" s="263">
        <v>-328307.6518825799</v>
      </c>
      <c r="Q19" s="264">
        <f t="shared" si="4"/>
        <v>1.2065593916491923</v>
      </c>
      <c r="R19" s="252">
        <v>1</v>
      </c>
    </row>
    <row r="20" spans="1:18" ht="15">
      <c r="A20">
        <v>19</v>
      </c>
      <c r="B20" t="s">
        <v>42</v>
      </c>
      <c r="C20" s="218">
        <v>3955</v>
      </c>
      <c r="D20" s="178">
        <v>13013716.569386637</v>
      </c>
      <c r="E20" s="182">
        <v>13144646.300257947</v>
      </c>
      <c r="F20" s="255">
        <v>13219629</v>
      </c>
      <c r="G20" s="172">
        <f t="shared" si="5"/>
        <v>74982.699742052704</v>
      </c>
      <c r="H20" s="173">
        <f t="shared" si="6"/>
        <v>5.7044288624625268E-3</v>
      </c>
      <c r="I20" s="267">
        <f t="shared" si="3"/>
        <v>18.958963272326852</v>
      </c>
      <c r="J20" s="184">
        <v>33268.479509035387</v>
      </c>
      <c r="K20" s="185">
        <v>-45285.652622894806</v>
      </c>
      <c r="L20" s="254">
        <v>-90275.155369053187</v>
      </c>
      <c r="M20" s="186">
        <f t="shared" si="7"/>
        <v>-11.375348355539414</v>
      </c>
      <c r="N20" s="187">
        <v>-282630.19735595456</v>
      </c>
      <c r="O20" s="188">
        <v>-335065.10900796513</v>
      </c>
      <c r="P20" s="263">
        <v>-365058.11083873111</v>
      </c>
      <c r="Q20" s="264">
        <f t="shared" si="4"/>
        <v>-7.5835655703580223</v>
      </c>
      <c r="R20" s="252">
        <v>2</v>
      </c>
    </row>
    <row r="21" spans="1:18" ht="15">
      <c r="A21">
        <v>20</v>
      </c>
      <c r="B21" t="s">
        <v>43</v>
      </c>
      <c r="C21" s="218">
        <v>16467</v>
      </c>
      <c r="D21" s="178">
        <v>63080316.158327311</v>
      </c>
      <c r="E21" s="182">
        <v>62877563.137304842</v>
      </c>
      <c r="F21" s="255">
        <v>62822680</v>
      </c>
      <c r="G21" s="172">
        <f t="shared" si="5"/>
        <v>-54883.137304842472</v>
      </c>
      <c r="H21" s="173">
        <f t="shared" si="6"/>
        <v>-8.7285725728579759E-4</v>
      </c>
      <c r="I21" s="267">
        <f t="shared" si="3"/>
        <v>-3.3329165789058401</v>
      </c>
      <c r="J21" s="184">
        <v>-1714207.2295931785</v>
      </c>
      <c r="K21" s="185">
        <v>-1592564.1663530697</v>
      </c>
      <c r="L21" s="254">
        <v>-1559634.2949535965</v>
      </c>
      <c r="M21" s="186">
        <f t="shared" si="7"/>
        <v>1.9997492803469463</v>
      </c>
      <c r="N21" s="187">
        <v>-1810467.7290828938</v>
      </c>
      <c r="O21" s="188">
        <v>-1729217.7561641075</v>
      </c>
      <c r="P21" s="263">
        <v>-1707264.5085644324</v>
      </c>
      <c r="Q21" s="264">
        <f t="shared" si="4"/>
        <v>1.3331661868995619</v>
      </c>
      <c r="R21" s="252">
        <v>6</v>
      </c>
    </row>
    <row r="22" spans="1:18" ht="15">
      <c r="A22">
        <v>46</v>
      </c>
      <c r="B22" t="s">
        <v>44</v>
      </c>
      <c r="C22" s="218">
        <v>1362</v>
      </c>
      <c r="D22" s="178">
        <v>6771294.3231260153</v>
      </c>
      <c r="E22" s="182">
        <v>6551081.1593600512</v>
      </c>
      <c r="F22" s="255">
        <v>6545360</v>
      </c>
      <c r="G22" s="172">
        <f t="shared" si="5"/>
        <v>-5721.1593600511551</v>
      </c>
      <c r="H22" s="173">
        <f t="shared" si="6"/>
        <v>-8.7331529267911439E-4</v>
      </c>
      <c r="I22" s="267">
        <f t="shared" si="3"/>
        <v>-4.2005575330772063</v>
      </c>
      <c r="J22" s="184">
        <v>287606.2565008594</v>
      </c>
      <c r="K22" s="185">
        <v>419736.89852684824</v>
      </c>
      <c r="L22" s="254">
        <v>423169.38777901919</v>
      </c>
      <c r="M22" s="186">
        <f t="shared" si="7"/>
        <v>2.520183004530804</v>
      </c>
      <c r="N22" s="187">
        <v>251018.86551231984</v>
      </c>
      <c r="O22" s="188">
        <v>339057.47909908701</v>
      </c>
      <c r="P22" s="263">
        <v>341345.80526720308</v>
      </c>
      <c r="Q22" s="264">
        <f t="shared" si="4"/>
        <v>1.6801220030220747</v>
      </c>
      <c r="R22" s="252">
        <v>10</v>
      </c>
    </row>
    <row r="23" spans="1:18" ht="15">
      <c r="A23">
        <v>47</v>
      </c>
      <c r="B23" t="s">
        <v>45</v>
      </c>
      <c r="C23" s="218">
        <v>1789</v>
      </c>
      <c r="D23" s="178">
        <v>9525690.1012409758</v>
      </c>
      <c r="E23" s="182">
        <v>9676633.9858630728</v>
      </c>
      <c r="F23" s="255">
        <v>9507200</v>
      </c>
      <c r="G23" s="172">
        <f t="shared" si="5"/>
        <v>-169433.9858630728</v>
      </c>
      <c r="H23" s="173">
        <f t="shared" si="6"/>
        <v>-1.7509599527129448E-2</v>
      </c>
      <c r="I23" s="267">
        <f t="shared" si="3"/>
        <v>-94.708767950292227</v>
      </c>
      <c r="J23" s="184">
        <v>-51229.996352340473</v>
      </c>
      <c r="K23" s="185">
        <v>-141790.16410520035</v>
      </c>
      <c r="L23" s="254">
        <v>-40129.627860742439</v>
      </c>
      <c r="M23" s="186">
        <f t="shared" si="7"/>
        <v>56.825341668226891</v>
      </c>
      <c r="N23" s="187">
        <v>661688.988545798</v>
      </c>
      <c r="O23" s="188">
        <v>601206.64562627277</v>
      </c>
      <c r="P23" s="263">
        <v>668980.33645591384</v>
      </c>
      <c r="Q23" s="264">
        <f t="shared" si="4"/>
        <v>37.883561112152641</v>
      </c>
      <c r="R23" s="252">
        <v>19</v>
      </c>
    </row>
    <row r="24" spans="1:18" ht="15">
      <c r="A24">
        <v>49</v>
      </c>
      <c r="B24" t="s">
        <v>46</v>
      </c>
      <c r="C24" s="218">
        <v>297132</v>
      </c>
      <c r="D24" s="178">
        <v>873784054.51771605</v>
      </c>
      <c r="E24" s="182">
        <v>875476216.87866199</v>
      </c>
      <c r="F24" s="255">
        <v>874710311</v>
      </c>
      <c r="G24" s="172">
        <f t="shared" si="5"/>
        <v>-765905.87866199017</v>
      </c>
      <c r="H24" s="173">
        <f t="shared" si="6"/>
        <v>-8.748448717346962E-4</v>
      </c>
      <c r="I24" s="267">
        <f t="shared" si="3"/>
        <v>-2.5776620446871767</v>
      </c>
      <c r="J24" s="184">
        <v>86211520.689616755</v>
      </c>
      <c r="K24" s="185">
        <v>85195291.673805296</v>
      </c>
      <c r="L24" s="254">
        <v>85654835.328998104</v>
      </c>
      <c r="M24" s="186">
        <f t="shared" si="7"/>
        <v>1.5465976575825131</v>
      </c>
      <c r="N24" s="187">
        <v>31016317.082619712</v>
      </c>
      <c r="O24" s="188">
        <v>30355292.004543334</v>
      </c>
      <c r="P24" s="263">
        <v>30661654.44133902</v>
      </c>
      <c r="Q24" s="264">
        <f t="shared" si="4"/>
        <v>1.0310651050566262</v>
      </c>
      <c r="R24" s="252">
        <v>1</v>
      </c>
    </row>
    <row r="25" spans="1:18" ht="15">
      <c r="A25">
        <v>50</v>
      </c>
      <c r="B25" t="s">
        <v>47</v>
      </c>
      <c r="C25" s="218">
        <v>11417</v>
      </c>
      <c r="D25" s="178">
        <v>46167067.092834122</v>
      </c>
      <c r="E25" s="182">
        <v>47101613.093892947</v>
      </c>
      <c r="F25" s="255">
        <v>47060327</v>
      </c>
      <c r="G25" s="172">
        <f t="shared" si="5"/>
        <v>-41286.093892946839</v>
      </c>
      <c r="H25" s="173">
        <f t="shared" si="6"/>
        <v>-8.765324833068163E-4</v>
      </c>
      <c r="I25" s="267">
        <f t="shared" si="3"/>
        <v>-3.6161946126781852</v>
      </c>
      <c r="J25" s="184">
        <v>628306.45732506737</v>
      </c>
      <c r="K25" s="185">
        <v>67603.767387514294</v>
      </c>
      <c r="L25" s="254">
        <v>92375.646514763721</v>
      </c>
      <c r="M25" s="186">
        <f t="shared" si="7"/>
        <v>2.1697362816194645</v>
      </c>
      <c r="N25" s="187">
        <v>418013.66582588805</v>
      </c>
      <c r="O25" s="188">
        <v>43771.711901477684</v>
      </c>
      <c r="P25" s="263">
        <v>60286.297986327292</v>
      </c>
      <c r="Q25" s="264">
        <f t="shared" si="4"/>
        <v>1.4464908544144355</v>
      </c>
      <c r="R25" s="252">
        <v>4</v>
      </c>
    </row>
    <row r="26" spans="1:18" ht="15">
      <c r="A26">
        <v>51</v>
      </c>
      <c r="B26" t="s">
        <v>48</v>
      </c>
      <c r="C26" s="218">
        <v>9334</v>
      </c>
      <c r="D26" s="178">
        <v>40881673.986657552</v>
      </c>
      <c r="E26" s="182">
        <v>40671741.466566496</v>
      </c>
      <c r="F26" s="255">
        <v>40636190</v>
      </c>
      <c r="G26" s="172">
        <f t="shared" si="5"/>
        <v>-35551.466566495597</v>
      </c>
      <c r="H26" s="173">
        <f t="shared" si="6"/>
        <v>-8.7410731098691867E-4</v>
      </c>
      <c r="I26" s="267">
        <f t="shared" si="3"/>
        <v>-3.8088136454355688</v>
      </c>
      <c r="J26" s="184">
        <v>-4112808.4434275771</v>
      </c>
      <c r="K26" s="185">
        <v>-3986811.8517787382</v>
      </c>
      <c r="L26" s="254">
        <v>-3965481.1848943904</v>
      </c>
      <c r="M26" s="186">
        <f t="shared" si="7"/>
        <v>2.2852653615114416</v>
      </c>
      <c r="N26" s="184">
        <v>-4570243.0447092988</v>
      </c>
      <c r="O26" s="185">
        <v>-4486900.496409703</v>
      </c>
      <c r="P26" s="254">
        <v>-4472680.0518201273</v>
      </c>
      <c r="Q26" s="264">
        <f t="shared" si="4"/>
        <v>1.5235102410087586</v>
      </c>
      <c r="R26" s="252">
        <v>4</v>
      </c>
    </row>
    <row r="27" spans="1:18" ht="15">
      <c r="A27">
        <v>52</v>
      </c>
      <c r="B27" t="s">
        <v>49</v>
      </c>
      <c r="C27" s="218">
        <v>2404</v>
      </c>
      <c r="D27" s="178">
        <v>10574353.917699166</v>
      </c>
      <c r="E27" s="182">
        <v>10771293.083987545</v>
      </c>
      <c r="F27" s="255">
        <v>10761890</v>
      </c>
      <c r="G27" s="172">
        <f t="shared" si="5"/>
        <v>-9403.083987545222</v>
      </c>
      <c r="H27" s="173">
        <f t="shared" si="6"/>
        <v>-8.729763375878905E-4</v>
      </c>
      <c r="I27" s="267">
        <f t="shared" si="3"/>
        <v>-3.9114326071319558</v>
      </c>
      <c r="J27" s="184">
        <v>699286.65500140435</v>
      </c>
      <c r="K27" s="185">
        <v>581125.81750542601</v>
      </c>
      <c r="L27" s="254">
        <v>586767.76662889076</v>
      </c>
      <c r="M27" s="186">
        <f t="shared" si="7"/>
        <v>2.3469006337207809</v>
      </c>
      <c r="N27" s="187">
        <v>368478.99197772512</v>
      </c>
      <c r="O27" s="188">
        <v>289658.05909627536</v>
      </c>
      <c r="P27" s="263">
        <v>293419.35851192137</v>
      </c>
      <c r="Q27" s="264">
        <f t="shared" si="4"/>
        <v>1.5646004224816989</v>
      </c>
      <c r="R27" s="252">
        <v>14</v>
      </c>
    </row>
    <row r="28" spans="1:18" ht="15">
      <c r="A28">
        <v>61</v>
      </c>
      <c r="B28" t="s">
        <v>50</v>
      </c>
      <c r="C28" s="218">
        <v>16573</v>
      </c>
      <c r="D28" s="178">
        <v>73155528.391956121</v>
      </c>
      <c r="E28" s="182">
        <v>73187345.359798387</v>
      </c>
      <c r="F28" s="255">
        <v>73504597</v>
      </c>
      <c r="G28" s="172">
        <f t="shared" si="5"/>
        <v>317251.64020161331</v>
      </c>
      <c r="H28" s="173">
        <f t="shared" si="6"/>
        <v>4.334788188339986E-3</v>
      </c>
      <c r="I28" s="267">
        <f t="shared" si="3"/>
        <v>19.142680275243666</v>
      </c>
      <c r="J28" s="184">
        <v>1546169.1417286361</v>
      </c>
      <c r="K28" s="185">
        <v>1527149.3610316855</v>
      </c>
      <c r="L28" s="254">
        <v>1336798.4277311836</v>
      </c>
      <c r="M28" s="186">
        <f t="shared" si="7"/>
        <v>-11.485605098684722</v>
      </c>
      <c r="N28" s="187">
        <v>2133623.5484488965</v>
      </c>
      <c r="O28" s="188">
        <v>2119699.7587091289</v>
      </c>
      <c r="P28" s="263">
        <v>1992799.1365088173</v>
      </c>
      <c r="Q28" s="264">
        <f t="shared" si="4"/>
        <v>-7.657070065788429</v>
      </c>
      <c r="R28" s="252">
        <v>5</v>
      </c>
    </row>
    <row r="29" spans="1:18" ht="15">
      <c r="A29">
        <v>69</v>
      </c>
      <c r="B29" t="s">
        <v>51</v>
      </c>
      <c r="C29" s="218">
        <v>6802</v>
      </c>
      <c r="D29" s="178">
        <v>32941395.694000997</v>
      </c>
      <c r="E29" s="182">
        <v>32690304.2276957</v>
      </c>
      <c r="F29" s="255">
        <v>32661655</v>
      </c>
      <c r="G29" s="172">
        <f t="shared" si="5"/>
        <v>-28649.227695699781</v>
      </c>
      <c r="H29" s="173">
        <f t="shared" si="6"/>
        <v>-8.7638302464703713E-4</v>
      </c>
      <c r="I29" s="267">
        <f t="shared" si="3"/>
        <v>-4.2118829308585388</v>
      </c>
      <c r="J29" s="184">
        <v>-1514006.079808255</v>
      </c>
      <c r="K29" s="185">
        <v>-1363322.0885474668</v>
      </c>
      <c r="L29" s="254">
        <v>-1346132.7263176125</v>
      </c>
      <c r="M29" s="186">
        <f t="shared" si="7"/>
        <v>2.5271041208253946</v>
      </c>
      <c r="N29" s="187">
        <v>-1730207.9637557166</v>
      </c>
      <c r="O29" s="188">
        <v>-1630266.3560732319</v>
      </c>
      <c r="P29" s="263">
        <v>-1618806.7812533176</v>
      </c>
      <c r="Q29" s="264">
        <f t="shared" si="4"/>
        <v>1.6847360805519402</v>
      </c>
      <c r="R29" s="252">
        <v>17</v>
      </c>
    </row>
    <row r="30" spans="1:18" ht="15">
      <c r="A30">
        <v>71</v>
      </c>
      <c r="B30" t="s">
        <v>52</v>
      </c>
      <c r="C30" s="218">
        <v>6613</v>
      </c>
      <c r="D30" s="178">
        <v>29998502.654877216</v>
      </c>
      <c r="E30" s="182">
        <v>30963570.946833599</v>
      </c>
      <c r="F30" s="255">
        <v>29831868</v>
      </c>
      <c r="G30" s="172">
        <f t="shared" si="5"/>
        <v>-1131702.9468335994</v>
      </c>
      <c r="H30" s="173">
        <f t="shared" si="6"/>
        <v>-3.6549497109903913E-2</v>
      </c>
      <c r="I30" s="267">
        <f t="shared" si="3"/>
        <v>-171.13306318366844</v>
      </c>
      <c r="J30" s="184">
        <v>16197.520077027812</v>
      </c>
      <c r="K30" s="185">
        <v>-562824.91019471909</v>
      </c>
      <c r="L30" s="254">
        <v>116196.85905073934</v>
      </c>
      <c r="M30" s="186">
        <f t="shared" si="7"/>
        <v>102.67983808339005</v>
      </c>
      <c r="N30" s="187">
        <v>-637115.25324471691</v>
      </c>
      <c r="O30" s="188">
        <v>-1023457.8866949854</v>
      </c>
      <c r="P30" s="263">
        <v>-570776.7071980047</v>
      </c>
      <c r="Q30" s="264">
        <f t="shared" si="4"/>
        <v>68.453225388927976</v>
      </c>
      <c r="R30" s="252">
        <v>17</v>
      </c>
    </row>
    <row r="31" spans="1:18" ht="15">
      <c r="A31">
        <v>72</v>
      </c>
      <c r="B31" t="s">
        <v>53</v>
      </c>
      <c r="C31" s="218">
        <v>950</v>
      </c>
      <c r="D31" s="178">
        <v>4634963.925847047</v>
      </c>
      <c r="E31" s="182">
        <v>4583312.976714001</v>
      </c>
      <c r="F31" s="255">
        <v>4579327</v>
      </c>
      <c r="G31" s="172">
        <f t="shared" si="5"/>
        <v>-3985.9767140010372</v>
      </c>
      <c r="H31" s="173">
        <f t="shared" si="6"/>
        <v>-8.696715092886318E-4</v>
      </c>
      <c r="I31" s="267">
        <f t="shared" si="3"/>
        <v>-4.1957649621063551</v>
      </c>
      <c r="J31" s="184">
        <v>-51925.98084717201</v>
      </c>
      <c r="K31" s="185">
        <v>-20935.032822800385</v>
      </c>
      <c r="L31" s="254">
        <v>-18543.602143970566</v>
      </c>
      <c r="M31" s="186">
        <f t="shared" si="7"/>
        <v>2.5172954513998103</v>
      </c>
      <c r="N31" s="187">
        <v>-2094.3321891822666</v>
      </c>
      <c r="O31" s="188">
        <v>18559.611118176494</v>
      </c>
      <c r="P31" s="263">
        <v>20153.898237397832</v>
      </c>
      <c r="Q31" s="264">
        <f t="shared" si="4"/>
        <v>1.6781969676014092</v>
      </c>
      <c r="R31" s="252">
        <v>17</v>
      </c>
    </row>
    <row r="32" spans="1:18" ht="15">
      <c r="A32">
        <v>74</v>
      </c>
      <c r="B32" t="s">
        <v>54</v>
      </c>
      <c r="C32" s="218">
        <v>1083</v>
      </c>
      <c r="D32" s="178">
        <v>5378418.4631964918</v>
      </c>
      <c r="E32" s="182">
        <v>5565264.0820690729</v>
      </c>
      <c r="F32" s="255">
        <v>5560372</v>
      </c>
      <c r="G32" s="172">
        <f t="shared" si="5"/>
        <v>-4892.0820690728724</v>
      </c>
      <c r="H32" s="173">
        <f t="shared" si="6"/>
        <v>-8.7903862187507862E-4</v>
      </c>
      <c r="I32" s="267">
        <f t="shared" si="3"/>
        <v>-4.5171579585160408</v>
      </c>
      <c r="J32" s="184">
        <v>234042.88213997387</v>
      </c>
      <c r="K32" s="185">
        <v>121941.45955002852</v>
      </c>
      <c r="L32" s="254">
        <v>124876.83825200844</v>
      </c>
      <c r="M32" s="186">
        <f t="shared" si="7"/>
        <v>2.7104143139242107</v>
      </c>
      <c r="N32" s="187">
        <v>101037.00889135765</v>
      </c>
      <c r="O32" s="188">
        <v>26197.615763389625</v>
      </c>
      <c r="P32" s="263">
        <v>28154.534898044585</v>
      </c>
      <c r="Q32" s="264">
        <f t="shared" si="4"/>
        <v>1.8069428759510247</v>
      </c>
      <c r="R32" s="252">
        <v>16</v>
      </c>
    </row>
    <row r="33" spans="1:18" ht="15">
      <c r="A33">
        <v>75</v>
      </c>
      <c r="B33" t="s">
        <v>55</v>
      </c>
      <c r="C33" s="218">
        <v>19702</v>
      </c>
      <c r="D33" s="178">
        <v>91292700.15491268</v>
      </c>
      <c r="E33" s="182">
        <v>92267180.973293751</v>
      </c>
      <c r="F33" s="255">
        <v>92186156</v>
      </c>
      <c r="G33" s="172">
        <f t="shared" si="5"/>
        <v>-81024.973293751478</v>
      </c>
      <c r="H33" s="173">
        <f t="shared" si="6"/>
        <v>-8.7815594276369766E-4</v>
      </c>
      <c r="I33" s="267">
        <f t="shared" si="3"/>
        <v>-4.1125252915313917</v>
      </c>
      <c r="J33" s="184">
        <v>-478063.67031347757</v>
      </c>
      <c r="K33" s="185">
        <v>-1062693.2260760528</v>
      </c>
      <c r="L33" s="254">
        <v>-1014078.494076492</v>
      </c>
      <c r="M33" s="186">
        <f t="shared" si="7"/>
        <v>2.4675023855223186</v>
      </c>
      <c r="N33" s="187">
        <v>1344675.0795458322</v>
      </c>
      <c r="O33" s="188">
        <v>953880.6831814202</v>
      </c>
      <c r="P33" s="263">
        <v>986290.50451448536</v>
      </c>
      <c r="Q33" s="264">
        <f t="shared" si="4"/>
        <v>1.6450015903494652</v>
      </c>
      <c r="R33" s="252">
        <v>8</v>
      </c>
    </row>
    <row r="34" spans="1:18" ht="15">
      <c r="A34">
        <v>77</v>
      </c>
      <c r="B34" t="s">
        <v>56</v>
      </c>
      <c r="C34" s="218">
        <v>4683</v>
      </c>
      <c r="D34" s="178">
        <v>23421915.529445425</v>
      </c>
      <c r="E34" s="182">
        <v>23388165.944837987</v>
      </c>
      <c r="F34" s="255">
        <v>23367730</v>
      </c>
      <c r="G34" s="172">
        <f t="shared" si="5"/>
        <v>-20435.944837987423</v>
      </c>
      <c r="H34" s="173">
        <f t="shared" si="6"/>
        <v>-8.7377286813281952E-4</v>
      </c>
      <c r="I34" s="267">
        <f t="shared" si="3"/>
        <v>-4.3638575353379077</v>
      </c>
      <c r="J34" s="184">
        <v>30098.38071286754</v>
      </c>
      <c r="K34" s="185">
        <v>50377.121388521999</v>
      </c>
      <c r="L34" s="254">
        <v>62638.926461373107</v>
      </c>
      <c r="M34" s="186">
        <f t="shared" si="7"/>
        <v>2.6183653796393567</v>
      </c>
      <c r="N34" s="187">
        <v>22914.591225701341</v>
      </c>
      <c r="O34" s="188">
        <v>35921.513207688673</v>
      </c>
      <c r="P34" s="263">
        <v>44096.0499229294</v>
      </c>
      <c r="Q34" s="264">
        <f t="shared" si="4"/>
        <v>1.7455769197609923</v>
      </c>
      <c r="R34" s="252">
        <v>13</v>
      </c>
    </row>
    <row r="35" spans="1:18" ht="15">
      <c r="A35">
        <v>78</v>
      </c>
      <c r="B35" t="s">
        <v>57</v>
      </c>
      <c r="C35" s="218">
        <v>7979</v>
      </c>
      <c r="D35" s="178">
        <v>38061668.409503132</v>
      </c>
      <c r="E35" s="182">
        <v>37565857.525574312</v>
      </c>
      <c r="F35" s="255">
        <v>37533113</v>
      </c>
      <c r="G35" s="172">
        <f t="shared" si="5"/>
        <v>-32744.525574311614</v>
      </c>
      <c r="H35" s="173">
        <f t="shared" si="6"/>
        <v>-8.7165654482982584E-4</v>
      </c>
      <c r="I35" s="267">
        <f t="shared" si="3"/>
        <v>-4.1038382722536175</v>
      </c>
      <c r="J35" s="184">
        <v>-1860289.7639129411</v>
      </c>
      <c r="K35" s="185">
        <v>-1562781.4202272503</v>
      </c>
      <c r="L35" s="254">
        <v>-1543134.5041248978</v>
      </c>
      <c r="M35" s="186">
        <f t="shared" si="7"/>
        <v>2.4623281241198836</v>
      </c>
      <c r="N35" s="187">
        <v>-558577.61072941707</v>
      </c>
      <c r="O35" s="188">
        <v>-360624.14647244877</v>
      </c>
      <c r="P35" s="263">
        <v>-347526.20240419992</v>
      </c>
      <c r="Q35" s="264">
        <f t="shared" si="4"/>
        <v>1.6415520827483205</v>
      </c>
      <c r="R35" s="252">
        <v>1</v>
      </c>
    </row>
    <row r="36" spans="1:18" ht="15">
      <c r="A36">
        <v>79</v>
      </c>
      <c r="B36" t="s">
        <v>58</v>
      </c>
      <c r="C36" s="218">
        <v>6785</v>
      </c>
      <c r="D36" s="178">
        <v>33223411.151279893</v>
      </c>
      <c r="E36" s="182">
        <v>33109336.704340436</v>
      </c>
      <c r="F36" s="255">
        <v>33080417</v>
      </c>
      <c r="G36" s="172">
        <f t="shared" si="5"/>
        <v>-28919.704340435565</v>
      </c>
      <c r="H36" s="173">
        <f t="shared" si="6"/>
        <v>-8.7346069776880688E-4</v>
      </c>
      <c r="I36" s="267">
        <f t="shared" si="3"/>
        <v>-4.2622998290988301</v>
      </c>
      <c r="J36" s="184">
        <v>-955835.02731453779</v>
      </c>
      <c r="K36" s="185">
        <v>-887363.86895321321</v>
      </c>
      <c r="L36" s="254">
        <v>-870011.97962409223</v>
      </c>
      <c r="M36" s="186">
        <f t="shared" si="7"/>
        <v>2.5573897316316851</v>
      </c>
      <c r="N36" s="187">
        <v>-890222.46590594621</v>
      </c>
      <c r="O36" s="188">
        <v>-845043.09667205124</v>
      </c>
      <c r="P36" s="263">
        <v>-833475.17045262607</v>
      </c>
      <c r="Q36" s="264">
        <f t="shared" si="4"/>
        <v>1.7049264877561039</v>
      </c>
      <c r="R36" s="252">
        <v>4</v>
      </c>
    </row>
    <row r="37" spans="1:18" ht="15">
      <c r="A37">
        <v>81</v>
      </c>
      <c r="B37" t="s">
        <v>59</v>
      </c>
      <c r="C37" s="218">
        <v>2621</v>
      </c>
      <c r="D37" s="178">
        <v>13748766.056122705</v>
      </c>
      <c r="E37" s="182">
        <v>13767688.363923891</v>
      </c>
      <c r="F37" s="255">
        <v>13755684</v>
      </c>
      <c r="G37" s="172">
        <f t="shared" si="5"/>
        <v>-12004.363923890516</v>
      </c>
      <c r="H37" s="173">
        <f t="shared" si="6"/>
        <v>-8.7192298420598377E-4</v>
      </c>
      <c r="I37" s="267">
        <f t="shared" si="3"/>
        <v>-4.5800701731745574</v>
      </c>
      <c r="J37" s="184">
        <v>294256.02789829951</v>
      </c>
      <c r="K37" s="185">
        <v>282913.28108364216</v>
      </c>
      <c r="L37" s="254">
        <v>290115.99736029241</v>
      </c>
      <c r="M37" s="186">
        <f t="shared" si="7"/>
        <v>2.7480794645746887</v>
      </c>
      <c r="N37" s="187">
        <v>415602.10805156146</v>
      </c>
      <c r="O37" s="188">
        <v>407852.3106152619</v>
      </c>
      <c r="P37" s="263">
        <v>412654.12146636535</v>
      </c>
      <c r="Q37" s="264">
        <f t="shared" si="4"/>
        <v>1.8320529763843767</v>
      </c>
      <c r="R37" s="252">
        <v>7</v>
      </c>
    </row>
    <row r="38" spans="1:18" ht="15">
      <c r="A38">
        <v>82</v>
      </c>
      <c r="B38" t="s">
        <v>60</v>
      </c>
      <c r="C38" s="218">
        <v>9405</v>
      </c>
      <c r="D38" s="178">
        <v>32556224.451767314</v>
      </c>
      <c r="E38" s="182">
        <v>31429831.150283571</v>
      </c>
      <c r="F38" s="255">
        <v>31402359</v>
      </c>
      <c r="G38" s="172">
        <f t="shared" si="5"/>
        <v>-27472.150283571333</v>
      </c>
      <c r="H38" s="173">
        <f t="shared" si="6"/>
        <v>-8.7407883778349441E-4</v>
      </c>
      <c r="I38" s="267">
        <f t="shared" si="3"/>
        <v>-2.9210154474823322</v>
      </c>
      <c r="J38" s="184">
        <v>-343848.49388263217</v>
      </c>
      <c r="K38" s="185">
        <v>331989.64259877818</v>
      </c>
      <c r="L38" s="254">
        <v>348473.04083571001</v>
      </c>
      <c r="M38" s="186">
        <f t="shared" si="7"/>
        <v>1.7526207588444258</v>
      </c>
      <c r="N38" s="187">
        <v>-363514.71816452115</v>
      </c>
      <c r="O38" s="188">
        <v>87005.951180288175</v>
      </c>
      <c r="P38" s="263">
        <v>97994.88333825834</v>
      </c>
      <c r="Q38" s="264">
        <f t="shared" si="4"/>
        <v>1.1684138392312775</v>
      </c>
      <c r="R38" s="252">
        <v>5</v>
      </c>
    </row>
    <row r="39" spans="1:18" ht="15">
      <c r="A39">
        <v>86</v>
      </c>
      <c r="B39" t="s">
        <v>61</v>
      </c>
      <c r="C39" s="218">
        <v>8143</v>
      </c>
      <c r="D39" s="178">
        <v>29073717.432250563</v>
      </c>
      <c r="E39" s="182">
        <v>30019008.269818343</v>
      </c>
      <c r="F39" s="255">
        <v>29370730</v>
      </c>
      <c r="G39" s="172">
        <f t="shared" si="5"/>
        <v>-648278.26981834322</v>
      </c>
      <c r="H39" s="173">
        <f t="shared" si="6"/>
        <v>-2.1595592498974525E-2</v>
      </c>
      <c r="I39" s="267">
        <f t="shared" si="3"/>
        <v>-79.611724157969206</v>
      </c>
      <c r="J39" s="184">
        <v>424456.15068637562</v>
      </c>
      <c r="K39" s="185">
        <v>-142704.51861403964</v>
      </c>
      <c r="L39" s="254">
        <v>246262.38394632383</v>
      </c>
      <c r="M39" s="186">
        <f t="shared" si="7"/>
        <v>47.767027208690095</v>
      </c>
      <c r="N39" s="187">
        <v>73612.803466450918</v>
      </c>
      <c r="O39" s="188">
        <v>-304738.73642714124</v>
      </c>
      <c r="P39" s="263">
        <v>-45427.468053555327</v>
      </c>
      <c r="Q39" s="264">
        <f t="shared" si="4"/>
        <v>31.84468480579466</v>
      </c>
      <c r="R39" s="252">
        <v>5</v>
      </c>
    </row>
    <row r="40" spans="1:18" ht="15">
      <c r="A40">
        <v>90</v>
      </c>
      <c r="B40" t="s">
        <v>62</v>
      </c>
      <c r="C40" s="218">
        <v>3136</v>
      </c>
      <c r="D40" s="178">
        <v>18471379.153836984</v>
      </c>
      <c r="E40" s="182">
        <v>18540258.750296805</v>
      </c>
      <c r="F40" s="255">
        <v>18524108</v>
      </c>
      <c r="G40" s="172">
        <f t="shared" si="5"/>
        <v>-16150.750296805054</v>
      </c>
      <c r="H40" s="173">
        <f t="shared" si="6"/>
        <v>-8.7111784761615058E-4</v>
      </c>
      <c r="I40" s="267">
        <f t="shared" si="3"/>
        <v>-5.1501117017873259</v>
      </c>
      <c r="J40" s="184">
        <v>125733.8554724703</v>
      </c>
      <c r="K40" s="185">
        <v>84423.867727200603</v>
      </c>
      <c r="L40" s="254">
        <v>94114.218245721509</v>
      </c>
      <c r="M40" s="186">
        <f t="shared" si="7"/>
        <v>3.090035241875289</v>
      </c>
      <c r="N40" s="187">
        <v>-653862.3517834699</v>
      </c>
      <c r="O40" s="188">
        <v>-681716.3336922609</v>
      </c>
      <c r="P40" s="263">
        <v>-675256.10001324408</v>
      </c>
      <c r="Q40" s="264">
        <f t="shared" si="4"/>
        <v>2.0600234945844451</v>
      </c>
      <c r="R40" s="252">
        <v>12</v>
      </c>
    </row>
    <row r="41" spans="1:18" ht="15">
      <c r="A41">
        <v>91</v>
      </c>
      <c r="B41" t="s">
        <v>63</v>
      </c>
      <c r="C41" s="218">
        <v>658457</v>
      </c>
      <c r="D41" s="178">
        <v>2473030439.3196907</v>
      </c>
      <c r="E41" s="182">
        <v>2460597214.6330357</v>
      </c>
      <c r="F41" s="255">
        <v>2454035742</v>
      </c>
      <c r="G41" s="172">
        <f t="shared" si="5"/>
        <v>-6561472.6330356598</v>
      </c>
      <c r="H41" s="173">
        <f t="shared" si="6"/>
        <v>-2.6666179226794797E-3</v>
      </c>
      <c r="I41" s="267">
        <f t="shared" si="3"/>
        <v>-9.964921981292111</v>
      </c>
      <c r="J41" s="184">
        <v>-18377841.017744798</v>
      </c>
      <c r="K41" s="185">
        <v>-10917864.07249089</v>
      </c>
      <c r="L41" s="254">
        <v>-6980980.3654889707</v>
      </c>
      <c r="M41" s="186">
        <f t="shared" si="7"/>
        <v>5.9789533819245886</v>
      </c>
      <c r="N41" s="187">
        <v>-84284775.365142062</v>
      </c>
      <c r="O41" s="188">
        <v>-79312201.877064124</v>
      </c>
      <c r="P41" s="263">
        <v>-76687612.739061773</v>
      </c>
      <c r="Q41" s="264">
        <f t="shared" si="4"/>
        <v>3.9859689212846865</v>
      </c>
      <c r="R41" s="252">
        <v>1</v>
      </c>
    </row>
    <row r="42" spans="1:18" ht="15">
      <c r="A42">
        <v>92</v>
      </c>
      <c r="B42" t="s">
        <v>64</v>
      </c>
      <c r="C42" s="218">
        <v>239206</v>
      </c>
      <c r="D42" s="178">
        <v>763855474.78336561</v>
      </c>
      <c r="E42" s="182">
        <v>772623518.07798827</v>
      </c>
      <c r="F42" s="255">
        <v>771951938</v>
      </c>
      <c r="G42" s="172">
        <f t="shared" si="5"/>
        <v>-671580.07798826694</v>
      </c>
      <c r="H42" s="173">
        <f t="shared" si="6"/>
        <v>-8.6922034118106916E-4</v>
      </c>
      <c r="I42" s="267">
        <f t="shared" si="3"/>
        <v>-2.807538598481087</v>
      </c>
      <c r="J42" s="184">
        <v>-22836374.691326935</v>
      </c>
      <c r="K42" s="185">
        <v>-28097555.080177408</v>
      </c>
      <c r="L42" s="254">
        <v>-27694606.953011636</v>
      </c>
      <c r="M42" s="186">
        <f t="shared" si="7"/>
        <v>1.6845234950869628</v>
      </c>
      <c r="N42" s="187">
        <v>138698.57291792423</v>
      </c>
      <c r="O42" s="188">
        <v>-3362492.7203781386</v>
      </c>
      <c r="P42" s="263">
        <v>-3093860.6356005617</v>
      </c>
      <c r="Q42" s="264">
        <f t="shared" si="4"/>
        <v>1.123015663392962</v>
      </c>
      <c r="R42" s="252">
        <v>1</v>
      </c>
    </row>
    <row r="43" spans="1:18" ht="15">
      <c r="A43">
        <v>97</v>
      </c>
      <c r="B43" t="s">
        <v>65</v>
      </c>
      <c r="C43" s="218">
        <v>2131</v>
      </c>
      <c r="D43" s="178">
        <v>10110301.645743335</v>
      </c>
      <c r="E43" s="182">
        <v>10947373.413811971</v>
      </c>
      <c r="F43" s="255">
        <v>10937822</v>
      </c>
      <c r="G43" s="172">
        <f t="shared" si="5"/>
        <v>-9551.4138119705021</v>
      </c>
      <c r="H43" s="173">
        <f t="shared" si="6"/>
        <v>-8.7248451760307832E-4</v>
      </c>
      <c r="I43" s="267">
        <f t="shared" si="3"/>
        <v>-4.4821275513704846</v>
      </c>
      <c r="J43" s="184">
        <v>179302.23141044893</v>
      </c>
      <c r="K43" s="185">
        <v>-322932.87027874705</v>
      </c>
      <c r="L43" s="254">
        <v>-317202.09788532177</v>
      </c>
      <c r="M43" s="186">
        <f t="shared" si="7"/>
        <v>2.6892409166707116</v>
      </c>
      <c r="N43" s="187">
        <v>602458.74507713842</v>
      </c>
      <c r="O43" s="188">
        <v>267494.7093766068</v>
      </c>
      <c r="P43" s="263">
        <v>271315.2243055604</v>
      </c>
      <c r="Q43" s="264">
        <f t="shared" si="4"/>
        <v>1.7928272777820768</v>
      </c>
      <c r="R43" s="252">
        <v>10</v>
      </c>
    </row>
    <row r="44" spans="1:18" ht="15">
      <c r="A44">
        <v>98</v>
      </c>
      <c r="B44" t="s">
        <v>66</v>
      </c>
      <c r="C44" s="218">
        <v>23090</v>
      </c>
      <c r="D44" s="178">
        <v>84226501.96672143</v>
      </c>
      <c r="E44" s="182">
        <v>83044593.588703632</v>
      </c>
      <c r="F44" s="255">
        <v>82971748</v>
      </c>
      <c r="G44" s="172">
        <f t="shared" si="5"/>
        <v>-72845.588703632355</v>
      </c>
      <c r="H44" s="173">
        <f t="shared" si="6"/>
        <v>-8.7718640739475396E-4</v>
      </c>
      <c r="I44" s="267">
        <f t="shared" si="3"/>
        <v>-3.1548544263158229</v>
      </c>
      <c r="J44" s="184">
        <v>3582516.325393742</v>
      </c>
      <c r="K44" s="185">
        <v>4291718.914459642</v>
      </c>
      <c r="L44" s="254">
        <v>4335426.4234630624</v>
      </c>
      <c r="M44" s="186">
        <f t="shared" si="7"/>
        <v>1.8929194024868063</v>
      </c>
      <c r="N44" s="184">
        <v>2528114.0829214337</v>
      </c>
      <c r="O44" s="185">
        <v>2999898.7102496079</v>
      </c>
      <c r="P44" s="254">
        <v>3029037.0495852563</v>
      </c>
      <c r="Q44" s="264">
        <f t="shared" si="4"/>
        <v>1.2619462683260434</v>
      </c>
      <c r="R44" s="252">
        <v>7</v>
      </c>
    </row>
    <row r="45" spans="1:18" ht="15">
      <c r="A45">
        <v>102</v>
      </c>
      <c r="B45" t="s">
        <v>67</v>
      </c>
      <c r="C45" s="218">
        <v>9870</v>
      </c>
      <c r="D45" s="178">
        <v>39996584.14203544</v>
      </c>
      <c r="E45" s="182">
        <v>39925562.880822428</v>
      </c>
      <c r="F45" s="255">
        <v>39890533</v>
      </c>
      <c r="G45" s="172">
        <f t="shared" si="5"/>
        <v>-35029.880822427571</v>
      </c>
      <c r="H45" s="173">
        <f t="shared" si="6"/>
        <v>-8.7737976110672654E-4</v>
      </c>
      <c r="I45" s="267">
        <f t="shared" si="3"/>
        <v>-3.5491267297292373</v>
      </c>
      <c r="J45" s="184">
        <v>984515.62336790236</v>
      </c>
      <c r="K45" s="185">
        <v>1027152.5103559718</v>
      </c>
      <c r="L45" s="254">
        <v>1048170.5654000834</v>
      </c>
      <c r="M45" s="186">
        <f t="shared" si="7"/>
        <v>2.1294888595857833</v>
      </c>
      <c r="N45" s="187">
        <v>618463.79893695342</v>
      </c>
      <c r="O45" s="188">
        <v>646462.01960280049</v>
      </c>
      <c r="P45" s="263">
        <v>660474.0562988912</v>
      </c>
      <c r="Q45" s="264">
        <f t="shared" si="4"/>
        <v>1.4196592397255028</v>
      </c>
      <c r="R45" s="252">
        <v>4</v>
      </c>
    </row>
    <row r="46" spans="1:18" ht="15">
      <c r="A46">
        <v>103</v>
      </c>
      <c r="B46" t="s">
        <v>68</v>
      </c>
      <c r="C46" s="218">
        <v>2166</v>
      </c>
      <c r="D46" s="178">
        <v>8529743.424864972</v>
      </c>
      <c r="E46" s="182">
        <v>8630537.8582974635</v>
      </c>
      <c r="F46" s="255">
        <v>8599990</v>
      </c>
      <c r="G46" s="172">
        <f t="shared" si="5"/>
        <v>-30547.858297463506</v>
      </c>
      <c r="H46" s="173">
        <f t="shared" si="6"/>
        <v>-3.5395080583644702E-3</v>
      </c>
      <c r="I46" s="267">
        <f t="shared" si="3"/>
        <v>-14.103351014526089</v>
      </c>
      <c r="J46" s="184">
        <v>247307.95941079801</v>
      </c>
      <c r="K46" s="185">
        <v>186834.84534403766</v>
      </c>
      <c r="L46" s="254">
        <v>205163.71927565767</v>
      </c>
      <c r="M46" s="186">
        <f t="shared" si="7"/>
        <v>8.4620839942843986</v>
      </c>
      <c r="N46" s="187">
        <v>151797.31374396881</v>
      </c>
      <c r="O46" s="188">
        <v>111419.24829677981</v>
      </c>
      <c r="P46" s="263">
        <v>123638.49758452934</v>
      </c>
      <c r="Q46" s="264">
        <f t="shared" si="4"/>
        <v>5.641389329524249</v>
      </c>
      <c r="R46" s="252">
        <v>5</v>
      </c>
    </row>
    <row r="47" spans="1:18" ht="15">
      <c r="A47">
        <v>105</v>
      </c>
      <c r="B47" t="s">
        <v>69</v>
      </c>
      <c r="C47" s="218">
        <v>2139</v>
      </c>
      <c r="D47" s="178">
        <v>13611609.532553049</v>
      </c>
      <c r="E47" s="182">
        <v>13670138.128666019</v>
      </c>
      <c r="F47" s="255">
        <v>13658190</v>
      </c>
      <c r="G47" s="172">
        <f t="shared" si="5"/>
        <v>-11948.128666019067</v>
      </c>
      <c r="H47" s="173">
        <f t="shared" si="6"/>
        <v>-8.7403130484571101E-4</v>
      </c>
      <c r="I47" s="267">
        <f t="shared" si="3"/>
        <v>-5.5858479037022288</v>
      </c>
      <c r="J47" s="184">
        <v>366536.63991499488</v>
      </c>
      <c r="K47" s="185">
        <v>331436.58120990195</v>
      </c>
      <c r="L47" s="254">
        <v>338605.69872906734</v>
      </c>
      <c r="M47" s="186">
        <f t="shared" si="7"/>
        <v>3.3516210935789572</v>
      </c>
      <c r="N47" s="187">
        <v>372358.27057843527</v>
      </c>
      <c r="O47" s="188">
        <v>348656.10059340927</v>
      </c>
      <c r="P47" s="263">
        <v>353435.51227285573</v>
      </c>
      <c r="Q47" s="264">
        <f t="shared" si="4"/>
        <v>2.2344140623873141</v>
      </c>
      <c r="R47" s="252">
        <v>18</v>
      </c>
    </row>
    <row r="48" spans="1:18" ht="15">
      <c r="A48">
        <v>106</v>
      </c>
      <c r="B48" t="s">
        <v>70</v>
      </c>
      <c r="C48" s="218">
        <v>46880</v>
      </c>
      <c r="D48" s="178">
        <v>182238669.20132461</v>
      </c>
      <c r="E48" s="182">
        <v>178700951.54525408</v>
      </c>
      <c r="F48" s="255">
        <v>178545098</v>
      </c>
      <c r="G48" s="172">
        <f t="shared" si="5"/>
        <v>-155853.54525408149</v>
      </c>
      <c r="H48" s="173">
        <f t="shared" si="6"/>
        <v>-8.721472600251559E-4</v>
      </c>
      <c r="I48" s="267">
        <f t="shared" si="3"/>
        <v>-3.324521016511977</v>
      </c>
      <c r="J48" s="184">
        <v>-466606.46200008155</v>
      </c>
      <c r="K48" s="185">
        <v>1655976.351664569</v>
      </c>
      <c r="L48" s="254">
        <v>1749488.2548557413</v>
      </c>
      <c r="M48" s="186">
        <f t="shared" si="7"/>
        <v>1.9947078325762007</v>
      </c>
      <c r="N48" s="187">
        <v>2202767.691561881</v>
      </c>
      <c r="O48" s="188">
        <v>3618667.1510202968</v>
      </c>
      <c r="P48" s="263">
        <v>3681008.4198144875</v>
      </c>
      <c r="Q48" s="264">
        <f t="shared" si="4"/>
        <v>1.3298052217190828</v>
      </c>
      <c r="R48" s="252">
        <v>1</v>
      </c>
    </row>
    <row r="49" spans="1:18" ht="15">
      <c r="A49">
        <v>108</v>
      </c>
      <c r="B49" t="s">
        <v>71</v>
      </c>
      <c r="C49" s="218">
        <v>10337</v>
      </c>
      <c r="D49" s="178">
        <v>38253867.697046399</v>
      </c>
      <c r="E49" s="182">
        <v>38558357.281140313</v>
      </c>
      <c r="F49" s="255">
        <v>38524708</v>
      </c>
      <c r="G49" s="172">
        <f t="shared" si="5"/>
        <v>-33649.281140312552</v>
      </c>
      <c r="H49" s="173">
        <f t="shared" si="6"/>
        <v>-8.7268451025975403E-4</v>
      </c>
      <c r="I49" s="267">
        <f t="shared" si="3"/>
        <v>-3.2552269653006243</v>
      </c>
      <c r="J49" s="184">
        <v>794831.40611597209</v>
      </c>
      <c r="K49" s="185">
        <v>612146.44128381182</v>
      </c>
      <c r="L49" s="254">
        <v>632336.26354080834</v>
      </c>
      <c r="M49" s="186">
        <f t="shared" si="7"/>
        <v>1.9531607097800647</v>
      </c>
      <c r="N49" s="187">
        <v>199402.46865127463</v>
      </c>
      <c r="O49" s="188">
        <v>77457.254136624106</v>
      </c>
      <c r="P49" s="263">
        <v>90917.135641304398</v>
      </c>
      <c r="Q49" s="264">
        <f t="shared" si="4"/>
        <v>1.3021071398549184</v>
      </c>
      <c r="R49" s="252">
        <v>6</v>
      </c>
    </row>
    <row r="50" spans="1:18" ht="15">
      <c r="A50">
        <v>109</v>
      </c>
      <c r="B50" t="s">
        <v>72</v>
      </c>
      <c r="C50" s="218">
        <v>67971</v>
      </c>
      <c r="D50" s="178">
        <v>268797302.56758165</v>
      </c>
      <c r="E50" s="182">
        <v>271335809.55639809</v>
      </c>
      <c r="F50" s="255">
        <v>271099040</v>
      </c>
      <c r="G50" s="172">
        <f t="shared" si="5"/>
        <v>-236769.5563980937</v>
      </c>
      <c r="H50" s="173">
        <f t="shared" si="6"/>
        <v>-8.7260710919500033E-4</v>
      </c>
      <c r="I50" s="267">
        <f t="shared" si="3"/>
        <v>-3.4833908048740447</v>
      </c>
      <c r="J50" s="184">
        <v>324704.96673267352</v>
      </c>
      <c r="K50" s="185">
        <v>-1198385.5703098951</v>
      </c>
      <c r="L50" s="254">
        <v>-1056323.821490908</v>
      </c>
      <c r="M50" s="186">
        <f t="shared" si="7"/>
        <v>2.0900347033144584</v>
      </c>
      <c r="N50" s="187">
        <v>3172210.2878402574</v>
      </c>
      <c r="O50" s="188">
        <v>2156575.2968383473</v>
      </c>
      <c r="P50" s="263">
        <v>2251283.1293844273</v>
      </c>
      <c r="Q50" s="264">
        <f t="shared" si="4"/>
        <v>1.3933564688776094</v>
      </c>
      <c r="R50" s="252">
        <v>5</v>
      </c>
    </row>
    <row r="51" spans="1:18" ht="15">
      <c r="A51">
        <v>111</v>
      </c>
      <c r="B51" t="s">
        <v>73</v>
      </c>
      <c r="C51" s="218">
        <v>18344</v>
      </c>
      <c r="D51" s="178">
        <v>81168368.567043215</v>
      </c>
      <c r="E51" s="182">
        <v>82268765.041180104</v>
      </c>
      <c r="F51" s="255">
        <v>82196645</v>
      </c>
      <c r="G51" s="172">
        <f t="shared" si="5"/>
        <v>-72120.041180104017</v>
      </c>
      <c r="H51" s="173">
        <f t="shared" si="6"/>
        <v>-8.7663940432318292E-4</v>
      </c>
      <c r="I51" s="267">
        <f t="shared" si="3"/>
        <v>-3.9315329906293077</v>
      </c>
      <c r="J51" s="184">
        <v>4771516.2116033938</v>
      </c>
      <c r="K51" s="185">
        <v>4111330.6065600072</v>
      </c>
      <c r="L51" s="254">
        <v>4154602.9293716196</v>
      </c>
      <c r="M51" s="186">
        <f t="shared" si="7"/>
        <v>2.3589360451162449</v>
      </c>
      <c r="N51" s="187">
        <v>4883801.164530063</v>
      </c>
      <c r="O51" s="188">
        <v>4442753.674068924</v>
      </c>
      <c r="P51" s="263">
        <v>4471601.8892766926</v>
      </c>
      <c r="Q51" s="264">
        <f t="shared" si="4"/>
        <v>1.5726240300789689</v>
      </c>
      <c r="R51" s="252">
        <v>7</v>
      </c>
    </row>
    <row r="52" spans="1:18" ht="15">
      <c r="A52">
        <v>139</v>
      </c>
      <c r="B52" t="s">
        <v>74</v>
      </c>
      <c r="C52" s="218">
        <v>9912</v>
      </c>
      <c r="D52" s="178">
        <v>37583774.740790196</v>
      </c>
      <c r="E52" s="182">
        <v>37750210.79645595</v>
      </c>
      <c r="F52" s="255">
        <v>37758595</v>
      </c>
      <c r="G52" s="172">
        <f t="shared" si="5"/>
        <v>8384.2035440504551</v>
      </c>
      <c r="H52" s="173">
        <f t="shared" si="6"/>
        <v>2.220968669355769E-4</v>
      </c>
      <c r="I52" s="267">
        <f t="shared" si="3"/>
        <v>0.8458639572286577</v>
      </c>
      <c r="J52" s="184">
        <v>-429732.43547558074</v>
      </c>
      <c r="K52" s="185">
        <v>-529604.09918951569</v>
      </c>
      <c r="L52" s="254">
        <v>-534634.40564460063</v>
      </c>
      <c r="M52" s="186">
        <f t="shared" si="7"/>
        <v>-0.50749661572689042</v>
      </c>
      <c r="N52" s="187">
        <v>-885813.02231922478</v>
      </c>
      <c r="O52" s="188">
        <v>-952216.90039325587</v>
      </c>
      <c r="P52" s="263">
        <v>-955570.43802996131</v>
      </c>
      <c r="Q52" s="264">
        <f t="shared" si="4"/>
        <v>-0.33833107714945937</v>
      </c>
      <c r="R52" s="252">
        <v>17</v>
      </c>
    </row>
    <row r="53" spans="1:18" ht="15">
      <c r="A53">
        <v>140</v>
      </c>
      <c r="B53" t="s">
        <v>75</v>
      </c>
      <c r="C53" s="218">
        <v>20958</v>
      </c>
      <c r="D53" s="178">
        <v>87712714.941644505</v>
      </c>
      <c r="E53" s="182">
        <v>86543542.823350564</v>
      </c>
      <c r="F53" s="255">
        <v>86467871</v>
      </c>
      <c r="G53" s="172">
        <f t="shared" si="5"/>
        <v>-75671.823350563645</v>
      </c>
      <c r="H53" s="173">
        <f t="shared" si="6"/>
        <v>-8.743786177672682E-4</v>
      </c>
      <c r="I53" s="267">
        <f t="shared" si="3"/>
        <v>-3.6106414424355209</v>
      </c>
      <c r="J53" s="184">
        <v>5523398.6296020951</v>
      </c>
      <c r="K53" s="185">
        <v>6224959.3325158255</v>
      </c>
      <c r="L53" s="254">
        <v>6270362.2196530169</v>
      </c>
      <c r="M53" s="186">
        <f t="shared" si="7"/>
        <v>2.1663749946173954</v>
      </c>
      <c r="N53" s="187">
        <v>3251006.5970276291</v>
      </c>
      <c r="O53" s="188">
        <v>3717698.9362445236</v>
      </c>
      <c r="P53" s="263">
        <v>3747967.5276693455</v>
      </c>
      <c r="Q53" s="264">
        <f t="shared" si="4"/>
        <v>1.4442499964129152</v>
      </c>
      <c r="R53" s="252">
        <v>11</v>
      </c>
    </row>
    <row r="54" spans="1:18" ht="15">
      <c r="A54">
        <v>142</v>
      </c>
      <c r="B54" t="s">
        <v>76</v>
      </c>
      <c r="C54" s="218">
        <v>6559</v>
      </c>
      <c r="D54" s="178">
        <v>29289657.003958955</v>
      </c>
      <c r="E54" s="182">
        <v>28650387.522730637</v>
      </c>
      <c r="F54" s="255">
        <v>28625338</v>
      </c>
      <c r="G54" s="172">
        <f t="shared" si="5"/>
        <v>-25049.522730637342</v>
      </c>
      <c r="H54" s="173">
        <f t="shared" si="6"/>
        <v>-8.7431706502271768E-4</v>
      </c>
      <c r="I54" s="267">
        <f t="shared" si="3"/>
        <v>-3.8191069874428023</v>
      </c>
      <c r="J54" s="184">
        <v>-470179.65418347431</v>
      </c>
      <c r="K54" s="185">
        <v>-86596.325093597945</v>
      </c>
      <c r="L54" s="254">
        <v>-71566.627596771534</v>
      </c>
      <c r="M54" s="186">
        <f t="shared" si="7"/>
        <v>2.2914617314874848</v>
      </c>
      <c r="N54" s="187">
        <v>-124468.92423307331</v>
      </c>
      <c r="O54" s="188">
        <v>130870.92002482142</v>
      </c>
      <c r="P54" s="263">
        <v>140890.71835605166</v>
      </c>
      <c r="Q54" s="264">
        <f t="shared" si="4"/>
        <v>1.5276411543269155</v>
      </c>
      <c r="R54" s="252">
        <v>7</v>
      </c>
    </row>
    <row r="55" spans="1:18" ht="15">
      <c r="A55">
        <v>143</v>
      </c>
      <c r="B55" t="s">
        <v>77</v>
      </c>
      <c r="C55" s="218">
        <v>6877</v>
      </c>
      <c r="D55" s="178">
        <v>29390174.969894808</v>
      </c>
      <c r="E55" s="182">
        <v>30064469.476013348</v>
      </c>
      <c r="F55" s="255">
        <v>30038264</v>
      </c>
      <c r="G55" s="172">
        <f t="shared" si="5"/>
        <v>-26205.476013347507</v>
      </c>
      <c r="H55" s="173">
        <f t="shared" si="6"/>
        <v>-8.7164272212603979E-4</v>
      </c>
      <c r="I55" s="267">
        <f t="shared" si="3"/>
        <v>-3.8105970646135678</v>
      </c>
      <c r="J55" s="184">
        <v>212147.98602903739</v>
      </c>
      <c r="K55" s="185">
        <v>-192426.9589510255</v>
      </c>
      <c r="L55" s="254">
        <v>-176703.40341126439</v>
      </c>
      <c r="M55" s="186">
        <f t="shared" si="7"/>
        <v>2.2863974901499371</v>
      </c>
      <c r="N55" s="187">
        <v>511004.9922880067</v>
      </c>
      <c r="O55" s="188">
        <v>241257.28703501975</v>
      </c>
      <c r="P55" s="263">
        <v>251739.65739487222</v>
      </c>
      <c r="Q55" s="264">
        <f t="shared" si="4"/>
        <v>1.5242649934349968</v>
      </c>
      <c r="R55" s="252">
        <v>6</v>
      </c>
    </row>
    <row r="56" spans="1:18" ht="15">
      <c r="A56">
        <v>145</v>
      </c>
      <c r="B56" t="s">
        <v>78</v>
      </c>
      <c r="C56" s="218">
        <v>12366</v>
      </c>
      <c r="D56" s="178">
        <v>45154413.632529736</v>
      </c>
      <c r="E56" s="182">
        <v>45254610.676094681</v>
      </c>
      <c r="F56" s="255">
        <v>45140340</v>
      </c>
      <c r="G56" s="172">
        <f t="shared" si="5"/>
        <v>-114270.67609468102</v>
      </c>
      <c r="H56" s="173">
        <f t="shared" si="6"/>
        <v>-2.5250615216328319E-3</v>
      </c>
      <c r="I56" s="267">
        <f t="shared" si="3"/>
        <v>-9.2407145475239378</v>
      </c>
      <c r="J56" s="184">
        <v>1584963.4312574198</v>
      </c>
      <c r="K56" s="185">
        <v>1524834.7389374669</v>
      </c>
      <c r="L56" s="254">
        <v>1593397.3832346916</v>
      </c>
      <c r="M56" s="186">
        <f t="shared" si="7"/>
        <v>5.5444480266233791</v>
      </c>
      <c r="N56" s="187">
        <v>22192.390149493018</v>
      </c>
      <c r="O56" s="188">
        <v>-17708.472100105872</v>
      </c>
      <c r="P56" s="263">
        <v>27999.957431392664</v>
      </c>
      <c r="Q56" s="264">
        <f t="shared" si="4"/>
        <v>3.6962986844168313</v>
      </c>
      <c r="R56" s="252">
        <v>14</v>
      </c>
    </row>
    <row r="57" spans="1:18" ht="15">
      <c r="A57">
        <v>146</v>
      </c>
      <c r="B57" t="s">
        <v>79</v>
      </c>
      <c r="C57" s="218">
        <v>4643</v>
      </c>
      <c r="D57" s="178">
        <v>26226142.244562626</v>
      </c>
      <c r="E57" s="182">
        <v>26798378.593170606</v>
      </c>
      <c r="F57" s="255">
        <v>26775014</v>
      </c>
      <c r="G57" s="172">
        <f t="shared" si="5"/>
        <v>-23364.5931706056</v>
      </c>
      <c r="H57" s="173">
        <f t="shared" si="6"/>
        <v>-8.7186592611837783E-4</v>
      </c>
      <c r="I57" s="267">
        <f t="shared" si="3"/>
        <v>-5.0322190761588628</v>
      </c>
      <c r="J57" s="184">
        <v>1608837.3784470616</v>
      </c>
      <c r="K57" s="185">
        <v>1265526.3591510064</v>
      </c>
      <c r="L57" s="254">
        <v>1279545.0623940355</v>
      </c>
      <c r="M57" s="186">
        <f t="shared" si="7"/>
        <v>3.0193201040338296</v>
      </c>
      <c r="N57" s="187">
        <v>817470.9367858331</v>
      </c>
      <c r="O57" s="188">
        <v>588052.8810270353</v>
      </c>
      <c r="P57" s="263">
        <v>597398.68318906007</v>
      </c>
      <c r="Q57" s="264">
        <f t="shared" si="4"/>
        <v>2.0128800693570481</v>
      </c>
      <c r="R57" s="252">
        <v>12</v>
      </c>
    </row>
    <row r="58" spans="1:18" ht="15">
      <c r="A58">
        <v>148</v>
      </c>
      <c r="B58" t="s">
        <v>80</v>
      </c>
      <c r="C58" s="218">
        <v>7008</v>
      </c>
      <c r="D58" s="178">
        <v>33486196.111986693</v>
      </c>
      <c r="E58" s="182">
        <v>33098752.364966042</v>
      </c>
      <c r="F58" s="255">
        <v>33031021</v>
      </c>
      <c r="G58" s="172">
        <f t="shared" si="5"/>
        <v>-67731.36496604234</v>
      </c>
      <c r="H58" s="173">
        <f t="shared" si="6"/>
        <v>-2.0463419351641121E-3</v>
      </c>
      <c r="I58" s="267">
        <f t="shared" si="3"/>
        <v>-9.6648637223233926</v>
      </c>
      <c r="J58" s="184">
        <v>-329589.26964456675</v>
      </c>
      <c r="K58" s="185">
        <v>-97156.407336482443</v>
      </c>
      <c r="L58" s="254">
        <v>-56517.299530779419</v>
      </c>
      <c r="M58" s="186">
        <f t="shared" si="7"/>
        <v>5.7989594471608195</v>
      </c>
      <c r="N58" s="187">
        <v>1783305.7214017527</v>
      </c>
      <c r="O58" s="188">
        <v>1938850.8765965505</v>
      </c>
      <c r="P58" s="263">
        <v>1965943.6151336934</v>
      </c>
      <c r="Q58" s="264">
        <f t="shared" si="4"/>
        <v>3.8659729647749694</v>
      </c>
      <c r="R58" s="252">
        <v>19</v>
      </c>
    </row>
    <row r="59" spans="1:18" ht="15">
      <c r="A59">
        <v>149</v>
      </c>
      <c r="B59" t="s">
        <v>81</v>
      </c>
      <c r="C59" s="218">
        <v>5353</v>
      </c>
      <c r="D59" s="178">
        <v>20565698.297255401</v>
      </c>
      <c r="E59" s="182">
        <v>20520350.191539049</v>
      </c>
      <c r="F59" s="255">
        <v>20502465</v>
      </c>
      <c r="G59" s="172">
        <f t="shared" si="5"/>
        <v>-17885.191539049149</v>
      </c>
      <c r="H59" s="173">
        <f t="shared" si="6"/>
        <v>-8.7158315389878531E-4</v>
      </c>
      <c r="I59" s="267">
        <f t="shared" si="3"/>
        <v>-3.3411529122079484</v>
      </c>
      <c r="J59" s="184">
        <v>245242.1245304452</v>
      </c>
      <c r="K59" s="185">
        <v>272446.24005845061</v>
      </c>
      <c r="L59" s="254">
        <v>283177.42182702594</v>
      </c>
      <c r="M59" s="186">
        <f t="shared" si="7"/>
        <v>2.0047042347422632</v>
      </c>
      <c r="N59" s="187">
        <v>238960.76536673616</v>
      </c>
      <c r="O59" s="188">
        <v>257180.7356384247</v>
      </c>
      <c r="P59" s="263">
        <v>264334.85681748344</v>
      </c>
      <c r="Q59" s="264">
        <f t="shared" si="4"/>
        <v>1.3364694898297667</v>
      </c>
      <c r="R59" s="252">
        <v>1</v>
      </c>
    </row>
    <row r="60" spans="1:18" ht="15">
      <c r="A60">
        <v>151</v>
      </c>
      <c r="B60" t="s">
        <v>82</v>
      </c>
      <c r="C60" s="218">
        <v>1891</v>
      </c>
      <c r="D60" s="178">
        <v>10400906.887779653</v>
      </c>
      <c r="E60" s="182">
        <v>10536754.003008038</v>
      </c>
      <c r="F60" s="255">
        <v>10527569</v>
      </c>
      <c r="G60" s="172">
        <f t="shared" si="5"/>
        <v>-9185.0030080378056</v>
      </c>
      <c r="H60" s="173">
        <f t="shared" si="6"/>
        <v>-8.7171087086361379E-4</v>
      </c>
      <c r="I60" s="267">
        <f t="shared" si="3"/>
        <v>-4.8572199936741436</v>
      </c>
      <c r="J60" s="184">
        <v>111084.82485202957</v>
      </c>
      <c r="K60" s="185">
        <v>29586.702154180395</v>
      </c>
      <c r="L60" s="254">
        <v>35097.668524151108</v>
      </c>
      <c r="M60" s="186">
        <f t="shared" si="7"/>
        <v>2.9143132575202078</v>
      </c>
      <c r="N60" s="187">
        <v>-72973.60970174204</v>
      </c>
      <c r="O60" s="188">
        <v>-127484.97443884345</v>
      </c>
      <c r="P60" s="263">
        <v>-123810.99685885971</v>
      </c>
      <c r="Q60" s="264">
        <f t="shared" si="4"/>
        <v>1.9428755050151967</v>
      </c>
      <c r="R60" s="252">
        <v>14</v>
      </c>
    </row>
    <row r="61" spans="1:18" ht="15">
      <c r="A61">
        <v>152</v>
      </c>
      <c r="B61" t="s">
        <v>83</v>
      </c>
      <c r="C61" s="218">
        <v>4480</v>
      </c>
      <c r="D61" s="178">
        <v>19180189.710843809</v>
      </c>
      <c r="E61" s="182">
        <v>18898081.384516738</v>
      </c>
      <c r="F61" s="255">
        <v>18881534</v>
      </c>
      <c r="G61" s="172">
        <f t="shared" si="5"/>
        <v>-16547.384516738355</v>
      </c>
      <c r="H61" s="173">
        <f t="shared" si="6"/>
        <v>-8.7561187720863992E-4</v>
      </c>
      <c r="I61" s="267">
        <f t="shared" si="3"/>
        <v>-3.6936126153433828</v>
      </c>
      <c r="J61" s="184">
        <v>112101.51861548294</v>
      </c>
      <c r="K61" s="185">
        <v>281367.18143951247</v>
      </c>
      <c r="L61" s="254">
        <v>291295.78330893617</v>
      </c>
      <c r="M61" s="186">
        <f t="shared" si="7"/>
        <v>2.2162057744249331</v>
      </c>
      <c r="N61" s="187">
        <v>-298379.37544949498</v>
      </c>
      <c r="O61" s="188">
        <v>-185547.38630918902</v>
      </c>
      <c r="P61" s="263">
        <v>-178928.31839623427</v>
      </c>
      <c r="Q61" s="264">
        <f t="shared" si="4"/>
        <v>1.4774705162845423</v>
      </c>
      <c r="R61" s="252">
        <v>14</v>
      </c>
    </row>
    <row r="62" spans="1:18" ht="15">
      <c r="A62">
        <v>153</v>
      </c>
      <c r="B62" t="s">
        <v>84</v>
      </c>
      <c r="C62" s="218">
        <v>25655</v>
      </c>
      <c r="D62" s="178">
        <v>109497312.93355739</v>
      </c>
      <c r="E62" s="182">
        <v>109369665.19969772</v>
      </c>
      <c r="F62" s="255">
        <v>109273957</v>
      </c>
      <c r="G62" s="172">
        <f t="shared" si="5"/>
        <v>-95708.199697718024</v>
      </c>
      <c r="H62" s="173">
        <f t="shared" si="6"/>
        <v>-8.7508907998360178E-4</v>
      </c>
      <c r="I62" s="267">
        <f t="shared" si="3"/>
        <v>-3.7305866185039185</v>
      </c>
      <c r="J62" s="184">
        <v>7462319.6899723699</v>
      </c>
      <c r="K62" s="185">
        <v>7539035.2140158312</v>
      </c>
      <c r="L62" s="254">
        <v>7596460.1907860134</v>
      </c>
      <c r="M62" s="186">
        <f t="shared" si="7"/>
        <v>2.2383541910030069</v>
      </c>
      <c r="N62" s="187">
        <v>5945910.1393650733</v>
      </c>
      <c r="O62" s="188">
        <v>5994811.8446399616</v>
      </c>
      <c r="P62" s="263">
        <v>6033095.1624867953</v>
      </c>
      <c r="Q62" s="264">
        <f t="shared" si="4"/>
        <v>1.4922361273371167</v>
      </c>
      <c r="R62" s="252">
        <v>9</v>
      </c>
    </row>
    <row r="63" spans="1:18" ht="15">
      <c r="A63">
        <v>165</v>
      </c>
      <c r="B63" t="s">
        <v>85</v>
      </c>
      <c r="C63" s="218">
        <v>16340</v>
      </c>
      <c r="D63" s="178">
        <v>59292301.180332065</v>
      </c>
      <c r="E63" s="182">
        <v>58420285.732826576</v>
      </c>
      <c r="F63" s="255">
        <v>58369244</v>
      </c>
      <c r="G63" s="172">
        <f t="shared" si="5"/>
        <v>-51041.732826575637</v>
      </c>
      <c r="H63" s="173">
        <f t="shared" si="6"/>
        <v>-8.7369878778075026E-4</v>
      </c>
      <c r="I63" s="267">
        <f t="shared" si="3"/>
        <v>-3.1237290591539559</v>
      </c>
      <c r="J63" s="184">
        <v>997757.58331705444</v>
      </c>
      <c r="K63" s="185">
        <v>1520950.9703955769</v>
      </c>
      <c r="L63" s="254">
        <v>1551576.2857019408</v>
      </c>
      <c r="M63" s="186">
        <f t="shared" si="7"/>
        <v>1.8742543027150464</v>
      </c>
      <c r="N63" s="187">
        <v>235673.72782650596</v>
      </c>
      <c r="O63" s="188">
        <v>584749.93672302726</v>
      </c>
      <c r="P63" s="263">
        <v>605166.81359396363</v>
      </c>
      <c r="Q63" s="264">
        <f t="shared" si="4"/>
        <v>1.2495028684783578</v>
      </c>
      <c r="R63" s="252">
        <v>5</v>
      </c>
    </row>
    <row r="64" spans="1:18" ht="15">
      <c r="A64">
        <v>167</v>
      </c>
      <c r="B64" t="s">
        <v>86</v>
      </c>
      <c r="C64" s="218">
        <v>77261</v>
      </c>
      <c r="D64" s="178">
        <v>277305111.34376031</v>
      </c>
      <c r="E64" s="182">
        <v>279073039.42033696</v>
      </c>
      <c r="F64" s="255">
        <v>278828838</v>
      </c>
      <c r="G64" s="172">
        <f t="shared" si="5"/>
        <v>-244201.42033696175</v>
      </c>
      <c r="H64" s="173">
        <f t="shared" si="6"/>
        <v>-8.7504482999931803E-4</v>
      </c>
      <c r="I64" s="267">
        <f t="shared" si="3"/>
        <v>-3.1607333627180823</v>
      </c>
      <c r="J64" s="184">
        <v>8126809.5509918388</v>
      </c>
      <c r="K64" s="185">
        <v>7066019.6355387997</v>
      </c>
      <c r="L64" s="254">
        <v>7212540.3294365508</v>
      </c>
      <c r="M64" s="186">
        <f t="shared" si="7"/>
        <v>1.8964379686743786</v>
      </c>
      <c r="N64" s="187">
        <v>7711151.5837480389</v>
      </c>
      <c r="O64" s="188">
        <v>7004542.629842774</v>
      </c>
      <c r="P64" s="263">
        <v>7102223.0924413912</v>
      </c>
      <c r="Q64" s="264">
        <f t="shared" si="4"/>
        <v>1.2642919791177591</v>
      </c>
      <c r="R64" s="252">
        <v>12</v>
      </c>
    </row>
    <row r="65" spans="1:18" ht="15">
      <c r="A65">
        <v>169</v>
      </c>
      <c r="B65" t="s">
        <v>87</v>
      </c>
      <c r="C65" s="218">
        <v>5046</v>
      </c>
      <c r="D65" s="178">
        <v>19278413.819023278</v>
      </c>
      <c r="E65" s="182">
        <v>19116798.425192066</v>
      </c>
      <c r="F65" s="255">
        <v>19100094</v>
      </c>
      <c r="G65" s="172">
        <f t="shared" si="5"/>
        <v>-16704.425192065537</v>
      </c>
      <c r="H65" s="173">
        <f t="shared" si="6"/>
        <v>-8.7380872155101502E-4</v>
      </c>
      <c r="I65" s="267">
        <f t="shared" si="3"/>
        <v>-3.3104290907779501</v>
      </c>
      <c r="J65" s="184">
        <v>187663.49633967626</v>
      </c>
      <c r="K65" s="185">
        <v>284640.0442961675</v>
      </c>
      <c r="L65" s="254">
        <v>294662.53420430375</v>
      </c>
      <c r="M65" s="186">
        <f t="shared" si="7"/>
        <v>1.9862247142560945</v>
      </c>
      <c r="N65" s="187">
        <v>171890.24274198004</v>
      </c>
      <c r="O65" s="188">
        <v>236412.0810653434</v>
      </c>
      <c r="P65" s="263">
        <v>243093.74100410688</v>
      </c>
      <c r="Q65" s="264">
        <f t="shared" si="4"/>
        <v>1.3241498095052473</v>
      </c>
      <c r="R65" s="252">
        <v>5</v>
      </c>
    </row>
    <row r="66" spans="1:18" ht="15">
      <c r="A66">
        <v>171</v>
      </c>
      <c r="B66" t="s">
        <v>88</v>
      </c>
      <c r="C66" s="218">
        <v>4624</v>
      </c>
      <c r="D66" s="178">
        <v>20793423.164098211</v>
      </c>
      <c r="E66" s="182">
        <v>20424422.728876144</v>
      </c>
      <c r="F66" s="255">
        <v>20406584</v>
      </c>
      <c r="G66" s="172">
        <f t="shared" si="5"/>
        <v>-17838.728876143694</v>
      </c>
      <c r="H66" s="173">
        <f t="shared" si="6"/>
        <v>-8.7340186368759475E-4</v>
      </c>
      <c r="I66" s="267">
        <f t="shared" si="3"/>
        <v>-3.8578565908615254</v>
      </c>
      <c r="J66" s="184">
        <v>4692.4158618473566</v>
      </c>
      <c r="K66" s="185">
        <v>226112.75374659075</v>
      </c>
      <c r="L66" s="254">
        <v>236815.91370217776</v>
      </c>
      <c r="M66" s="186">
        <f t="shared" si="7"/>
        <v>2.3146972222290234</v>
      </c>
      <c r="N66" s="187">
        <v>-175789.02529530803</v>
      </c>
      <c r="O66" s="188">
        <v>-28530.213719779465</v>
      </c>
      <c r="P66" s="263">
        <v>-21394.773749381366</v>
      </c>
      <c r="Q66" s="264">
        <f t="shared" si="4"/>
        <v>1.5431314814874784</v>
      </c>
      <c r="R66" s="252">
        <v>11</v>
      </c>
    </row>
    <row r="67" spans="1:18" ht="15">
      <c r="A67">
        <v>172</v>
      </c>
      <c r="B67" t="s">
        <v>89</v>
      </c>
      <c r="C67" s="218">
        <v>4263</v>
      </c>
      <c r="D67" s="178">
        <v>23518871.243397124</v>
      </c>
      <c r="E67" s="182">
        <v>22943456.154127311</v>
      </c>
      <c r="F67" s="255">
        <v>22874985</v>
      </c>
      <c r="G67" s="172">
        <f t="shared" si="5"/>
        <v>-68471.154127310961</v>
      </c>
      <c r="H67" s="173">
        <f t="shared" si="6"/>
        <v>-2.9843434950402471E-3</v>
      </c>
      <c r="I67" s="267">
        <f t="shared" si="3"/>
        <v>-16.061729797633348</v>
      </c>
      <c r="J67" s="184">
        <v>-579647.53119679133</v>
      </c>
      <c r="K67" s="185">
        <v>-234386.734394981</v>
      </c>
      <c r="L67" s="254">
        <v>-193304.1060517905</v>
      </c>
      <c r="M67" s="186">
        <f t="shared" si="7"/>
        <v>9.6370228344336155</v>
      </c>
      <c r="N67" s="187">
        <v>-551859.60109635885</v>
      </c>
      <c r="O67" s="188">
        <v>-321893.23423887359</v>
      </c>
      <c r="P67" s="263">
        <v>-294504.81534340768</v>
      </c>
      <c r="Q67" s="264">
        <f t="shared" si="4"/>
        <v>6.4246818896237166</v>
      </c>
      <c r="R67" s="252">
        <v>13</v>
      </c>
    </row>
    <row r="68" spans="1:18" ht="15">
      <c r="A68">
        <v>176</v>
      </c>
      <c r="B68" t="s">
        <v>90</v>
      </c>
      <c r="C68" s="218">
        <v>4444</v>
      </c>
      <c r="D68" s="178">
        <v>25539062.515331518</v>
      </c>
      <c r="E68" s="182">
        <v>26040243.468527198</v>
      </c>
      <c r="F68" s="255">
        <v>26017559</v>
      </c>
      <c r="G68" s="172">
        <f t="shared" si="5"/>
        <v>-22684.468527197838</v>
      </c>
      <c r="H68" s="173">
        <f t="shared" si="6"/>
        <v>-8.7113119946880598E-4</v>
      </c>
      <c r="I68" s="267">
        <f t="shared" si="3"/>
        <v>-5.1045158702065345</v>
      </c>
      <c r="J68" s="184">
        <v>-94097.049595851277</v>
      </c>
      <c r="K68" s="185">
        <v>-394780.96823111468</v>
      </c>
      <c r="L68" s="254">
        <v>-381170.26784384914</v>
      </c>
      <c r="M68" s="186">
        <f t="shared" si="7"/>
        <v>3.0627138585205969</v>
      </c>
      <c r="N68" s="187">
        <v>-167838.62152531795</v>
      </c>
      <c r="O68" s="188">
        <v>-368730.17949924624</v>
      </c>
      <c r="P68" s="263">
        <v>-359656.37924106268</v>
      </c>
      <c r="Q68" s="264">
        <f t="shared" si="4"/>
        <v>2.0418092390152025</v>
      </c>
      <c r="R68" s="252">
        <v>12</v>
      </c>
    </row>
    <row r="69" spans="1:18" ht="15">
      <c r="A69">
        <v>177</v>
      </c>
      <c r="B69" t="s">
        <v>91</v>
      </c>
      <c r="C69" s="218">
        <v>1786</v>
      </c>
      <c r="D69" s="178">
        <v>7511672.1475905534</v>
      </c>
      <c r="E69" s="182">
        <v>7488104.8152910052</v>
      </c>
      <c r="F69" s="255">
        <v>7515830</v>
      </c>
      <c r="G69" s="172">
        <f t="shared" si="5"/>
        <v>27725.184708994813</v>
      </c>
      <c r="H69" s="173">
        <f t="shared" si="6"/>
        <v>3.7025636516704323E-3</v>
      </c>
      <c r="I69" s="267">
        <f t="shared" si="3"/>
        <v>15.523619657891834</v>
      </c>
      <c r="J69" s="184">
        <v>360363.22203512915</v>
      </c>
      <c r="K69" s="185">
        <v>374508.47749780753</v>
      </c>
      <c r="L69" s="254">
        <v>357873.34609830112</v>
      </c>
      <c r="M69" s="186">
        <f t="shared" si="7"/>
        <v>-9.3141833143932882</v>
      </c>
      <c r="N69" s="187">
        <v>365214.85850069619</v>
      </c>
      <c r="O69" s="188">
        <v>374559.22404502431</v>
      </c>
      <c r="P69" s="263">
        <v>363469.13644535554</v>
      </c>
      <c r="Q69" s="264">
        <f t="shared" si="4"/>
        <v>-6.2094555429276417</v>
      </c>
      <c r="R69" s="252">
        <v>6</v>
      </c>
    </row>
    <row r="70" spans="1:18" ht="15">
      <c r="A70">
        <v>178</v>
      </c>
      <c r="B70" t="s">
        <v>92</v>
      </c>
      <c r="C70" s="218">
        <v>5887</v>
      </c>
      <c r="D70" s="178">
        <v>31026395.331585877</v>
      </c>
      <c r="E70" s="182">
        <v>30289503.781096995</v>
      </c>
      <c r="F70" s="255">
        <v>30630778</v>
      </c>
      <c r="G70" s="172">
        <f t="shared" si="5"/>
        <v>341274.21890300512</v>
      </c>
      <c r="H70" s="173">
        <f t="shared" si="6"/>
        <v>1.1267078568516754E-2</v>
      </c>
      <c r="I70" s="267">
        <f t="shared" si="3"/>
        <v>57.970820265501125</v>
      </c>
      <c r="J70" s="184">
        <v>595143.12394122256</v>
      </c>
      <c r="K70" s="185">
        <v>1037293.7615503173</v>
      </c>
      <c r="L70" s="254">
        <v>832529.17260799883</v>
      </c>
      <c r="M70" s="186">
        <f t="shared" si="7"/>
        <v>-34.782501943658644</v>
      </c>
      <c r="N70" s="187">
        <v>205925.7367004157</v>
      </c>
      <c r="O70" s="188">
        <v>500415.28735612234</v>
      </c>
      <c r="P70" s="263">
        <v>363905.56139458384</v>
      </c>
      <c r="Q70" s="264">
        <f t="shared" si="4"/>
        <v>-23.188334629104553</v>
      </c>
      <c r="R70" s="252">
        <v>10</v>
      </c>
    </row>
    <row r="71" spans="1:18" ht="15">
      <c r="A71">
        <v>179</v>
      </c>
      <c r="B71" t="s">
        <v>93</v>
      </c>
      <c r="C71" s="218">
        <v>144473</v>
      </c>
      <c r="D71" s="178">
        <v>483881151.25598556</v>
      </c>
      <c r="E71" s="182">
        <v>493713418.3429504</v>
      </c>
      <c r="F71" s="255">
        <v>493280845</v>
      </c>
      <c r="G71" s="172">
        <f t="shared" si="5"/>
        <v>-432573.34295040369</v>
      </c>
      <c r="H71" s="173">
        <f t="shared" si="6"/>
        <v>-8.7616282417895175E-4</v>
      </c>
      <c r="I71" s="267">
        <f t="shared" si="3"/>
        <v>-2.9941466083656025</v>
      </c>
      <c r="J71" s="184">
        <v>-1451620.3096328974</v>
      </c>
      <c r="K71" s="185">
        <v>-7351158.1201015245</v>
      </c>
      <c r="L71" s="254">
        <v>-7091614.2941753212</v>
      </c>
      <c r="M71" s="186">
        <f t="shared" si="7"/>
        <v>1.7964867201913388</v>
      </c>
      <c r="N71" s="187">
        <v>4887352.9933173824</v>
      </c>
      <c r="O71" s="188">
        <v>957465.16009355476</v>
      </c>
      <c r="P71" s="263">
        <v>1130494.3773779264</v>
      </c>
      <c r="Q71" s="264">
        <f t="shared" si="4"/>
        <v>1.1976578134625266</v>
      </c>
      <c r="R71" s="252">
        <v>13</v>
      </c>
    </row>
    <row r="72" spans="1:18" ht="15">
      <c r="A72">
        <v>181</v>
      </c>
      <c r="B72" t="s">
        <v>94</v>
      </c>
      <c r="C72" s="218">
        <v>1685</v>
      </c>
      <c r="D72" s="178">
        <v>6883330.5098120645</v>
      </c>
      <c r="E72" s="182">
        <v>6248310.1312552486</v>
      </c>
      <c r="F72" s="255">
        <v>6823683</v>
      </c>
      <c r="G72" s="172">
        <f t="shared" si="5"/>
        <v>575372.86874475144</v>
      </c>
      <c r="H72" s="173">
        <f t="shared" si="6"/>
        <v>9.2084556729446848E-2</v>
      </c>
      <c r="I72" s="267">
        <f t="shared" si="3"/>
        <v>341.46757789006023</v>
      </c>
      <c r="J72" s="184">
        <v>262367.68185422686</v>
      </c>
      <c r="K72" s="185">
        <v>643386.78494794667</v>
      </c>
      <c r="L72" s="254">
        <v>298162.82759963517</v>
      </c>
      <c r="M72" s="186">
        <f t="shared" si="7"/>
        <v>-204.88068685359733</v>
      </c>
      <c r="N72" s="187">
        <v>189723.95328039327</v>
      </c>
      <c r="O72" s="188">
        <v>443615.19361517043</v>
      </c>
      <c r="P72" s="263">
        <v>213465.8887162983</v>
      </c>
      <c r="Q72" s="264">
        <f t="shared" si="4"/>
        <v>-136.58712456906358</v>
      </c>
      <c r="R72" s="252">
        <v>4</v>
      </c>
    </row>
    <row r="73" spans="1:18" ht="15">
      <c r="A73">
        <v>182</v>
      </c>
      <c r="B73" t="s">
        <v>95</v>
      </c>
      <c r="C73" s="218">
        <v>19767</v>
      </c>
      <c r="D73" s="178">
        <v>88455100.096912995</v>
      </c>
      <c r="E73" s="182">
        <v>88778563.067208484</v>
      </c>
      <c r="F73" s="255">
        <v>88701064</v>
      </c>
      <c r="G73" s="172">
        <f t="shared" si="5"/>
        <v>-77499.067208483815</v>
      </c>
      <c r="H73" s="173">
        <f t="shared" si="6"/>
        <v>-8.7294797900495762E-4</v>
      </c>
      <c r="I73" s="267">
        <f t="shared" si="3"/>
        <v>-3.920628684599778</v>
      </c>
      <c r="J73" s="184">
        <v>1814311.0648485494</v>
      </c>
      <c r="K73" s="185">
        <v>1620277.9075977611</v>
      </c>
      <c r="L73" s="254">
        <v>1666777.3868203121</v>
      </c>
      <c r="M73" s="186">
        <f t="shared" si="7"/>
        <v>2.3523791785577473</v>
      </c>
      <c r="N73" s="187">
        <v>2125241.3176482315</v>
      </c>
      <c r="O73" s="188">
        <v>1995097.3774451027</v>
      </c>
      <c r="P73" s="263">
        <v>2026097.030260168</v>
      </c>
      <c r="Q73" s="264">
        <f t="shared" si="4"/>
        <v>1.568252785706751</v>
      </c>
      <c r="R73" s="252">
        <v>13</v>
      </c>
    </row>
    <row r="74" spans="1:18" ht="15">
      <c r="A74">
        <v>186</v>
      </c>
      <c r="B74" t="s">
        <v>96</v>
      </c>
      <c r="C74" s="218">
        <v>45226</v>
      </c>
      <c r="D74" s="178">
        <v>156104642.15881944</v>
      </c>
      <c r="E74" s="182">
        <v>154922656.60271639</v>
      </c>
      <c r="F74" s="255">
        <v>154787519</v>
      </c>
      <c r="G74" s="172">
        <f t="shared" si="5"/>
        <v>-135137.60271638632</v>
      </c>
      <c r="H74" s="173">
        <f t="shared" si="6"/>
        <v>-8.7229076546843079E-4</v>
      </c>
      <c r="I74" s="267">
        <f t="shared" si="3"/>
        <v>-2.9880511810990651</v>
      </c>
      <c r="J74" s="184">
        <v>-4199738.7063479153</v>
      </c>
      <c r="K74" s="185">
        <v>-3490718.1454464467</v>
      </c>
      <c r="L74" s="254">
        <v>-3409635.4958324749</v>
      </c>
      <c r="M74" s="186">
        <f t="shared" si="7"/>
        <v>1.7928326540921555</v>
      </c>
      <c r="N74" s="187">
        <v>-1440158.6094251114</v>
      </c>
      <c r="O74" s="188">
        <v>-964460.75893813872</v>
      </c>
      <c r="P74" s="263">
        <v>-910405.65919543139</v>
      </c>
      <c r="Q74" s="264">
        <f t="shared" si="4"/>
        <v>1.1952217693960847</v>
      </c>
      <c r="R74" s="252">
        <v>1</v>
      </c>
    </row>
    <row r="75" spans="1:18" ht="15">
      <c r="A75">
        <v>202</v>
      </c>
      <c r="B75" t="s">
        <v>97</v>
      </c>
      <c r="C75" s="218">
        <v>35497</v>
      </c>
      <c r="D75" s="178">
        <v>114802142.68745422</v>
      </c>
      <c r="E75" s="182">
        <v>116863468.70500661</v>
      </c>
      <c r="F75" s="255">
        <v>114089468</v>
      </c>
      <c r="G75" s="172">
        <f t="shared" si="5"/>
        <v>-2774000.7050066143</v>
      </c>
      <c r="H75" s="173">
        <f t="shared" si="6"/>
        <v>-2.3737107376205852E-2</v>
      </c>
      <c r="I75" s="267">
        <f t="shared" si="3"/>
        <v>-78.147468941223607</v>
      </c>
      <c r="J75" s="184">
        <v>2612465.7097066832</v>
      </c>
      <c r="K75" s="185">
        <v>1375477.3789426789</v>
      </c>
      <c r="L75" s="254">
        <v>3039877.669067522</v>
      </c>
      <c r="M75" s="186">
        <f t="shared" si="7"/>
        <v>46.888477621343867</v>
      </c>
      <c r="N75" s="187">
        <v>1167330.9937184455</v>
      </c>
      <c r="O75" s="188">
        <v>346077.38488826301</v>
      </c>
      <c r="P75" s="263">
        <v>1455677.5783048854</v>
      </c>
      <c r="Q75" s="264">
        <f t="shared" si="4"/>
        <v>31.25898508089761</v>
      </c>
      <c r="R75" s="252">
        <v>2</v>
      </c>
    </row>
    <row r="76" spans="1:18" ht="15">
      <c r="A76">
        <v>204</v>
      </c>
      <c r="B76" t="s">
        <v>98</v>
      </c>
      <c r="C76" s="218">
        <v>2778</v>
      </c>
      <c r="D76" s="178">
        <v>16984033.310857579</v>
      </c>
      <c r="E76" s="182">
        <v>16945964.244557943</v>
      </c>
      <c r="F76" s="255">
        <v>16931185</v>
      </c>
      <c r="G76" s="172">
        <f t="shared" si="5"/>
        <v>-14779.244557943195</v>
      </c>
      <c r="H76" s="173">
        <f t="shared" si="6"/>
        <v>-8.7213948670341538E-4</v>
      </c>
      <c r="I76" s="267">
        <f t="shared" si="3"/>
        <v>-5.3201024326649371</v>
      </c>
      <c r="J76" s="184">
        <v>-504282.67431420792</v>
      </c>
      <c r="K76" s="185">
        <v>-481431.79589582176</v>
      </c>
      <c r="L76" s="254">
        <v>-472564.01996446296</v>
      </c>
      <c r="M76" s="186">
        <f t="shared" si="7"/>
        <v>3.1921439637720672</v>
      </c>
      <c r="N76" s="187">
        <v>-746803.71523126774</v>
      </c>
      <c r="O76" s="188">
        <v>-731736.57271178789</v>
      </c>
      <c r="P76" s="263">
        <v>-725824.72209087736</v>
      </c>
      <c r="Q76" s="264">
        <f t="shared" si="4"/>
        <v>2.1280959758497211</v>
      </c>
      <c r="R76" s="252">
        <v>11</v>
      </c>
    </row>
    <row r="77" spans="1:18" ht="15">
      <c r="A77">
        <v>205</v>
      </c>
      <c r="B77" t="s">
        <v>99</v>
      </c>
      <c r="C77" s="218">
        <v>36493</v>
      </c>
      <c r="D77" s="178">
        <v>164609283.98062661</v>
      </c>
      <c r="E77" s="182">
        <v>163217166.48491275</v>
      </c>
      <c r="F77" s="255">
        <v>163073776</v>
      </c>
      <c r="G77" s="172">
        <f t="shared" si="5"/>
        <v>-143390.48491275311</v>
      </c>
      <c r="H77" s="173">
        <f t="shared" si="6"/>
        <v>-8.7852575804890989E-4</v>
      </c>
      <c r="I77" s="267">
        <f t="shared" si="3"/>
        <v>-3.9292599926767626</v>
      </c>
      <c r="J77" s="184">
        <v>-8674216.2959946822</v>
      </c>
      <c r="K77" s="185">
        <v>-7838901.9191503534</v>
      </c>
      <c r="L77" s="254">
        <v>-7752867.8544950169</v>
      </c>
      <c r="M77" s="186">
        <f t="shared" si="7"/>
        <v>2.3575497946273685</v>
      </c>
      <c r="N77" s="187">
        <v>-5512329.556767527</v>
      </c>
      <c r="O77" s="188">
        <v>-4956228.6347440295</v>
      </c>
      <c r="P77" s="263">
        <v>-4898872.5916404137</v>
      </c>
      <c r="Q77" s="264">
        <f t="shared" si="4"/>
        <v>1.5716998630865029</v>
      </c>
      <c r="R77" s="252">
        <v>18</v>
      </c>
    </row>
    <row r="78" spans="1:18" ht="15">
      <c r="A78">
        <v>208</v>
      </c>
      <c r="B78" t="s">
        <v>100</v>
      </c>
      <c r="C78" s="218">
        <v>12412</v>
      </c>
      <c r="D78" s="178">
        <v>46084486.323312514</v>
      </c>
      <c r="E78" s="182">
        <v>46393300.304040872</v>
      </c>
      <c r="F78" s="255">
        <v>46352545</v>
      </c>
      <c r="G78" s="172">
        <f t="shared" si="5"/>
        <v>-40755.304040871561</v>
      </c>
      <c r="H78" s="173">
        <f t="shared" si="6"/>
        <v>-8.7847391269384992E-4</v>
      </c>
      <c r="I78" s="267">
        <f t="shared" ref="I78:I141" si="8">G78/C78</f>
        <v>-3.2835404480238126</v>
      </c>
      <c r="J78" s="184">
        <v>1751944.0667926741</v>
      </c>
      <c r="K78" s="185">
        <v>1566660.9021559337</v>
      </c>
      <c r="L78" s="254">
        <v>1591114.3300373671</v>
      </c>
      <c r="M78" s="186">
        <f t="shared" si="7"/>
        <v>1.9701440445885752</v>
      </c>
      <c r="N78" s="187">
        <v>822057.43355568813</v>
      </c>
      <c r="O78" s="188">
        <v>698443.02163714974</v>
      </c>
      <c r="P78" s="263">
        <v>714745.30689145578</v>
      </c>
      <c r="Q78" s="264">
        <f t="shared" si="4"/>
        <v>1.3134293630604288</v>
      </c>
      <c r="R78" s="252">
        <v>17</v>
      </c>
    </row>
    <row r="79" spans="1:18" ht="15">
      <c r="A79">
        <v>211</v>
      </c>
      <c r="B79" t="s">
        <v>101</v>
      </c>
      <c r="C79" s="218">
        <v>32622</v>
      </c>
      <c r="D79" s="178">
        <v>102104085.92148508</v>
      </c>
      <c r="E79" s="182">
        <v>105452304.79556876</v>
      </c>
      <c r="F79" s="255">
        <v>108247922</v>
      </c>
      <c r="G79" s="172">
        <f t="shared" si="5"/>
        <v>2795617.2044312358</v>
      </c>
      <c r="H79" s="173">
        <f t="shared" si="6"/>
        <v>2.6510726435527952E-2</v>
      </c>
      <c r="I79" s="267">
        <f t="shared" si="8"/>
        <v>85.697296438944136</v>
      </c>
      <c r="J79" s="184">
        <v>4371318.0475047147</v>
      </c>
      <c r="K79" s="185">
        <v>2362302.2024774845</v>
      </c>
      <c r="L79" s="254">
        <v>684931.9172317225</v>
      </c>
      <c r="M79" s="186">
        <f t="shared" si="7"/>
        <v>-51.418376716503033</v>
      </c>
      <c r="N79" s="187">
        <v>2736570.1299669421</v>
      </c>
      <c r="O79" s="188">
        <v>1398719.6732129934</v>
      </c>
      <c r="P79" s="263">
        <v>280472.81638252817</v>
      </c>
      <c r="Q79" s="264">
        <f t="shared" ref="Q79:Q142" si="9">(P79-O79)/C79</f>
        <v>-34.27891781100071</v>
      </c>
      <c r="R79" s="252">
        <v>6</v>
      </c>
    </row>
    <row r="80" spans="1:18" ht="15">
      <c r="A80">
        <v>213</v>
      </c>
      <c r="B80" t="s">
        <v>102</v>
      </c>
      <c r="C80" s="218">
        <v>5230</v>
      </c>
      <c r="D80" s="178">
        <v>27631878.396218922</v>
      </c>
      <c r="E80" s="182">
        <v>27476081.851525348</v>
      </c>
      <c r="F80" s="255">
        <v>27589644</v>
      </c>
      <c r="G80" s="172">
        <f t="shared" ref="G80:G143" si="10">F80-E80</f>
        <v>113562.14847465232</v>
      </c>
      <c r="H80" s="173">
        <f t="shared" ref="H80:H143" si="11">G80/E80</f>
        <v>4.133127462944571E-3</v>
      </c>
      <c r="I80" s="267">
        <f t="shared" si="8"/>
        <v>21.713603914847479</v>
      </c>
      <c r="J80" s="184">
        <v>-161005.98566674531</v>
      </c>
      <c r="K80" s="185">
        <v>-67503.137426661502</v>
      </c>
      <c r="L80" s="254">
        <v>-135640.18013436309</v>
      </c>
      <c r="M80" s="186">
        <f t="shared" ref="M80:M143" si="12">(L80-K80)/C80</f>
        <v>-13.028115240478316</v>
      </c>
      <c r="N80" s="187">
        <v>50452.539394573781</v>
      </c>
      <c r="O80" s="188">
        <v>112347.42139472513</v>
      </c>
      <c r="P80" s="263">
        <v>66922.726256264737</v>
      </c>
      <c r="Q80" s="264">
        <f t="shared" si="9"/>
        <v>-8.685410160317474</v>
      </c>
      <c r="R80" s="252">
        <v>10</v>
      </c>
    </row>
    <row r="81" spans="1:18" ht="15">
      <c r="A81">
        <v>214</v>
      </c>
      <c r="B81" t="s">
        <v>103</v>
      </c>
      <c r="C81" s="218">
        <v>12662</v>
      </c>
      <c r="D81" s="178">
        <v>51961825.118033871</v>
      </c>
      <c r="E81" s="182">
        <v>51912886.697903968</v>
      </c>
      <c r="F81" s="255">
        <v>51808412</v>
      </c>
      <c r="G81" s="172">
        <f t="shared" si="10"/>
        <v>-104474.69790396839</v>
      </c>
      <c r="H81" s="173">
        <f t="shared" si="11"/>
        <v>-2.0125002585954571E-3</v>
      </c>
      <c r="I81" s="267">
        <f t="shared" si="8"/>
        <v>-8.2510423238010109</v>
      </c>
      <c r="J81" s="184">
        <v>126260.99377675727</v>
      </c>
      <c r="K81" s="185">
        <v>155657.62417819057</v>
      </c>
      <c r="L81" s="254">
        <v>218342.51649319506</v>
      </c>
      <c r="M81" s="186">
        <f t="shared" si="12"/>
        <v>4.9506312047863279</v>
      </c>
      <c r="N81" s="187">
        <v>762813.71757161361</v>
      </c>
      <c r="O81" s="188">
        <v>781818.1575581244</v>
      </c>
      <c r="P81" s="263">
        <v>823608.0857681433</v>
      </c>
      <c r="Q81" s="264">
        <f t="shared" si="9"/>
        <v>3.300420803192142</v>
      </c>
      <c r="R81" s="252">
        <v>4</v>
      </c>
    </row>
    <row r="82" spans="1:18" ht="15">
      <c r="A82">
        <v>216</v>
      </c>
      <c r="B82" t="s">
        <v>104</v>
      </c>
      <c r="C82" s="218">
        <v>1311</v>
      </c>
      <c r="D82" s="178">
        <v>7442388.4380762298</v>
      </c>
      <c r="E82" s="182">
        <v>7467142.4782781433</v>
      </c>
      <c r="F82" s="255">
        <v>7460639</v>
      </c>
      <c r="G82" s="172">
        <f t="shared" si="10"/>
        <v>-6503.4782781433314</v>
      </c>
      <c r="H82" s="173">
        <f t="shared" si="11"/>
        <v>-8.7094605427201857E-4</v>
      </c>
      <c r="I82" s="267">
        <f t="shared" si="8"/>
        <v>-4.9607004409941506</v>
      </c>
      <c r="J82" s="184">
        <v>125303.22712297506</v>
      </c>
      <c r="K82" s="185">
        <v>110454.8173535613</v>
      </c>
      <c r="L82" s="254">
        <v>114357.02483967174</v>
      </c>
      <c r="M82" s="186">
        <f t="shared" si="12"/>
        <v>2.976512193829469</v>
      </c>
      <c r="N82" s="187">
        <v>2844.5966655486054</v>
      </c>
      <c r="O82" s="188">
        <v>-7125.2749393665681</v>
      </c>
      <c r="P82" s="263">
        <v>-4523.8032819577911</v>
      </c>
      <c r="Q82" s="264">
        <f t="shared" si="9"/>
        <v>1.9843414625543685</v>
      </c>
      <c r="R82" s="252">
        <v>13</v>
      </c>
    </row>
    <row r="83" spans="1:18" ht="15">
      <c r="A83">
        <v>217</v>
      </c>
      <c r="B83" t="s">
        <v>105</v>
      </c>
      <c r="C83" s="218">
        <v>5390</v>
      </c>
      <c r="D83" s="178">
        <v>22306236.794149697</v>
      </c>
      <c r="E83" s="182">
        <v>22191552.693743404</v>
      </c>
      <c r="F83" s="255">
        <v>22288330</v>
      </c>
      <c r="G83" s="172">
        <f t="shared" si="10"/>
        <v>96777.306256595999</v>
      </c>
      <c r="H83" s="173">
        <f t="shared" si="11"/>
        <v>4.3609975197400671E-3</v>
      </c>
      <c r="I83" s="267">
        <f t="shared" si="8"/>
        <v>17.954973331464934</v>
      </c>
      <c r="J83" s="184">
        <v>-571863.76021341304</v>
      </c>
      <c r="K83" s="185">
        <v>-503040.27608025225</v>
      </c>
      <c r="L83" s="254">
        <v>-561106.87027460278</v>
      </c>
      <c r="M83" s="186">
        <f t="shared" si="12"/>
        <v>-10.773023041623475</v>
      </c>
      <c r="N83" s="187">
        <v>-779422.33457635751</v>
      </c>
      <c r="O83" s="188">
        <v>-733770.13798807375</v>
      </c>
      <c r="P83" s="263">
        <v>-772481.20078429999</v>
      </c>
      <c r="Q83" s="264">
        <f t="shared" si="9"/>
        <v>-7.1820153610809347</v>
      </c>
      <c r="R83" s="252">
        <v>16</v>
      </c>
    </row>
    <row r="84" spans="1:18" ht="15">
      <c r="A84">
        <v>218</v>
      </c>
      <c r="B84" t="s">
        <v>106</v>
      </c>
      <c r="C84" s="218">
        <v>1192</v>
      </c>
      <c r="D84" s="178">
        <v>6419320.4707690552</v>
      </c>
      <c r="E84" s="182">
        <v>6443711.572404502</v>
      </c>
      <c r="F84" s="255">
        <v>6438091</v>
      </c>
      <c r="G84" s="172">
        <f t="shared" si="10"/>
        <v>-5620.5724045019597</v>
      </c>
      <c r="H84" s="173">
        <f t="shared" si="11"/>
        <v>-8.7225698129822038E-4</v>
      </c>
      <c r="I84" s="267">
        <f t="shared" si="8"/>
        <v>-4.7152453057902344</v>
      </c>
      <c r="J84" s="184">
        <v>434228.63700267102</v>
      </c>
      <c r="K84" s="185">
        <v>419598.69321455696</v>
      </c>
      <c r="L84" s="254">
        <v>422971.04760824348</v>
      </c>
      <c r="M84" s="186">
        <f t="shared" si="12"/>
        <v>2.8291563705423801</v>
      </c>
      <c r="N84" s="187">
        <v>249029.33100337881</v>
      </c>
      <c r="O84" s="188">
        <v>239192.68449963935</v>
      </c>
      <c r="P84" s="263">
        <v>241440.92076209918</v>
      </c>
      <c r="Q84" s="264">
        <f t="shared" si="9"/>
        <v>1.8861042470300602</v>
      </c>
      <c r="R84" s="252">
        <v>14</v>
      </c>
    </row>
    <row r="85" spans="1:18" ht="15">
      <c r="A85">
        <v>224</v>
      </c>
      <c r="B85" t="s">
        <v>107</v>
      </c>
      <c r="C85" s="218">
        <v>8717</v>
      </c>
      <c r="D85" s="178">
        <v>37034765.340166658</v>
      </c>
      <c r="E85" s="182">
        <v>35213387.112959482</v>
      </c>
      <c r="F85" s="255">
        <v>35477088</v>
      </c>
      <c r="G85" s="172">
        <f t="shared" si="10"/>
        <v>263700.88704051822</v>
      </c>
      <c r="H85" s="173">
        <f t="shared" si="11"/>
        <v>7.4886544198262926E-3</v>
      </c>
      <c r="I85" s="267">
        <f t="shared" si="8"/>
        <v>30.251334982278102</v>
      </c>
      <c r="J85" s="184">
        <v>-1674304.7387449942</v>
      </c>
      <c r="K85" s="185">
        <v>-581477.41490040696</v>
      </c>
      <c r="L85" s="254">
        <v>-739697.95930586406</v>
      </c>
      <c r="M85" s="186">
        <f t="shared" si="12"/>
        <v>-18.150802386768049</v>
      </c>
      <c r="N85" s="187">
        <v>-1250089.4821567261</v>
      </c>
      <c r="O85" s="188">
        <v>-521544.78023281967</v>
      </c>
      <c r="P85" s="263">
        <v>-627025.14316977886</v>
      </c>
      <c r="Q85" s="264">
        <f t="shared" si="9"/>
        <v>-12.100534924510633</v>
      </c>
      <c r="R85" s="252">
        <v>1</v>
      </c>
    </row>
    <row r="86" spans="1:18" ht="15">
      <c r="A86">
        <v>226</v>
      </c>
      <c r="B86" t="s">
        <v>108</v>
      </c>
      <c r="C86" s="218">
        <v>3774</v>
      </c>
      <c r="D86" s="178">
        <v>18982657.834401149</v>
      </c>
      <c r="E86" s="182">
        <v>18801932.117440395</v>
      </c>
      <c r="F86" s="255">
        <v>18785536</v>
      </c>
      <c r="G86" s="172">
        <f t="shared" si="10"/>
        <v>-16396.117440395057</v>
      </c>
      <c r="H86" s="173">
        <f t="shared" si="11"/>
        <v>-8.7204428449064869E-4</v>
      </c>
      <c r="I86" s="267">
        <f t="shared" si="8"/>
        <v>-4.3444932274496706</v>
      </c>
      <c r="J86" s="184">
        <v>666337.46231528232</v>
      </c>
      <c r="K86" s="185">
        <v>774797.35572183412</v>
      </c>
      <c r="L86" s="254">
        <v>784635.01991361193</v>
      </c>
      <c r="M86" s="186">
        <f t="shared" si="12"/>
        <v>2.6066942744509323</v>
      </c>
      <c r="N86" s="187">
        <v>456923.58366554562</v>
      </c>
      <c r="O86" s="188">
        <v>528797.92518549936</v>
      </c>
      <c r="P86" s="263">
        <v>535356.36798002338</v>
      </c>
      <c r="Q86" s="264">
        <f t="shared" si="9"/>
        <v>1.7377961829687378</v>
      </c>
      <c r="R86" s="252">
        <v>13</v>
      </c>
    </row>
    <row r="87" spans="1:18" ht="15">
      <c r="A87">
        <v>230</v>
      </c>
      <c r="B87" t="s">
        <v>109</v>
      </c>
      <c r="C87" s="218">
        <v>2290</v>
      </c>
      <c r="D87" s="178">
        <v>11294643.951469287</v>
      </c>
      <c r="E87" s="182">
        <v>10828040.201050622</v>
      </c>
      <c r="F87" s="255">
        <v>10808603</v>
      </c>
      <c r="G87" s="172">
        <f t="shared" si="10"/>
        <v>-19437.201050622389</v>
      </c>
      <c r="H87" s="173">
        <f t="shared" si="11"/>
        <v>-1.795080244413614E-3</v>
      </c>
      <c r="I87" s="267">
        <f t="shared" si="8"/>
        <v>-8.487860720795803</v>
      </c>
      <c r="J87" s="184">
        <v>-401491.69798963703</v>
      </c>
      <c r="K87" s="185">
        <v>-121519.5546646</v>
      </c>
      <c r="L87" s="254">
        <v>-109857.50508823193</v>
      </c>
      <c r="M87" s="186">
        <f t="shared" si="12"/>
        <v>5.0925980682829985</v>
      </c>
      <c r="N87" s="187">
        <v>-309518.0160542081</v>
      </c>
      <c r="O87" s="188">
        <v>-123044.72659299462</v>
      </c>
      <c r="P87" s="263">
        <v>-115270.02687541254</v>
      </c>
      <c r="Q87" s="264">
        <f t="shared" si="9"/>
        <v>3.3950653788568004</v>
      </c>
      <c r="R87" s="252">
        <v>4</v>
      </c>
    </row>
    <row r="88" spans="1:18" ht="15">
      <c r="A88">
        <v>231</v>
      </c>
      <c r="B88" t="s">
        <v>110</v>
      </c>
      <c r="C88" s="218">
        <v>1289</v>
      </c>
      <c r="D88" s="178">
        <v>7155053.9076557104</v>
      </c>
      <c r="E88" s="182">
        <v>7331804.5995621402</v>
      </c>
      <c r="F88" s="255">
        <v>7314178</v>
      </c>
      <c r="G88" s="172">
        <f t="shared" si="10"/>
        <v>-17626.599562140182</v>
      </c>
      <c r="H88" s="173">
        <f t="shared" si="11"/>
        <v>-2.4041283865083984E-3</v>
      </c>
      <c r="I88" s="267">
        <f t="shared" si="8"/>
        <v>-13.674631157595176</v>
      </c>
      <c r="J88" s="184">
        <v>-768192.36176672636</v>
      </c>
      <c r="K88" s="185">
        <v>-874244.77999125142</v>
      </c>
      <c r="L88" s="254">
        <v>-863668.8372573927</v>
      </c>
      <c r="M88" s="186">
        <f t="shared" si="12"/>
        <v>8.2047655033814682</v>
      </c>
      <c r="N88" s="187">
        <v>-471071.54462176515</v>
      </c>
      <c r="O88" s="188">
        <v>-541737.76325237774</v>
      </c>
      <c r="P88" s="263">
        <v>-534687.13476313697</v>
      </c>
      <c r="Q88" s="264">
        <f t="shared" si="9"/>
        <v>5.4698436689222429</v>
      </c>
      <c r="R88" s="252">
        <v>15</v>
      </c>
    </row>
    <row r="89" spans="1:18" ht="15">
      <c r="A89">
        <v>232</v>
      </c>
      <c r="B89" t="s">
        <v>111</v>
      </c>
      <c r="C89" s="218">
        <v>12890</v>
      </c>
      <c r="D89" s="178">
        <v>58989547.55162961</v>
      </c>
      <c r="E89" s="182">
        <v>59608083.801245488</v>
      </c>
      <c r="F89" s="255">
        <v>59555999</v>
      </c>
      <c r="G89" s="172">
        <f t="shared" si="10"/>
        <v>-52084.801245488226</v>
      </c>
      <c r="H89" s="173">
        <f t="shared" si="11"/>
        <v>-8.7378754564829565E-4</v>
      </c>
      <c r="I89" s="267">
        <f t="shared" si="8"/>
        <v>-4.0407138281992419</v>
      </c>
      <c r="J89" s="184">
        <v>357686.00280510844</v>
      </c>
      <c r="K89" s="185">
        <v>-13396.534499055155</v>
      </c>
      <c r="L89" s="254">
        <v>17854.550463376247</v>
      </c>
      <c r="M89" s="186">
        <f t="shared" si="12"/>
        <v>2.4244441398317611</v>
      </c>
      <c r="N89" s="187">
        <v>-52954.66327059859</v>
      </c>
      <c r="O89" s="188">
        <v>-301035.88779720734</v>
      </c>
      <c r="P89" s="263">
        <v>-280201.83115556929</v>
      </c>
      <c r="Q89" s="264">
        <f t="shared" si="9"/>
        <v>1.6162960932225017</v>
      </c>
      <c r="R89" s="252">
        <v>14</v>
      </c>
    </row>
    <row r="90" spans="1:18" ht="15">
      <c r="A90">
        <v>233</v>
      </c>
      <c r="B90" t="s">
        <v>112</v>
      </c>
      <c r="C90" s="218">
        <v>15312</v>
      </c>
      <c r="D90" s="178">
        <v>69440498.988860145</v>
      </c>
      <c r="E90" s="182">
        <v>64346971.971092217</v>
      </c>
      <c r="F90" s="255">
        <v>69051993</v>
      </c>
      <c r="G90" s="172">
        <f t="shared" si="10"/>
        <v>4705021.0289077833</v>
      </c>
      <c r="H90" s="173">
        <f t="shared" si="11"/>
        <v>7.3119540590371637E-2</v>
      </c>
      <c r="I90" s="267">
        <f t="shared" si="8"/>
        <v>307.27671296419692</v>
      </c>
      <c r="J90" s="184">
        <v>2261003.4328935547</v>
      </c>
      <c r="K90" s="185">
        <v>5317182.6700838562</v>
      </c>
      <c r="L90" s="254">
        <v>2494170.1595986546</v>
      </c>
      <c r="M90" s="186">
        <f t="shared" si="12"/>
        <v>-184.36602079971274</v>
      </c>
      <c r="N90" s="187">
        <v>631798.2322818815</v>
      </c>
      <c r="O90" s="188">
        <v>2668137.4071319136</v>
      </c>
      <c r="P90" s="263">
        <v>786129.06680846412</v>
      </c>
      <c r="Q90" s="264">
        <f t="shared" si="9"/>
        <v>-122.91068053314065</v>
      </c>
      <c r="R90" s="252">
        <v>14</v>
      </c>
    </row>
    <row r="91" spans="1:18" ht="15">
      <c r="A91">
        <v>235</v>
      </c>
      <c r="B91" t="s">
        <v>113</v>
      </c>
      <c r="C91" s="218">
        <v>10396</v>
      </c>
      <c r="D91" s="178">
        <v>36538261.313965723</v>
      </c>
      <c r="E91" s="182">
        <v>37697313.909777902</v>
      </c>
      <c r="F91" s="255">
        <v>37664359</v>
      </c>
      <c r="G91" s="172">
        <f t="shared" si="10"/>
        <v>-32954.909777902067</v>
      </c>
      <c r="H91" s="173">
        <f t="shared" si="11"/>
        <v>-8.7419782366388304E-4</v>
      </c>
      <c r="I91" s="267">
        <f t="shared" si="8"/>
        <v>-3.1699605403907336</v>
      </c>
      <c r="J91" s="184">
        <v>8038902.0818206035</v>
      </c>
      <c r="K91" s="185">
        <v>7343420.6283706632</v>
      </c>
      <c r="L91" s="254">
        <v>7363193.4739771765</v>
      </c>
      <c r="M91" s="186">
        <f t="shared" si="12"/>
        <v>1.9019666801186341</v>
      </c>
      <c r="N91" s="187">
        <v>1937661.5093347558</v>
      </c>
      <c r="O91" s="188">
        <v>1474888.8458686413</v>
      </c>
      <c r="P91" s="263">
        <v>1488070.7429396594</v>
      </c>
      <c r="Q91" s="264">
        <f t="shared" si="9"/>
        <v>1.2679777867466446</v>
      </c>
      <c r="R91" s="252">
        <v>1</v>
      </c>
    </row>
    <row r="92" spans="1:18" ht="15">
      <c r="A92">
        <v>236</v>
      </c>
      <c r="B92" t="s">
        <v>114</v>
      </c>
      <c r="C92" s="218">
        <v>4196</v>
      </c>
      <c r="D92" s="178">
        <v>16612495.18864735</v>
      </c>
      <c r="E92" s="182">
        <v>16510364.987338459</v>
      </c>
      <c r="F92" s="255">
        <v>16495921</v>
      </c>
      <c r="G92" s="172">
        <f t="shared" si="10"/>
        <v>-14443.987338459119</v>
      </c>
      <c r="H92" s="173">
        <f t="shared" si="11"/>
        <v>-8.7484361184843502E-4</v>
      </c>
      <c r="I92" s="267">
        <f t="shared" si="8"/>
        <v>-3.4423230072590845</v>
      </c>
      <c r="J92" s="184">
        <v>-174884.60934423775</v>
      </c>
      <c r="K92" s="185">
        <v>-113595.31238969736</v>
      </c>
      <c r="L92" s="254">
        <v>-104928.87593170683</v>
      </c>
      <c r="M92" s="186">
        <f t="shared" si="12"/>
        <v>2.0654043036202392</v>
      </c>
      <c r="N92" s="187">
        <v>-470301.46489532274</v>
      </c>
      <c r="O92" s="188">
        <v>-429639.41138920828</v>
      </c>
      <c r="P92" s="263">
        <v>-423861.78708387644</v>
      </c>
      <c r="Q92" s="264">
        <f t="shared" si="9"/>
        <v>1.3769362024146441</v>
      </c>
      <c r="R92" s="252">
        <v>16</v>
      </c>
    </row>
    <row r="93" spans="1:18" ht="15">
      <c r="A93">
        <v>239</v>
      </c>
      <c r="B93" t="s">
        <v>115</v>
      </c>
      <c r="C93" s="218">
        <v>2095</v>
      </c>
      <c r="D93" s="178">
        <v>11743967.452050168</v>
      </c>
      <c r="E93" s="182">
        <v>11539073.672242628</v>
      </c>
      <c r="F93" s="255">
        <v>11528997</v>
      </c>
      <c r="G93" s="172">
        <f t="shared" si="10"/>
        <v>-10076.67224262841</v>
      </c>
      <c r="H93" s="173">
        <f t="shared" si="11"/>
        <v>-8.7326526624645438E-4</v>
      </c>
      <c r="I93" s="267">
        <f t="shared" si="8"/>
        <v>-4.8098674189157089</v>
      </c>
      <c r="J93" s="184">
        <v>66499.639230492525</v>
      </c>
      <c r="K93" s="185">
        <v>189452.97645745569</v>
      </c>
      <c r="L93" s="254">
        <v>195498.780700011</v>
      </c>
      <c r="M93" s="186">
        <f t="shared" si="12"/>
        <v>2.8858254141075483</v>
      </c>
      <c r="N93" s="187">
        <v>-373186.06952866755</v>
      </c>
      <c r="O93" s="188">
        <v>-291518.78551606101</v>
      </c>
      <c r="P93" s="263">
        <v>-287488.2493543544</v>
      </c>
      <c r="Q93" s="264">
        <f t="shared" si="9"/>
        <v>1.9238836094064955</v>
      </c>
      <c r="R93" s="252">
        <v>11</v>
      </c>
    </row>
    <row r="94" spans="1:18" ht="15">
      <c r="A94">
        <v>240</v>
      </c>
      <c r="B94" t="s">
        <v>116</v>
      </c>
      <c r="C94" s="218">
        <v>19982</v>
      </c>
      <c r="D94" s="178">
        <v>103860192.39464892</v>
      </c>
      <c r="E94" s="182">
        <v>102013286.34923451</v>
      </c>
      <c r="F94" s="255">
        <v>101924106</v>
      </c>
      <c r="G94" s="172">
        <f t="shared" si="10"/>
        <v>-89180.349234506488</v>
      </c>
      <c r="H94" s="173">
        <f t="shared" si="11"/>
        <v>-8.7420327710259753E-4</v>
      </c>
      <c r="I94" s="267">
        <f t="shared" si="8"/>
        <v>-4.463034192498573</v>
      </c>
      <c r="J94" s="184">
        <v>-7270141.3799906326</v>
      </c>
      <c r="K94" s="185">
        <v>-6161865.5535817854</v>
      </c>
      <c r="L94" s="254">
        <v>-6108357.624492256</v>
      </c>
      <c r="M94" s="186">
        <f t="shared" si="12"/>
        <v>2.67780648030875</v>
      </c>
      <c r="N94" s="187">
        <v>-4508571.2695623096</v>
      </c>
      <c r="O94" s="188">
        <v>-3772056.6173052648</v>
      </c>
      <c r="P94" s="263">
        <v>-3736384.6645788797</v>
      </c>
      <c r="Q94" s="264">
        <f t="shared" si="9"/>
        <v>1.7852043202074412</v>
      </c>
      <c r="R94" s="252">
        <v>19</v>
      </c>
    </row>
    <row r="95" spans="1:18" ht="15">
      <c r="A95">
        <v>241</v>
      </c>
      <c r="B95" t="s">
        <v>117</v>
      </c>
      <c r="C95" s="218">
        <v>7904</v>
      </c>
      <c r="D95" s="178">
        <v>33269398.483910982</v>
      </c>
      <c r="E95" s="182">
        <v>33633701.162030838</v>
      </c>
      <c r="F95" s="255">
        <v>33604416</v>
      </c>
      <c r="G95" s="172">
        <f t="shared" si="10"/>
        <v>-29285.16203083843</v>
      </c>
      <c r="H95" s="173">
        <f t="shared" si="11"/>
        <v>-8.7070887291757577E-4</v>
      </c>
      <c r="I95" s="267">
        <f t="shared" si="8"/>
        <v>-3.7051065322417043</v>
      </c>
      <c r="J95" s="184">
        <v>-1000612.1863359695</v>
      </c>
      <c r="K95" s="185">
        <v>-1219167.593647734</v>
      </c>
      <c r="L95" s="254">
        <v>-1201596.3587326356</v>
      </c>
      <c r="M95" s="186">
        <f t="shared" si="12"/>
        <v>2.2230813404729766</v>
      </c>
      <c r="N95" s="187">
        <v>-710737.15939233941</v>
      </c>
      <c r="O95" s="188">
        <v>-856903.69850878906</v>
      </c>
      <c r="P95" s="263">
        <v>-845189.54189871054</v>
      </c>
      <c r="Q95" s="264">
        <f t="shared" si="9"/>
        <v>1.4820542269836194</v>
      </c>
      <c r="R95" s="252">
        <v>19</v>
      </c>
    </row>
    <row r="96" spans="1:18" ht="15">
      <c r="A96">
        <v>244</v>
      </c>
      <c r="B96" t="s">
        <v>118</v>
      </c>
      <c r="C96" s="218">
        <v>19116</v>
      </c>
      <c r="D96" s="178">
        <v>58328322.243591905</v>
      </c>
      <c r="E96" s="182">
        <v>57565387.134415753</v>
      </c>
      <c r="F96" s="255">
        <v>58983024</v>
      </c>
      <c r="G96" s="172">
        <f t="shared" si="10"/>
        <v>1417636.8655842468</v>
      </c>
      <c r="H96" s="173">
        <f t="shared" si="11"/>
        <v>2.462654967079524E-2</v>
      </c>
      <c r="I96" s="267">
        <f t="shared" si="8"/>
        <v>74.159702112588761</v>
      </c>
      <c r="J96" s="184">
        <v>-451085.92769278958</v>
      </c>
      <c r="K96" s="185">
        <v>6604.4917203561708</v>
      </c>
      <c r="L96" s="254">
        <v>-843977.50751002331</v>
      </c>
      <c r="M96" s="186">
        <f t="shared" si="12"/>
        <v>-44.495814983803072</v>
      </c>
      <c r="N96" s="187">
        <v>-1312281.9088570974</v>
      </c>
      <c r="O96" s="188">
        <v>-1005906.6784446646</v>
      </c>
      <c r="P96" s="263">
        <v>-1572961.3445982235</v>
      </c>
      <c r="Q96" s="264">
        <f t="shared" si="9"/>
        <v>-29.663876655867277</v>
      </c>
      <c r="R96" s="252">
        <v>17</v>
      </c>
    </row>
    <row r="97" spans="1:18" ht="15">
      <c r="A97">
        <v>245</v>
      </c>
      <c r="B97" t="s">
        <v>119</v>
      </c>
      <c r="C97" s="218">
        <v>37232</v>
      </c>
      <c r="D97" s="178">
        <v>129407159.98234227</v>
      </c>
      <c r="E97" s="182">
        <v>128526272.40044649</v>
      </c>
      <c r="F97" s="255">
        <v>128414006</v>
      </c>
      <c r="G97" s="172">
        <f t="shared" si="10"/>
        <v>-112266.40044648945</v>
      </c>
      <c r="H97" s="173">
        <f t="shared" si="11"/>
        <v>-8.7348989704380043E-4</v>
      </c>
      <c r="I97" s="267">
        <f t="shared" si="8"/>
        <v>-3.0153201666977183</v>
      </c>
      <c r="J97" s="184">
        <v>-1720497.251842746</v>
      </c>
      <c r="K97" s="185">
        <v>-1191972.7835027319</v>
      </c>
      <c r="L97" s="254">
        <v>-1124612.8536957274</v>
      </c>
      <c r="M97" s="186">
        <f t="shared" si="12"/>
        <v>1.8091945049152482</v>
      </c>
      <c r="N97" s="187">
        <v>25258.537976205946</v>
      </c>
      <c r="O97" s="188">
        <v>377750.9675316324</v>
      </c>
      <c r="P97" s="263">
        <v>422657.58740302263</v>
      </c>
      <c r="Q97" s="264">
        <f t="shared" si="9"/>
        <v>1.206129669944946</v>
      </c>
      <c r="R97" s="252">
        <v>1</v>
      </c>
    </row>
    <row r="98" spans="1:18" ht="15">
      <c r="A98">
        <v>249</v>
      </c>
      <c r="B98" t="s">
        <v>120</v>
      </c>
      <c r="C98" s="218">
        <v>9443</v>
      </c>
      <c r="D98" s="178">
        <v>43191510.81260208</v>
      </c>
      <c r="E98" s="182">
        <v>43511766.652656622</v>
      </c>
      <c r="F98" s="255">
        <v>43473803</v>
      </c>
      <c r="G98" s="172">
        <f t="shared" si="10"/>
        <v>-37963.652656622231</v>
      </c>
      <c r="H98" s="173">
        <f t="shared" si="11"/>
        <v>-8.7249164024242969E-4</v>
      </c>
      <c r="I98" s="267">
        <f t="shared" si="8"/>
        <v>-4.0202957382846796</v>
      </c>
      <c r="J98" s="184">
        <v>526304.52412093838</v>
      </c>
      <c r="K98" s="185">
        <v>334168.59929156071</v>
      </c>
      <c r="L98" s="254">
        <v>356946.7361238359</v>
      </c>
      <c r="M98" s="186">
        <f t="shared" si="12"/>
        <v>2.4121716437864231</v>
      </c>
      <c r="N98" s="187">
        <v>987547.10459601216</v>
      </c>
      <c r="O98" s="188">
        <v>859145.87156228826</v>
      </c>
      <c r="P98" s="263">
        <v>874331.29611714953</v>
      </c>
      <c r="Q98" s="264">
        <f t="shared" si="9"/>
        <v>1.6081144291921283</v>
      </c>
      <c r="R98" s="252">
        <v>13</v>
      </c>
    </row>
    <row r="99" spans="1:18" ht="15">
      <c r="A99">
        <v>250</v>
      </c>
      <c r="B99" t="s">
        <v>121</v>
      </c>
      <c r="C99" s="218">
        <v>1808</v>
      </c>
      <c r="D99" s="178">
        <v>8975239.7246629316</v>
      </c>
      <c r="E99" s="182">
        <v>9044759.6189134661</v>
      </c>
      <c r="F99" s="255">
        <v>9036881</v>
      </c>
      <c r="G99" s="172">
        <f t="shared" si="10"/>
        <v>-7878.6189134661108</v>
      </c>
      <c r="H99" s="173">
        <f t="shared" si="11"/>
        <v>-8.7107001682954161E-4</v>
      </c>
      <c r="I99" s="267">
        <f t="shared" si="8"/>
        <v>-4.3576432043507252</v>
      </c>
      <c r="J99" s="184">
        <v>234900.40402432714</v>
      </c>
      <c r="K99" s="185">
        <v>193193.3383670809</v>
      </c>
      <c r="L99" s="254">
        <v>197920.72461793592</v>
      </c>
      <c r="M99" s="186">
        <f t="shared" si="12"/>
        <v>2.6147047847649461</v>
      </c>
      <c r="N99" s="187">
        <v>96719.9979143323</v>
      </c>
      <c r="O99" s="188">
        <v>68829.221023912032</v>
      </c>
      <c r="P99" s="263">
        <v>71980.811857818</v>
      </c>
      <c r="Q99" s="264">
        <f t="shared" si="9"/>
        <v>1.7431365231780795</v>
      </c>
      <c r="R99" s="252">
        <v>6</v>
      </c>
    </row>
    <row r="100" spans="1:18" ht="15">
      <c r="A100">
        <v>256</v>
      </c>
      <c r="B100" t="s">
        <v>122</v>
      </c>
      <c r="C100" s="218">
        <v>1581</v>
      </c>
      <c r="D100" s="178">
        <v>7999400.2915495504</v>
      </c>
      <c r="E100" s="182">
        <v>8303832.9878118886</v>
      </c>
      <c r="F100" s="255">
        <v>8379058</v>
      </c>
      <c r="G100" s="172">
        <f t="shared" si="10"/>
        <v>75225.012188111432</v>
      </c>
      <c r="H100" s="173">
        <f t="shared" si="11"/>
        <v>9.0590709493464528E-3</v>
      </c>
      <c r="I100" s="267">
        <f t="shared" si="8"/>
        <v>47.580652870405714</v>
      </c>
      <c r="J100" s="184">
        <v>-39902.216606268856</v>
      </c>
      <c r="K100" s="185">
        <v>-222556.59431700438</v>
      </c>
      <c r="L100" s="254">
        <v>-267691.33868008648</v>
      </c>
      <c r="M100" s="186">
        <f t="shared" si="12"/>
        <v>-28.548225403593996</v>
      </c>
      <c r="N100" s="187">
        <v>-236418.03507668569</v>
      </c>
      <c r="O100" s="188">
        <v>-358280.20944454637</v>
      </c>
      <c r="P100" s="263">
        <v>-388370.03901993233</v>
      </c>
      <c r="Q100" s="264">
        <f t="shared" si="9"/>
        <v>-19.032150269061326</v>
      </c>
      <c r="R100" s="252">
        <v>13</v>
      </c>
    </row>
    <row r="101" spans="1:18" ht="15">
      <c r="A101">
        <v>257</v>
      </c>
      <c r="B101" t="s">
        <v>123</v>
      </c>
      <c r="C101" s="218">
        <v>40433</v>
      </c>
      <c r="D101" s="178">
        <v>123994399.10600336</v>
      </c>
      <c r="E101" s="182">
        <v>124286956.76524302</v>
      </c>
      <c r="F101" s="255">
        <v>124178337</v>
      </c>
      <c r="G101" s="172">
        <f t="shared" si="10"/>
        <v>-108619.76524302363</v>
      </c>
      <c r="H101" s="173">
        <f t="shared" si="11"/>
        <v>-8.7394339736057702E-4</v>
      </c>
      <c r="I101" s="267">
        <f t="shared" si="8"/>
        <v>-2.6864137027433936</v>
      </c>
      <c r="J101" s="184">
        <v>4828326.396470353</v>
      </c>
      <c r="K101" s="185">
        <v>4652727.4146809671</v>
      </c>
      <c r="L101" s="254">
        <v>4717899.5307239471</v>
      </c>
      <c r="M101" s="186">
        <f t="shared" si="12"/>
        <v>1.6118545752969107</v>
      </c>
      <c r="N101" s="187">
        <v>3559200.5384789906</v>
      </c>
      <c r="O101" s="188">
        <v>3443272.2261250205</v>
      </c>
      <c r="P101" s="263">
        <v>3486720.3034870639</v>
      </c>
      <c r="Q101" s="264">
        <f t="shared" si="9"/>
        <v>1.0745697168660084</v>
      </c>
      <c r="R101" s="252">
        <v>1</v>
      </c>
    </row>
    <row r="102" spans="1:18" ht="15">
      <c r="A102">
        <v>260</v>
      </c>
      <c r="B102" t="s">
        <v>124</v>
      </c>
      <c r="C102" s="218">
        <v>9877</v>
      </c>
      <c r="D102" s="178">
        <v>47358852.313262761</v>
      </c>
      <c r="E102" s="182">
        <v>47364942.496019766</v>
      </c>
      <c r="F102" s="255">
        <v>47323638</v>
      </c>
      <c r="G102" s="172">
        <f t="shared" si="10"/>
        <v>-41304.496019765735</v>
      </c>
      <c r="H102" s="173">
        <f t="shared" si="11"/>
        <v>-8.720478447374171E-4</v>
      </c>
      <c r="I102" s="267">
        <f t="shared" si="8"/>
        <v>-4.18188680973633</v>
      </c>
      <c r="J102" s="184">
        <v>4288630.8812484732</v>
      </c>
      <c r="K102" s="185">
        <v>4284998.0357474945</v>
      </c>
      <c r="L102" s="254">
        <v>4309780.9450360192</v>
      </c>
      <c r="M102" s="186">
        <f t="shared" si="12"/>
        <v>2.5091535171129542</v>
      </c>
      <c r="N102" s="187">
        <v>2817110.8710943582</v>
      </c>
      <c r="O102" s="188">
        <v>2814313.2462343522</v>
      </c>
      <c r="P102" s="263">
        <v>2830835.1857600482</v>
      </c>
      <c r="Q102" s="264">
        <f t="shared" si="9"/>
        <v>1.6727690114099405</v>
      </c>
      <c r="R102" s="252">
        <v>12</v>
      </c>
    </row>
    <row r="103" spans="1:18" ht="15">
      <c r="A103">
        <v>261</v>
      </c>
      <c r="B103" t="s">
        <v>125</v>
      </c>
      <c r="C103" s="218">
        <v>6523</v>
      </c>
      <c r="D103" s="178">
        <v>30196663.333895337</v>
      </c>
      <c r="E103" s="182">
        <v>30365242.625615474</v>
      </c>
      <c r="F103" s="255">
        <v>30338562</v>
      </c>
      <c r="G103" s="172">
        <f t="shared" si="10"/>
        <v>-26680.625615473837</v>
      </c>
      <c r="H103" s="173">
        <f t="shared" si="11"/>
        <v>-8.7865675714926203E-4</v>
      </c>
      <c r="I103" s="267">
        <f t="shared" si="8"/>
        <v>-4.0902384815995454</v>
      </c>
      <c r="J103" s="184">
        <v>-391404.62765453779</v>
      </c>
      <c r="K103" s="185">
        <v>-492570.51705580379</v>
      </c>
      <c r="L103" s="254">
        <v>-476562.29855948989</v>
      </c>
      <c r="M103" s="186">
        <f t="shared" si="12"/>
        <v>2.4541190397537789</v>
      </c>
      <c r="N103" s="187">
        <v>1302529.457537344</v>
      </c>
      <c r="O103" s="188">
        <v>1235409.13779514</v>
      </c>
      <c r="P103" s="263">
        <v>1246081.2834593584</v>
      </c>
      <c r="Q103" s="264">
        <f t="shared" si="9"/>
        <v>1.6360793598372447</v>
      </c>
      <c r="R103" s="252">
        <v>19</v>
      </c>
    </row>
    <row r="104" spans="1:18" ht="15">
      <c r="A104">
        <v>263</v>
      </c>
      <c r="B104" t="s">
        <v>126</v>
      </c>
      <c r="C104" s="218">
        <v>7759</v>
      </c>
      <c r="D104" s="178">
        <v>37728567.898997001</v>
      </c>
      <c r="E104" s="182">
        <v>37641356.145347409</v>
      </c>
      <c r="F104" s="255">
        <v>37608446</v>
      </c>
      <c r="G104" s="172">
        <f t="shared" si="10"/>
        <v>-32910.14534740895</v>
      </c>
      <c r="H104" s="173">
        <f t="shared" si="11"/>
        <v>-8.7430817371006832E-4</v>
      </c>
      <c r="I104" s="267">
        <f t="shared" si="8"/>
        <v>-4.2415447025916935</v>
      </c>
      <c r="J104" s="184">
        <v>1152212.158487858</v>
      </c>
      <c r="K104" s="185">
        <v>1204569.2273792345</v>
      </c>
      <c r="L104" s="254">
        <v>1224315.5131435227</v>
      </c>
      <c r="M104" s="186">
        <f t="shared" si="12"/>
        <v>2.5449524119458897</v>
      </c>
      <c r="N104" s="187">
        <v>669973.4952983309</v>
      </c>
      <c r="O104" s="188">
        <v>704347.82650707709</v>
      </c>
      <c r="P104" s="263">
        <v>717512.01701661141</v>
      </c>
      <c r="Q104" s="264">
        <f t="shared" si="9"/>
        <v>1.696634941298405</v>
      </c>
      <c r="R104" s="252">
        <v>11</v>
      </c>
    </row>
    <row r="105" spans="1:18" ht="15">
      <c r="A105">
        <v>265</v>
      </c>
      <c r="B105" t="s">
        <v>127</v>
      </c>
      <c r="C105" s="218">
        <v>1088</v>
      </c>
      <c r="D105" s="178">
        <v>5803334.8952948786</v>
      </c>
      <c r="E105" s="182">
        <v>5642273.0156355649</v>
      </c>
      <c r="F105" s="255">
        <v>5666513</v>
      </c>
      <c r="G105" s="172">
        <f t="shared" si="10"/>
        <v>24239.984364435077</v>
      </c>
      <c r="H105" s="173">
        <f t="shared" si="11"/>
        <v>4.2961381516389814E-3</v>
      </c>
      <c r="I105" s="267">
        <f t="shared" si="8"/>
        <v>22.27939739378224</v>
      </c>
      <c r="J105" s="184">
        <v>340895.71897904784</v>
      </c>
      <c r="K105" s="185">
        <v>437538.53789059952</v>
      </c>
      <c r="L105" s="254">
        <v>422994.28370602295</v>
      </c>
      <c r="M105" s="186">
        <f t="shared" si="12"/>
        <v>-13.367880684353462</v>
      </c>
      <c r="N105" s="187">
        <v>147400.05252188485</v>
      </c>
      <c r="O105" s="188">
        <v>211728.03904742259</v>
      </c>
      <c r="P105" s="263">
        <v>202031.86959103993</v>
      </c>
      <c r="Q105" s="264">
        <f t="shared" si="9"/>
        <v>-8.9119204562340624</v>
      </c>
      <c r="R105" s="252">
        <v>13</v>
      </c>
    </row>
    <row r="106" spans="1:18" ht="15">
      <c r="A106">
        <v>271</v>
      </c>
      <c r="B106" t="s">
        <v>128</v>
      </c>
      <c r="C106" s="218">
        <v>6951</v>
      </c>
      <c r="D106" s="178">
        <v>30496895.214390013</v>
      </c>
      <c r="E106" s="182">
        <v>31444193.966960035</v>
      </c>
      <c r="F106" s="255">
        <v>31416689</v>
      </c>
      <c r="G106" s="172">
        <f t="shared" si="10"/>
        <v>-27504.966960035264</v>
      </c>
      <c r="H106" s="173">
        <f t="shared" si="11"/>
        <v>-8.7472323154271631E-4</v>
      </c>
      <c r="I106" s="267">
        <f t="shared" si="8"/>
        <v>-3.9569798532635971</v>
      </c>
      <c r="J106" s="184">
        <v>234415.18435002558</v>
      </c>
      <c r="K106" s="185">
        <v>-333943.2068839125</v>
      </c>
      <c r="L106" s="254">
        <v>-317440.41636771831</v>
      </c>
      <c r="M106" s="186">
        <f t="shared" si="12"/>
        <v>2.3741606267003581</v>
      </c>
      <c r="N106" s="187">
        <v>170333.65025739381</v>
      </c>
      <c r="O106" s="188">
        <v>-208940.53599895732</v>
      </c>
      <c r="P106" s="263">
        <v>-197938.67565481996</v>
      </c>
      <c r="Q106" s="264">
        <f t="shared" si="9"/>
        <v>1.5827737511347082</v>
      </c>
      <c r="R106" s="252">
        <v>4</v>
      </c>
    </row>
    <row r="107" spans="1:18" ht="15">
      <c r="A107">
        <v>272</v>
      </c>
      <c r="B107" t="s">
        <v>129</v>
      </c>
      <c r="C107" s="218">
        <v>47909</v>
      </c>
      <c r="D107" s="178">
        <v>187115589.87962046</v>
      </c>
      <c r="E107" s="182">
        <v>188257972.41101745</v>
      </c>
      <c r="F107" s="255">
        <v>188093031</v>
      </c>
      <c r="G107" s="172">
        <f t="shared" si="10"/>
        <v>-164941.41101744771</v>
      </c>
      <c r="H107" s="173">
        <f t="shared" si="11"/>
        <v>-8.7614568936999148E-4</v>
      </c>
      <c r="I107" s="267">
        <f t="shared" si="8"/>
        <v>-3.4428063832984974</v>
      </c>
      <c r="J107" s="184">
        <v>-5453441.9219217822</v>
      </c>
      <c r="K107" s="185">
        <v>-6138874.9437703043</v>
      </c>
      <c r="L107" s="254">
        <v>-6039909.8979731565</v>
      </c>
      <c r="M107" s="186">
        <f t="shared" si="12"/>
        <v>2.0656879875837064</v>
      </c>
      <c r="N107" s="187">
        <v>-2165021.1520381705</v>
      </c>
      <c r="O107" s="188">
        <v>-2621914.6033456684</v>
      </c>
      <c r="P107" s="263">
        <v>-2555937.9061475191</v>
      </c>
      <c r="Q107" s="264">
        <f t="shared" si="9"/>
        <v>1.3771253250568636</v>
      </c>
      <c r="R107" s="252">
        <v>16</v>
      </c>
    </row>
    <row r="108" spans="1:18" ht="15">
      <c r="A108">
        <v>273</v>
      </c>
      <c r="B108" t="s">
        <v>130</v>
      </c>
      <c r="C108" s="218">
        <v>3989</v>
      </c>
      <c r="D108" s="178">
        <v>19046865.401472989</v>
      </c>
      <c r="E108" s="182">
        <v>20099347.303655505</v>
      </c>
      <c r="F108" s="255">
        <v>19957007</v>
      </c>
      <c r="G108" s="172">
        <f t="shared" si="10"/>
        <v>-142340.30365550518</v>
      </c>
      <c r="H108" s="173">
        <f t="shared" si="11"/>
        <v>-7.0818371116766312E-3</v>
      </c>
      <c r="I108" s="267">
        <f t="shared" si="8"/>
        <v>-35.683204726875204</v>
      </c>
      <c r="J108" s="184">
        <v>-268030.49669088877</v>
      </c>
      <c r="K108" s="185">
        <v>-899533.65560442011</v>
      </c>
      <c r="L108" s="254">
        <v>-814129.30658958305</v>
      </c>
      <c r="M108" s="186">
        <f t="shared" si="12"/>
        <v>21.409964656514681</v>
      </c>
      <c r="N108" s="187">
        <v>1323572.7433761363</v>
      </c>
      <c r="O108" s="188">
        <v>902818.32208426797</v>
      </c>
      <c r="P108" s="263">
        <v>959754.55476083152</v>
      </c>
      <c r="Q108" s="264">
        <f t="shared" si="9"/>
        <v>14.273309771011169</v>
      </c>
      <c r="R108" s="252">
        <v>19</v>
      </c>
    </row>
    <row r="109" spans="1:18" ht="15">
      <c r="A109">
        <v>275</v>
      </c>
      <c r="B109" t="s">
        <v>131</v>
      </c>
      <c r="C109" s="218">
        <v>2586</v>
      </c>
      <c r="D109" s="178">
        <v>11667494.82640557</v>
      </c>
      <c r="E109" s="182">
        <v>11886496.714561982</v>
      </c>
      <c r="F109" s="255">
        <v>11912800</v>
      </c>
      <c r="G109" s="172">
        <f t="shared" si="10"/>
        <v>26303.28543801792</v>
      </c>
      <c r="H109" s="173">
        <f t="shared" si="11"/>
        <v>2.2128711318107823E-3</v>
      </c>
      <c r="I109" s="267">
        <f t="shared" si="8"/>
        <v>10.171417416093549</v>
      </c>
      <c r="J109" s="184">
        <v>595373.6805941792</v>
      </c>
      <c r="K109" s="185">
        <v>463976.11544823751</v>
      </c>
      <c r="L109" s="254">
        <v>448194.39721103443</v>
      </c>
      <c r="M109" s="186">
        <f t="shared" si="12"/>
        <v>-6.1027526052602781</v>
      </c>
      <c r="N109" s="187">
        <v>559061.58779389714</v>
      </c>
      <c r="O109" s="188">
        <v>471400.17055667861</v>
      </c>
      <c r="P109" s="263">
        <v>460879.0250652135</v>
      </c>
      <c r="Q109" s="264">
        <f t="shared" si="9"/>
        <v>-4.0685017368387904</v>
      </c>
      <c r="R109" s="252">
        <v>13</v>
      </c>
    </row>
    <row r="110" spans="1:18" ht="15">
      <c r="A110">
        <v>276</v>
      </c>
      <c r="B110" t="s">
        <v>132</v>
      </c>
      <c r="C110" s="218">
        <v>15035</v>
      </c>
      <c r="D110" s="178">
        <v>41513385.402179286</v>
      </c>
      <c r="E110" s="182">
        <v>42185757.26233694</v>
      </c>
      <c r="F110" s="255">
        <v>42148676</v>
      </c>
      <c r="G110" s="172">
        <f t="shared" si="10"/>
        <v>-37081.262336939573</v>
      </c>
      <c r="H110" s="173">
        <f t="shared" si="11"/>
        <v>-8.7899956628360409E-4</v>
      </c>
      <c r="I110" s="267">
        <f t="shared" si="8"/>
        <v>-2.4663293872257781</v>
      </c>
      <c r="J110" s="184">
        <v>2198641.1221422497</v>
      </c>
      <c r="K110" s="185">
        <v>1795181.6723449104</v>
      </c>
      <c r="L110" s="254">
        <v>1817430.1323513938</v>
      </c>
      <c r="M110" s="186">
        <f t="shared" si="12"/>
        <v>1.4797778521106328</v>
      </c>
      <c r="N110" s="187">
        <v>729778.7348113755</v>
      </c>
      <c r="O110" s="188">
        <v>461447.76818603708</v>
      </c>
      <c r="P110" s="263">
        <v>476280.07485705195</v>
      </c>
      <c r="Q110" s="264">
        <f t="shared" si="9"/>
        <v>0.98651856807548188</v>
      </c>
      <c r="R110" s="252">
        <v>12</v>
      </c>
    </row>
    <row r="111" spans="1:18" ht="15">
      <c r="A111">
        <v>280</v>
      </c>
      <c r="B111" t="s">
        <v>133</v>
      </c>
      <c r="C111" s="218">
        <v>2050</v>
      </c>
      <c r="D111" s="178">
        <v>8768393.404889429</v>
      </c>
      <c r="E111" s="182">
        <v>9181376.3022048529</v>
      </c>
      <c r="F111" s="255">
        <v>8592058</v>
      </c>
      <c r="G111" s="172">
        <f t="shared" si="10"/>
        <v>-589318.30220485292</v>
      </c>
      <c r="H111" s="173">
        <f t="shared" si="11"/>
        <v>-6.4186270424765365E-2</v>
      </c>
      <c r="I111" s="267">
        <f t="shared" si="8"/>
        <v>-287.47234253895266</v>
      </c>
      <c r="J111" s="184">
        <v>-113659.99689489689</v>
      </c>
      <c r="K111" s="185">
        <v>-361443.65754539368</v>
      </c>
      <c r="L111" s="254">
        <v>-7852.4502045848512</v>
      </c>
      <c r="M111" s="186">
        <f t="shared" si="12"/>
        <v>172.48351577600431</v>
      </c>
      <c r="N111" s="187">
        <v>186605.95704321098</v>
      </c>
      <c r="O111" s="188">
        <v>21309.459079513141</v>
      </c>
      <c r="P111" s="263">
        <v>257036.93064005545</v>
      </c>
      <c r="Q111" s="264">
        <f t="shared" si="9"/>
        <v>114.9890105173377</v>
      </c>
      <c r="R111" s="252">
        <v>15</v>
      </c>
    </row>
    <row r="112" spans="1:18" ht="15">
      <c r="A112">
        <v>284</v>
      </c>
      <c r="B112" t="s">
        <v>358</v>
      </c>
      <c r="C112" s="218">
        <v>2271</v>
      </c>
      <c r="D112" s="178">
        <v>9203189.432977153</v>
      </c>
      <c r="E112" s="182">
        <v>9255480.1900411006</v>
      </c>
      <c r="F112" s="255">
        <v>9247416</v>
      </c>
      <c r="G112" s="172">
        <f t="shared" si="10"/>
        <v>-8064.1900411006063</v>
      </c>
      <c r="H112" s="173">
        <f t="shared" si="11"/>
        <v>-8.7128813151992669E-4</v>
      </c>
      <c r="I112" s="267">
        <f t="shared" si="8"/>
        <v>-3.5509423342583033</v>
      </c>
      <c r="J112" s="184">
        <v>1055346.3034045529</v>
      </c>
      <c r="K112" s="185">
        <v>1023978.8586301102</v>
      </c>
      <c r="L112" s="254">
        <v>1028817.6081680136</v>
      </c>
      <c r="M112" s="186">
        <f t="shared" si="12"/>
        <v>2.1306691051974753</v>
      </c>
      <c r="N112" s="187">
        <v>853011.55306537787</v>
      </c>
      <c r="O112" s="188">
        <v>831976.06919490534</v>
      </c>
      <c r="P112" s="263">
        <v>835201.90222017828</v>
      </c>
      <c r="Q112" s="264">
        <f t="shared" si="9"/>
        <v>1.420446070133393</v>
      </c>
      <c r="R112" s="252">
        <v>2</v>
      </c>
    </row>
    <row r="113" spans="1:18" ht="15">
      <c r="A113">
        <v>285</v>
      </c>
      <c r="B113" t="s">
        <v>135</v>
      </c>
      <c r="C113" s="218">
        <v>51241</v>
      </c>
      <c r="D113" s="178">
        <v>233855331.09020281</v>
      </c>
      <c r="E113" s="182">
        <v>236749129.64617407</v>
      </c>
      <c r="F113" s="255">
        <v>236758561</v>
      </c>
      <c r="G113" s="172">
        <f t="shared" si="10"/>
        <v>9431.3538259267807</v>
      </c>
      <c r="H113" s="173">
        <f t="shared" si="11"/>
        <v>3.9836910234990567E-5</v>
      </c>
      <c r="I113" s="267">
        <f t="shared" si="8"/>
        <v>0.18405873862584221</v>
      </c>
      <c r="J113" s="184">
        <v>931007.5410607052</v>
      </c>
      <c r="K113" s="185">
        <v>-805125.65773407952</v>
      </c>
      <c r="L113" s="254">
        <v>-810784.20997074631</v>
      </c>
      <c r="M113" s="186">
        <f t="shared" si="12"/>
        <v>-0.11043016796445788</v>
      </c>
      <c r="N113" s="187">
        <v>3945298.2948206807</v>
      </c>
      <c r="O113" s="188">
        <v>2785297.5613505011</v>
      </c>
      <c r="P113" s="263">
        <v>2781525.1931927828</v>
      </c>
      <c r="Q113" s="264">
        <f t="shared" si="9"/>
        <v>-7.3620111975143551E-2</v>
      </c>
      <c r="R113" s="252">
        <v>8</v>
      </c>
    </row>
    <row r="114" spans="1:18" ht="15">
      <c r="A114">
        <v>286</v>
      </c>
      <c r="B114" t="s">
        <v>136</v>
      </c>
      <c r="C114" s="218">
        <v>80454</v>
      </c>
      <c r="D114" s="178">
        <v>355006794.10388374</v>
      </c>
      <c r="E114" s="182">
        <v>357277321.69165021</v>
      </c>
      <c r="F114" s="255">
        <v>356965061</v>
      </c>
      <c r="G114" s="172">
        <f t="shared" si="10"/>
        <v>-312260.69165021181</v>
      </c>
      <c r="H114" s="173">
        <f t="shared" si="11"/>
        <v>-8.7400087464748128E-4</v>
      </c>
      <c r="I114" s="267">
        <f t="shared" si="8"/>
        <v>-3.8812326503369854</v>
      </c>
      <c r="J114" s="184">
        <v>-3126300.4579730504</v>
      </c>
      <c r="K114" s="185">
        <v>-4488371.5490439953</v>
      </c>
      <c r="L114" s="254">
        <v>-4301015.2112129303</v>
      </c>
      <c r="M114" s="186">
        <f t="shared" si="12"/>
        <v>2.3287386311564999</v>
      </c>
      <c r="N114" s="187">
        <v>380486.66664846765</v>
      </c>
      <c r="O114" s="188">
        <v>-531897.92138022336</v>
      </c>
      <c r="P114" s="263">
        <v>-406993.69615939754</v>
      </c>
      <c r="Q114" s="264">
        <f t="shared" si="9"/>
        <v>1.5524924207724391</v>
      </c>
      <c r="R114" s="252">
        <v>8</v>
      </c>
    </row>
    <row r="115" spans="1:18" ht="15">
      <c r="A115">
        <v>287</v>
      </c>
      <c r="B115" t="s">
        <v>359</v>
      </c>
      <c r="C115" s="218">
        <v>6380</v>
      </c>
      <c r="D115" s="178">
        <v>30397855.282756053</v>
      </c>
      <c r="E115" s="182">
        <v>29534155.471796054</v>
      </c>
      <c r="F115" s="255">
        <v>29508439</v>
      </c>
      <c r="G115" s="172">
        <f t="shared" si="10"/>
        <v>-25716.471796054393</v>
      </c>
      <c r="H115" s="173">
        <f t="shared" si="11"/>
        <v>-8.7073665677058561E-4</v>
      </c>
      <c r="I115" s="267">
        <f t="shared" si="8"/>
        <v>-4.0307949523596225</v>
      </c>
      <c r="J115" s="184">
        <v>1073269.7562788855</v>
      </c>
      <c r="K115" s="185">
        <v>1591500.2013969633</v>
      </c>
      <c r="L115" s="254">
        <v>1606930.1544386714</v>
      </c>
      <c r="M115" s="186">
        <f t="shared" si="12"/>
        <v>2.4184879375718018</v>
      </c>
      <c r="N115" s="187">
        <v>717008.02769912384</v>
      </c>
      <c r="O115" s="188">
        <v>1062308.4265031074</v>
      </c>
      <c r="P115" s="263">
        <v>1072595.0618642569</v>
      </c>
      <c r="Q115" s="264">
        <f t="shared" si="9"/>
        <v>1.6123252917162134</v>
      </c>
      <c r="R115" s="252">
        <v>15</v>
      </c>
    </row>
    <row r="116" spans="1:18" ht="15">
      <c r="A116">
        <v>288</v>
      </c>
      <c r="B116" t="s">
        <v>138</v>
      </c>
      <c r="C116" s="218">
        <v>6442</v>
      </c>
      <c r="D116" s="178">
        <v>26821722.219703481</v>
      </c>
      <c r="E116" s="182">
        <v>26434441.009936474</v>
      </c>
      <c r="F116" s="255">
        <v>26270438</v>
      </c>
      <c r="G116" s="172">
        <f t="shared" si="10"/>
        <v>-164003.00993647426</v>
      </c>
      <c r="H116" s="173">
        <f t="shared" si="11"/>
        <v>-6.2041414030592507E-3</v>
      </c>
      <c r="I116" s="267">
        <f t="shared" si="8"/>
        <v>-25.458399555491194</v>
      </c>
      <c r="J116" s="184">
        <v>-814309.59776317223</v>
      </c>
      <c r="K116" s="185">
        <v>-581943.32080212701</v>
      </c>
      <c r="L116" s="254">
        <v>-483541.52055936662</v>
      </c>
      <c r="M116" s="186">
        <f t="shared" si="12"/>
        <v>15.275038845507668</v>
      </c>
      <c r="N116" s="187">
        <v>-842181.69835989841</v>
      </c>
      <c r="O116" s="188">
        <v>-687227.57612451701</v>
      </c>
      <c r="P116" s="263">
        <v>-621626.37596266565</v>
      </c>
      <c r="Q116" s="264">
        <f t="shared" si="9"/>
        <v>10.183359230340168</v>
      </c>
      <c r="R116" s="252">
        <v>15</v>
      </c>
    </row>
    <row r="117" spans="1:18" ht="15">
      <c r="A117">
        <v>290</v>
      </c>
      <c r="B117" t="s">
        <v>139</v>
      </c>
      <c r="C117" s="218">
        <v>7928</v>
      </c>
      <c r="D117" s="178">
        <v>44791267.485121071</v>
      </c>
      <c r="E117" s="182">
        <v>44163948.066524126</v>
      </c>
      <c r="F117" s="255">
        <v>44125283</v>
      </c>
      <c r="G117" s="172">
        <f t="shared" si="10"/>
        <v>-38665.066524125636</v>
      </c>
      <c r="H117" s="173">
        <f t="shared" si="11"/>
        <v>-8.7548935765173149E-4</v>
      </c>
      <c r="I117" s="267">
        <f t="shared" si="8"/>
        <v>-4.8770265545062612</v>
      </c>
      <c r="J117" s="184">
        <v>-464708.15251307294</v>
      </c>
      <c r="K117" s="185">
        <v>-88281.412196629812</v>
      </c>
      <c r="L117" s="254">
        <v>-65082.62521018627</v>
      </c>
      <c r="M117" s="186">
        <f t="shared" si="12"/>
        <v>2.9261840295715871</v>
      </c>
      <c r="N117" s="187">
        <v>287056.14183100866</v>
      </c>
      <c r="O117" s="188">
        <v>537387.29266791081</v>
      </c>
      <c r="P117" s="263">
        <v>552853.15065888315</v>
      </c>
      <c r="Q117" s="264">
        <f t="shared" si="9"/>
        <v>1.9507893530489844</v>
      </c>
      <c r="R117" s="252">
        <v>18</v>
      </c>
    </row>
    <row r="118" spans="1:18" ht="15">
      <c r="A118">
        <v>291</v>
      </c>
      <c r="B118" t="s">
        <v>140</v>
      </c>
      <c r="C118" s="218">
        <v>2158</v>
      </c>
      <c r="D118" s="178">
        <v>11256507.144720394</v>
      </c>
      <c r="E118" s="182">
        <v>11247458.961879544</v>
      </c>
      <c r="F118" s="255">
        <v>11237659</v>
      </c>
      <c r="G118" s="172">
        <f t="shared" si="10"/>
        <v>-9799.9618795439601</v>
      </c>
      <c r="H118" s="173">
        <f t="shared" si="11"/>
        <v>-8.7130452422707087E-4</v>
      </c>
      <c r="I118" s="267">
        <f t="shared" si="8"/>
        <v>-4.541224225923985</v>
      </c>
      <c r="J118" s="184">
        <v>950904.73402385158</v>
      </c>
      <c r="K118" s="185">
        <v>956335.87941771001</v>
      </c>
      <c r="L118" s="254">
        <v>962215.81022848887</v>
      </c>
      <c r="M118" s="186">
        <f t="shared" si="12"/>
        <v>2.7247130726500775</v>
      </c>
      <c r="N118" s="187">
        <v>896243.77007172839</v>
      </c>
      <c r="O118" s="188">
        <v>899825.03005968791</v>
      </c>
      <c r="P118" s="263">
        <v>903744.98393354379</v>
      </c>
      <c r="Q118" s="264">
        <f t="shared" si="9"/>
        <v>1.8164753817682469</v>
      </c>
      <c r="R118" s="252">
        <v>6</v>
      </c>
    </row>
    <row r="119" spans="1:18" ht="15">
      <c r="A119">
        <v>297</v>
      </c>
      <c r="B119" t="s">
        <v>141</v>
      </c>
      <c r="C119" s="218">
        <v>121543</v>
      </c>
      <c r="D119" s="178">
        <v>490440465.71322721</v>
      </c>
      <c r="E119" s="182">
        <v>477271332.11567742</v>
      </c>
      <c r="F119" s="255">
        <v>486586285</v>
      </c>
      <c r="G119" s="172">
        <f t="shared" si="10"/>
        <v>9314952.8843225837</v>
      </c>
      <c r="H119" s="173">
        <f t="shared" si="11"/>
        <v>1.9517101190701509E-2</v>
      </c>
      <c r="I119" s="267">
        <f t="shared" si="8"/>
        <v>76.639155560769311</v>
      </c>
      <c r="J119" s="184">
        <v>-14117505.026139481</v>
      </c>
      <c r="K119" s="185">
        <v>-6216290.9374902397</v>
      </c>
      <c r="L119" s="254">
        <v>-11805262.822869556</v>
      </c>
      <c r="M119" s="186">
        <f t="shared" si="12"/>
        <v>-45.983494609967799</v>
      </c>
      <c r="N119" s="187">
        <v>-6481568.6417166879</v>
      </c>
      <c r="O119" s="188">
        <v>-1209391.2495430226</v>
      </c>
      <c r="P119" s="263">
        <v>-4935372.5064624157</v>
      </c>
      <c r="Q119" s="264">
        <f t="shared" si="9"/>
        <v>-30.655663073310624</v>
      </c>
      <c r="R119" s="252">
        <v>11</v>
      </c>
    </row>
    <row r="120" spans="1:18" ht="15">
      <c r="A120">
        <v>300</v>
      </c>
      <c r="B120" t="s">
        <v>142</v>
      </c>
      <c r="C120" s="218">
        <v>3528</v>
      </c>
      <c r="D120" s="178">
        <v>15854435.089735491</v>
      </c>
      <c r="E120" s="182">
        <v>16085633.932508774</v>
      </c>
      <c r="F120" s="255">
        <v>16071598</v>
      </c>
      <c r="G120" s="172">
        <f t="shared" si="10"/>
        <v>-14035.932508774102</v>
      </c>
      <c r="H120" s="173">
        <f t="shared" si="11"/>
        <v>-8.7257565152018893E-4</v>
      </c>
      <c r="I120" s="267">
        <f t="shared" si="8"/>
        <v>-3.9784389197205505</v>
      </c>
      <c r="J120" s="184">
        <v>1455854.0474903292</v>
      </c>
      <c r="K120" s="185">
        <v>1317138.6827333088</v>
      </c>
      <c r="L120" s="254">
        <v>1325560.2991796143</v>
      </c>
      <c r="M120" s="186">
        <f t="shared" si="12"/>
        <v>2.3870794915832008</v>
      </c>
      <c r="N120" s="184">
        <v>816011.03948278818</v>
      </c>
      <c r="O120" s="185">
        <v>723464.49562194885</v>
      </c>
      <c r="P120" s="254">
        <v>729078.90658615809</v>
      </c>
      <c r="Q120" s="264">
        <f t="shared" si="9"/>
        <v>1.5913863277237066</v>
      </c>
      <c r="R120" s="252">
        <v>14</v>
      </c>
    </row>
    <row r="121" spans="1:18" ht="15">
      <c r="A121">
        <v>301</v>
      </c>
      <c r="B121" t="s">
        <v>143</v>
      </c>
      <c r="C121" s="218">
        <v>20197</v>
      </c>
      <c r="D121" s="178">
        <v>94311084.993447155</v>
      </c>
      <c r="E121" s="182">
        <v>94681176.404734939</v>
      </c>
      <c r="F121" s="255">
        <v>94733756</v>
      </c>
      <c r="G121" s="172">
        <f t="shared" si="10"/>
        <v>52579.595265060663</v>
      </c>
      <c r="H121" s="173">
        <f t="shared" si="11"/>
        <v>5.5533314288679656E-4</v>
      </c>
      <c r="I121" s="267">
        <f t="shared" si="8"/>
        <v>2.6033368948388702</v>
      </c>
      <c r="J121" s="184">
        <v>717073.25065928139</v>
      </c>
      <c r="K121" s="185">
        <v>495099.59500097728</v>
      </c>
      <c r="L121" s="254">
        <v>463551.83119081572</v>
      </c>
      <c r="M121" s="186">
        <f t="shared" si="12"/>
        <v>-1.5620024662158518</v>
      </c>
      <c r="N121" s="187">
        <v>-633320.12612438854</v>
      </c>
      <c r="O121" s="188">
        <v>-782737.17307722894</v>
      </c>
      <c r="P121" s="263">
        <v>-803769.0156173053</v>
      </c>
      <c r="Q121" s="264">
        <f t="shared" si="9"/>
        <v>-1.0413349774756822</v>
      </c>
      <c r="R121" s="252">
        <v>14</v>
      </c>
    </row>
    <row r="122" spans="1:18" ht="15">
      <c r="A122">
        <v>304</v>
      </c>
      <c r="B122" t="s">
        <v>144</v>
      </c>
      <c r="C122" s="218">
        <v>971</v>
      </c>
      <c r="D122" s="178">
        <v>4870062.4429641832</v>
      </c>
      <c r="E122" s="182">
        <v>4186457.9538516654</v>
      </c>
      <c r="F122" s="255">
        <v>4927451</v>
      </c>
      <c r="G122" s="172">
        <f t="shared" si="10"/>
        <v>740993.04614833463</v>
      </c>
      <c r="H122" s="173">
        <f t="shared" si="11"/>
        <v>0.17699760855512692</v>
      </c>
      <c r="I122" s="267">
        <f t="shared" si="8"/>
        <v>763.12363146069481</v>
      </c>
      <c r="J122" s="184">
        <v>-335143.88026683748</v>
      </c>
      <c r="K122" s="185">
        <v>75017.11801353663</v>
      </c>
      <c r="L122" s="254">
        <v>-369578.77209693141</v>
      </c>
      <c r="M122" s="186">
        <f t="shared" si="12"/>
        <v>-457.87424316217101</v>
      </c>
      <c r="N122" s="184">
        <v>-69377.10175927107</v>
      </c>
      <c r="O122" s="185">
        <v>204093.51694220459</v>
      </c>
      <c r="P122" s="254">
        <v>-92303.743131439114</v>
      </c>
      <c r="Q122" s="264">
        <f t="shared" si="9"/>
        <v>-305.24949544144562</v>
      </c>
      <c r="R122" s="252">
        <v>2</v>
      </c>
    </row>
    <row r="123" spans="1:18" ht="15">
      <c r="A123">
        <v>305</v>
      </c>
      <c r="B123" t="s">
        <v>145</v>
      </c>
      <c r="C123" s="218">
        <v>15165</v>
      </c>
      <c r="D123" s="178">
        <v>66156211.885958016</v>
      </c>
      <c r="E123" s="182">
        <v>65770400.667165659</v>
      </c>
      <c r="F123" s="255">
        <v>66257766</v>
      </c>
      <c r="G123" s="172">
        <f t="shared" si="10"/>
        <v>487365.33283434063</v>
      </c>
      <c r="H123" s="173">
        <f t="shared" si="11"/>
        <v>7.41010132051159E-3</v>
      </c>
      <c r="I123" s="267">
        <f t="shared" si="8"/>
        <v>32.137509583537131</v>
      </c>
      <c r="J123" s="184">
        <v>1997457.3543863457</v>
      </c>
      <c r="K123" s="185">
        <v>2228966.8217618456</v>
      </c>
      <c r="L123" s="254">
        <v>1936547.7977629702</v>
      </c>
      <c r="M123" s="186">
        <f t="shared" si="12"/>
        <v>-19.282494164119711</v>
      </c>
      <c r="N123" s="187">
        <v>2425928.9941001441</v>
      </c>
      <c r="O123" s="188">
        <v>2579866.9025302925</v>
      </c>
      <c r="P123" s="263">
        <v>2384920.8865310634</v>
      </c>
      <c r="Q123" s="264">
        <f t="shared" si="9"/>
        <v>-12.854996109411749</v>
      </c>
      <c r="R123" s="252">
        <v>17</v>
      </c>
    </row>
    <row r="124" spans="1:18" ht="15">
      <c r="A124">
        <v>309</v>
      </c>
      <c r="B124" t="s">
        <v>146</v>
      </c>
      <c r="C124" s="218">
        <v>6506</v>
      </c>
      <c r="D124" s="178">
        <v>31436113.25570282</v>
      </c>
      <c r="E124" s="182">
        <v>31682814.827628676</v>
      </c>
      <c r="F124" s="255">
        <v>31655194</v>
      </c>
      <c r="G124" s="172">
        <f t="shared" si="10"/>
        <v>-27620.827628675848</v>
      </c>
      <c r="H124" s="173">
        <f t="shared" si="11"/>
        <v>-8.7179209861711483E-4</v>
      </c>
      <c r="I124" s="267">
        <f t="shared" si="8"/>
        <v>-4.2454392297380643</v>
      </c>
      <c r="J124" s="184">
        <v>-401495.22926220956</v>
      </c>
      <c r="K124" s="185">
        <v>-549499.78741531994</v>
      </c>
      <c r="L124" s="254">
        <v>-532927.13107197662</v>
      </c>
      <c r="M124" s="186">
        <f t="shared" si="12"/>
        <v>2.5472880945808973</v>
      </c>
      <c r="N124" s="187">
        <v>-433381.87784330669</v>
      </c>
      <c r="O124" s="188">
        <v>-532341.09877524362</v>
      </c>
      <c r="P124" s="263">
        <v>-521292.66121300391</v>
      </c>
      <c r="Q124" s="264">
        <f t="shared" si="9"/>
        <v>1.6981920630555958</v>
      </c>
      <c r="R124" s="252">
        <v>12</v>
      </c>
    </row>
    <row r="125" spans="1:18" ht="15">
      <c r="A125">
        <v>312</v>
      </c>
      <c r="B125" t="s">
        <v>147</v>
      </c>
      <c r="C125" s="218">
        <v>1232</v>
      </c>
      <c r="D125" s="178">
        <v>6112148.0582051259</v>
      </c>
      <c r="E125" s="182">
        <v>6178933.3826172156</v>
      </c>
      <c r="F125" s="255">
        <v>6173543</v>
      </c>
      <c r="G125" s="172">
        <f t="shared" si="10"/>
        <v>-5390.3826172156259</v>
      </c>
      <c r="H125" s="173">
        <f t="shared" si="11"/>
        <v>-8.7238076273488119E-4</v>
      </c>
      <c r="I125" s="267">
        <f t="shared" si="8"/>
        <v>-4.3753105659217741</v>
      </c>
      <c r="J125" s="184">
        <v>98108.208258273487</v>
      </c>
      <c r="K125" s="185">
        <v>58052.458058340882</v>
      </c>
      <c r="L125" s="254">
        <v>61286.43494559903</v>
      </c>
      <c r="M125" s="186">
        <f t="shared" si="12"/>
        <v>2.6249812396575876</v>
      </c>
      <c r="N125" s="187">
        <v>-12640.698763405486</v>
      </c>
      <c r="O125" s="188">
        <v>-39617.42854870086</v>
      </c>
      <c r="P125" s="263">
        <v>-37461.443957193558</v>
      </c>
      <c r="Q125" s="264">
        <f t="shared" si="9"/>
        <v>1.7499874931065762</v>
      </c>
      <c r="R125" s="252">
        <v>13</v>
      </c>
    </row>
    <row r="126" spans="1:18" ht="15">
      <c r="A126">
        <v>316</v>
      </c>
      <c r="B126" t="s">
        <v>148</v>
      </c>
      <c r="C126" s="218">
        <v>4245</v>
      </c>
      <c r="D126" s="178">
        <v>17042081.075403221</v>
      </c>
      <c r="E126" s="182">
        <v>16665984.838789919</v>
      </c>
      <c r="F126" s="255">
        <v>16651389</v>
      </c>
      <c r="G126" s="172">
        <f t="shared" si="10"/>
        <v>-14595.838789919391</v>
      </c>
      <c r="H126" s="173">
        <f t="shared" si="11"/>
        <v>-8.757861555200577E-4</v>
      </c>
      <c r="I126" s="267">
        <f t="shared" si="8"/>
        <v>-3.4383601389680547</v>
      </c>
      <c r="J126" s="184">
        <v>-345227.75280109228</v>
      </c>
      <c r="K126" s="185">
        <v>-119546.01348243303</v>
      </c>
      <c r="L126" s="254">
        <v>-110788.76585552718</v>
      </c>
      <c r="M126" s="186">
        <f t="shared" si="12"/>
        <v>2.0629558602840645</v>
      </c>
      <c r="N126" s="187">
        <v>-308798.81497438921</v>
      </c>
      <c r="O126" s="188">
        <v>-158768.3443034401</v>
      </c>
      <c r="P126" s="263">
        <v>-152930.17921883069</v>
      </c>
      <c r="Q126" s="264">
        <f t="shared" si="9"/>
        <v>1.3753039068573409</v>
      </c>
      <c r="R126" s="252">
        <v>7</v>
      </c>
    </row>
    <row r="127" spans="1:18" ht="15">
      <c r="A127">
        <v>317</v>
      </c>
      <c r="B127" t="s">
        <v>149</v>
      </c>
      <c r="C127" s="218">
        <v>2533</v>
      </c>
      <c r="D127" s="178">
        <v>11070929.656212972</v>
      </c>
      <c r="E127" s="182">
        <v>11317467.585226992</v>
      </c>
      <c r="F127" s="255">
        <v>11301529</v>
      </c>
      <c r="G127" s="172">
        <f t="shared" si="10"/>
        <v>-15938.585226992145</v>
      </c>
      <c r="H127" s="173">
        <f t="shared" si="11"/>
        <v>-1.4083172853790391E-3</v>
      </c>
      <c r="I127" s="267">
        <f t="shared" si="8"/>
        <v>-6.2923747441737641</v>
      </c>
      <c r="J127" s="184">
        <v>986384.70593636518</v>
      </c>
      <c r="K127" s="185">
        <v>838464.95862976706</v>
      </c>
      <c r="L127" s="254">
        <v>848028.36924636201</v>
      </c>
      <c r="M127" s="186">
        <f t="shared" si="12"/>
        <v>3.7755272864567506</v>
      </c>
      <c r="N127" s="187">
        <v>529237.9696661788</v>
      </c>
      <c r="O127" s="188">
        <v>430571.61767318676</v>
      </c>
      <c r="P127" s="263">
        <v>436947.22475092119</v>
      </c>
      <c r="Q127" s="264">
        <f t="shared" si="9"/>
        <v>2.5170181909729288</v>
      </c>
      <c r="R127" s="252">
        <v>17</v>
      </c>
    </row>
    <row r="128" spans="1:18" ht="15">
      <c r="A128">
        <v>320</v>
      </c>
      <c r="B128" t="s">
        <v>150</v>
      </c>
      <c r="C128" s="218">
        <v>7105</v>
      </c>
      <c r="D128" s="178">
        <v>38711943.537279598</v>
      </c>
      <c r="E128" s="182">
        <v>38135287.329112925</v>
      </c>
      <c r="F128" s="255">
        <v>38102016</v>
      </c>
      <c r="G128" s="172">
        <f t="shared" si="10"/>
        <v>-33271.329112924635</v>
      </c>
      <c r="H128" s="173">
        <f t="shared" si="11"/>
        <v>-8.7245518371969664E-4</v>
      </c>
      <c r="I128" s="267">
        <f t="shared" si="8"/>
        <v>-4.6828049420020594</v>
      </c>
      <c r="J128" s="184">
        <v>850384.64555176522</v>
      </c>
      <c r="K128" s="185">
        <v>1196405.5980365726</v>
      </c>
      <c r="L128" s="254">
        <v>1216368.6201065173</v>
      </c>
      <c r="M128" s="186">
        <f t="shared" si="12"/>
        <v>2.8097145770506358</v>
      </c>
      <c r="N128" s="187">
        <v>1141663.6105878628</v>
      </c>
      <c r="O128" s="188">
        <v>1371863.1466104258</v>
      </c>
      <c r="P128" s="263">
        <v>1385171.8279903987</v>
      </c>
      <c r="Q128" s="264">
        <f t="shared" si="9"/>
        <v>1.8731430513684668</v>
      </c>
      <c r="R128" s="252">
        <v>19</v>
      </c>
    </row>
    <row r="129" spans="1:18" ht="15">
      <c r="A129">
        <v>322</v>
      </c>
      <c r="B129" t="s">
        <v>151</v>
      </c>
      <c r="C129" s="218">
        <v>6614</v>
      </c>
      <c r="D129" s="178">
        <v>28059035.062988557</v>
      </c>
      <c r="E129" s="182">
        <v>28228022.123938046</v>
      </c>
      <c r="F129" s="255">
        <v>28203422</v>
      </c>
      <c r="G129" s="172">
        <f t="shared" si="10"/>
        <v>-24600.123938046396</v>
      </c>
      <c r="H129" s="173">
        <f t="shared" si="11"/>
        <v>-8.714788386532011E-4</v>
      </c>
      <c r="I129" s="267">
        <f t="shared" si="8"/>
        <v>-3.7194018654439667</v>
      </c>
      <c r="J129" s="184">
        <v>1334230.2620859423</v>
      </c>
      <c r="K129" s="185">
        <v>1232841.1730604614</v>
      </c>
      <c r="L129" s="254">
        <v>1247601.3822249568</v>
      </c>
      <c r="M129" s="186">
        <f t="shared" si="12"/>
        <v>2.2316615005284772</v>
      </c>
      <c r="N129" s="187">
        <v>1290740.3265106499</v>
      </c>
      <c r="O129" s="188">
        <v>1223091.9848275445</v>
      </c>
      <c r="P129" s="263">
        <v>1232932.1242705504</v>
      </c>
      <c r="Q129" s="264">
        <f t="shared" si="9"/>
        <v>1.4877743336870126</v>
      </c>
      <c r="R129" s="252">
        <v>2</v>
      </c>
    </row>
    <row r="130" spans="1:18" ht="15">
      <c r="A130">
        <v>398</v>
      </c>
      <c r="B130" t="s">
        <v>152</v>
      </c>
      <c r="C130" s="218">
        <v>120027</v>
      </c>
      <c r="D130" s="178">
        <v>439702842.44531393</v>
      </c>
      <c r="E130" s="182">
        <v>441182444.36495429</v>
      </c>
      <c r="F130" s="255">
        <v>440796185</v>
      </c>
      <c r="G130" s="172">
        <f t="shared" si="10"/>
        <v>-386259.36495429277</v>
      </c>
      <c r="H130" s="173">
        <f t="shared" si="11"/>
        <v>-8.7550937234205054E-4</v>
      </c>
      <c r="I130" s="267">
        <f t="shared" si="8"/>
        <v>-3.218103967892997</v>
      </c>
      <c r="J130" s="184">
        <v>13510392.830545874</v>
      </c>
      <c r="K130" s="185">
        <v>12622701.257143427</v>
      </c>
      <c r="L130" s="254">
        <v>12854456.673994904</v>
      </c>
      <c r="M130" s="186">
        <f t="shared" si="12"/>
        <v>1.9308606967722071</v>
      </c>
      <c r="N130" s="187">
        <v>19204866.668158781</v>
      </c>
      <c r="O130" s="188">
        <v>18611842.867718708</v>
      </c>
      <c r="P130" s="263">
        <v>18766346.478953186</v>
      </c>
      <c r="Q130" s="264">
        <f t="shared" si="9"/>
        <v>1.2872404645161393</v>
      </c>
      <c r="R130" s="252">
        <v>7</v>
      </c>
    </row>
    <row r="131" spans="1:18" ht="15">
      <c r="A131">
        <v>399</v>
      </c>
      <c r="B131" t="s">
        <v>153</v>
      </c>
      <c r="C131" s="218">
        <v>7916</v>
      </c>
      <c r="D131" s="178">
        <v>30365075.530890677</v>
      </c>
      <c r="E131" s="182">
        <v>31724684.099883355</v>
      </c>
      <c r="F131" s="255">
        <v>31697012</v>
      </c>
      <c r="G131" s="172">
        <f t="shared" si="10"/>
        <v>-27672.0998833552</v>
      </c>
      <c r="H131" s="173">
        <f t="shared" si="11"/>
        <v>-8.722576967584981E-4</v>
      </c>
      <c r="I131" s="267">
        <f t="shared" si="8"/>
        <v>-3.4957175193728145</v>
      </c>
      <c r="J131" s="184">
        <v>-375042.4107776052</v>
      </c>
      <c r="K131" s="185">
        <v>-1190781.3445348125</v>
      </c>
      <c r="L131" s="254">
        <v>-1174178.2707272482</v>
      </c>
      <c r="M131" s="186">
        <f t="shared" si="12"/>
        <v>2.097406999439658</v>
      </c>
      <c r="N131" s="184">
        <v>-999965.2917481811</v>
      </c>
      <c r="O131" s="185">
        <v>-1544254.3245672423</v>
      </c>
      <c r="P131" s="254">
        <v>-1533185.608695521</v>
      </c>
      <c r="Q131" s="264">
        <f t="shared" si="9"/>
        <v>1.3982713329612524</v>
      </c>
      <c r="R131" s="252">
        <v>15</v>
      </c>
    </row>
    <row r="132" spans="1:18" ht="15">
      <c r="A132">
        <v>400</v>
      </c>
      <c r="B132" t="s">
        <v>154</v>
      </c>
      <c r="C132" s="218">
        <v>8456</v>
      </c>
      <c r="D132" s="178">
        <v>32400158.891339924</v>
      </c>
      <c r="E132" s="182">
        <v>30740821.304154996</v>
      </c>
      <c r="F132" s="255">
        <v>30728679</v>
      </c>
      <c r="G132" s="172">
        <f t="shared" si="10"/>
        <v>-12142.304154995829</v>
      </c>
      <c r="H132" s="173">
        <f t="shared" si="11"/>
        <v>-3.9498958192618779E-4</v>
      </c>
      <c r="I132" s="267">
        <f t="shared" si="8"/>
        <v>-1.4359394696068861</v>
      </c>
      <c r="J132" s="184">
        <v>1094780.8976453673</v>
      </c>
      <c r="K132" s="185">
        <v>2090392.2742327179</v>
      </c>
      <c r="L132" s="254">
        <v>2097677.7349020829</v>
      </c>
      <c r="M132" s="186">
        <f t="shared" si="12"/>
        <v>0.86157292684070641</v>
      </c>
      <c r="N132" s="187">
        <v>954612.05077918351</v>
      </c>
      <c r="O132" s="188">
        <v>1618197.0475773532</v>
      </c>
      <c r="P132" s="263">
        <v>1623054.0213569414</v>
      </c>
      <c r="Q132" s="264">
        <f t="shared" si="9"/>
        <v>0.57438195122850511</v>
      </c>
      <c r="R132" s="252">
        <v>2</v>
      </c>
    </row>
    <row r="133" spans="1:18" ht="15">
      <c r="A133">
        <v>402</v>
      </c>
      <c r="B133" t="s">
        <v>155</v>
      </c>
      <c r="C133" s="218">
        <v>9247</v>
      </c>
      <c r="D133" s="178">
        <v>43599849.285096027</v>
      </c>
      <c r="E133" s="182">
        <v>43667410.433473654</v>
      </c>
      <c r="F133" s="255">
        <v>43629391</v>
      </c>
      <c r="G133" s="172">
        <f t="shared" si="10"/>
        <v>-38019.433473654091</v>
      </c>
      <c r="H133" s="173">
        <f t="shared" si="11"/>
        <v>-8.7065921922656407E-4</v>
      </c>
      <c r="I133" s="267">
        <f t="shared" si="8"/>
        <v>-4.1115424974212278</v>
      </c>
      <c r="J133" s="184">
        <v>-765750.7235946334</v>
      </c>
      <c r="K133" s="185">
        <v>-806252.21847935824</v>
      </c>
      <c r="L133" s="254">
        <v>-783440.40137383319</v>
      </c>
      <c r="M133" s="186">
        <f t="shared" si="12"/>
        <v>2.4669424792392189</v>
      </c>
      <c r="N133" s="187">
        <v>-942873.22810209764</v>
      </c>
      <c r="O133" s="188">
        <v>-970496.08907768806</v>
      </c>
      <c r="P133" s="263">
        <v>-955288.21100732288</v>
      </c>
      <c r="Q133" s="264">
        <f t="shared" si="9"/>
        <v>1.6446283194944493</v>
      </c>
      <c r="R133" s="252">
        <v>11</v>
      </c>
    </row>
    <row r="134" spans="1:18" ht="15">
      <c r="A134">
        <v>403</v>
      </c>
      <c r="B134" t="s">
        <v>156</v>
      </c>
      <c r="C134" s="218">
        <v>2866</v>
      </c>
      <c r="D134" s="178">
        <v>14220135.467437269</v>
      </c>
      <c r="E134" s="182">
        <v>14357515.772489063</v>
      </c>
      <c r="F134" s="255">
        <v>14338857</v>
      </c>
      <c r="G134" s="172">
        <f t="shared" si="10"/>
        <v>-18658.772489063442</v>
      </c>
      <c r="H134" s="173">
        <f t="shared" si="11"/>
        <v>-1.2995822386499597E-3</v>
      </c>
      <c r="I134" s="267">
        <f t="shared" si="8"/>
        <v>-6.5103881678518638</v>
      </c>
      <c r="J134" s="184">
        <v>622590.73780885374</v>
      </c>
      <c r="K134" s="185">
        <v>540179.88216419867</v>
      </c>
      <c r="L134" s="254">
        <v>551375.07703542442</v>
      </c>
      <c r="M134" s="186">
        <f t="shared" si="12"/>
        <v>3.9062089571618088</v>
      </c>
      <c r="N134" s="187">
        <v>196166.60831395956</v>
      </c>
      <c r="O134" s="188">
        <v>140919.87089306198</v>
      </c>
      <c r="P134" s="263">
        <v>148383.33414054918</v>
      </c>
      <c r="Q134" s="264">
        <f t="shared" si="9"/>
        <v>2.6041393047757171</v>
      </c>
      <c r="R134" s="252">
        <v>14</v>
      </c>
    </row>
    <row r="135" spans="1:18" ht="15">
      <c r="A135">
        <v>405</v>
      </c>
      <c r="B135" t="s">
        <v>157</v>
      </c>
      <c r="C135" s="218">
        <v>72634</v>
      </c>
      <c r="D135" s="178">
        <v>277224892.0542866</v>
      </c>
      <c r="E135" s="182">
        <v>276191583.18062496</v>
      </c>
      <c r="F135" s="255">
        <v>275949554</v>
      </c>
      <c r="G135" s="172">
        <f t="shared" si="10"/>
        <v>-242029.18062496185</v>
      </c>
      <c r="H135" s="173">
        <f t="shared" si="11"/>
        <v>-8.7630903823263345E-4</v>
      </c>
      <c r="I135" s="267">
        <f t="shared" si="8"/>
        <v>-3.3321747477071599</v>
      </c>
      <c r="J135" s="184">
        <v>-1307633.1986752984</v>
      </c>
      <c r="K135" s="185">
        <v>-687591.67063756136</v>
      </c>
      <c r="L135" s="254">
        <v>-542373.96388745692</v>
      </c>
      <c r="M135" s="186">
        <f t="shared" si="12"/>
        <v>1.9993075797850102</v>
      </c>
      <c r="N135" s="187">
        <v>3526667.3874740954</v>
      </c>
      <c r="O135" s="188">
        <v>3939035.3100139028</v>
      </c>
      <c r="P135" s="263">
        <v>4035847.1145140617</v>
      </c>
      <c r="Q135" s="264">
        <f t="shared" si="9"/>
        <v>1.3328717198579023</v>
      </c>
      <c r="R135" s="252">
        <v>9</v>
      </c>
    </row>
    <row r="136" spans="1:18" ht="15">
      <c r="A136">
        <v>407</v>
      </c>
      <c r="B136" t="s">
        <v>158</v>
      </c>
      <c r="C136" s="218">
        <v>2580</v>
      </c>
      <c r="D136" s="178">
        <v>11081400.073035877</v>
      </c>
      <c r="E136" s="182">
        <v>11025260.59034057</v>
      </c>
      <c r="F136" s="255">
        <v>11015600</v>
      </c>
      <c r="G136" s="172">
        <f t="shared" si="10"/>
        <v>-9660.5903405696154</v>
      </c>
      <c r="H136" s="173">
        <f t="shared" si="11"/>
        <v>-8.7622331113274856E-4</v>
      </c>
      <c r="I136" s="267">
        <f t="shared" si="8"/>
        <v>-3.7444148606858976</v>
      </c>
      <c r="J136" s="184">
        <v>192284.82127251051</v>
      </c>
      <c r="K136" s="185">
        <v>225980.94804010226</v>
      </c>
      <c r="L136" s="254">
        <v>231777.33373985888</v>
      </c>
      <c r="M136" s="186">
        <f t="shared" si="12"/>
        <v>2.2466611239366738</v>
      </c>
      <c r="N136" s="187">
        <v>86023.996000081897</v>
      </c>
      <c r="O136" s="188">
        <v>108268.32175388366</v>
      </c>
      <c r="P136" s="263">
        <v>112132.57888705807</v>
      </c>
      <c r="Q136" s="264">
        <f t="shared" si="9"/>
        <v>1.4977740826257409</v>
      </c>
      <c r="R136" s="252">
        <v>1</v>
      </c>
    </row>
    <row r="137" spans="1:18" ht="15">
      <c r="A137">
        <v>408</v>
      </c>
      <c r="B137" t="s">
        <v>159</v>
      </c>
      <c r="C137" s="218">
        <v>14203</v>
      </c>
      <c r="D137" s="178">
        <v>57447121.124084227</v>
      </c>
      <c r="E137" s="182">
        <v>53806002.575258493</v>
      </c>
      <c r="F137" s="255">
        <v>56304409</v>
      </c>
      <c r="G137" s="172">
        <f t="shared" si="10"/>
        <v>2498406.4247415066</v>
      </c>
      <c r="H137" s="173">
        <f t="shared" si="11"/>
        <v>4.6433600437924813E-2</v>
      </c>
      <c r="I137" s="267">
        <f t="shared" si="8"/>
        <v>175.90695097806847</v>
      </c>
      <c r="J137" s="184">
        <v>441994.01981019601</v>
      </c>
      <c r="K137" s="185">
        <v>2626679.4080920331</v>
      </c>
      <c r="L137" s="254">
        <v>1127635.3236815659</v>
      </c>
      <c r="M137" s="186">
        <f t="shared" si="12"/>
        <v>-105.54418675001529</v>
      </c>
      <c r="N137" s="187">
        <v>-382837.57119115582</v>
      </c>
      <c r="O137" s="188">
        <v>1073367.4045640009</v>
      </c>
      <c r="P137" s="263">
        <v>74004.681623711745</v>
      </c>
      <c r="Q137" s="264">
        <f t="shared" si="9"/>
        <v>-70.362791166675294</v>
      </c>
      <c r="R137" s="252">
        <v>14</v>
      </c>
    </row>
    <row r="138" spans="1:18" ht="15">
      <c r="A138">
        <v>410</v>
      </c>
      <c r="B138" t="s">
        <v>160</v>
      </c>
      <c r="C138" s="218">
        <v>18788</v>
      </c>
      <c r="D138" s="178">
        <v>65922022.482761919</v>
      </c>
      <c r="E138" s="182">
        <v>66786504.705413669</v>
      </c>
      <c r="F138" s="255">
        <v>66727994</v>
      </c>
      <c r="G138" s="172">
        <f t="shared" si="10"/>
        <v>-58510.705413669348</v>
      </c>
      <c r="H138" s="173">
        <f t="shared" si="11"/>
        <v>-8.7608575522483522E-4</v>
      </c>
      <c r="I138" s="267">
        <f t="shared" si="8"/>
        <v>-3.1142593896992414</v>
      </c>
      <c r="J138" s="184">
        <v>-1203641.066939669</v>
      </c>
      <c r="K138" s="185">
        <v>-1722308.6182588381</v>
      </c>
      <c r="L138" s="254">
        <v>-1687202.4017858221</v>
      </c>
      <c r="M138" s="186">
        <f t="shared" si="12"/>
        <v>1.8685446281145388</v>
      </c>
      <c r="N138" s="187">
        <v>-1353185.0091590269</v>
      </c>
      <c r="O138" s="188">
        <v>-1699348.2594838326</v>
      </c>
      <c r="P138" s="263">
        <v>-1675944.1151684648</v>
      </c>
      <c r="Q138" s="264">
        <f t="shared" si="9"/>
        <v>1.245696418744294</v>
      </c>
      <c r="R138" s="252">
        <v>13</v>
      </c>
    </row>
    <row r="139" spans="1:18" ht="15">
      <c r="A139">
        <v>416</v>
      </c>
      <c r="B139" t="s">
        <v>161</v>
      </c>
      <c r="C139" s="218">
        <v>2917</v>
      </c>
      <c r="D139" s="178">
        <v>11760276.812780395</v>
      </c>
      <c r="E139" s="182">
        <v>11792818.738245074</v>
      </c>
      <c r="F139" s="255">
        <v>11782487</v>
      </c>
      <c r="G139" s="172">
        <f t="shared" si="10"/>
        <v>-10331.738245073706</v>
      </c>
      <c r="H139" s="173">
        <f t="shared" si="11"/>
        <v>-8.7610421854166518E-4</v>
      </c>
      <c r="I139" s="267">
        <f t="shared" si="8"/>
        <v>-3.5419054662576981</v>
      </c>
      <c r="J139" s="184">
        <v>-324747.00977366214</v>
      </c>
      <c r="K139" s="185">
        <v>-344257.93513641233</v>
      </c>
      <c r="L139" s="254">
        <v>-338058.75406148727</v>
      </c>
      <c r="M139" s="186">
        <f t="shared" si="12"/>
        <v>2.1251906324734513</v>
      </c>
      <c r="N139" s="187">
        <v>-256093.19672164335</v>
      </c>
      <c r="O139" s="188">
        <v>-269351.91640360985</v>
      </c>
      <c r="P139" s="263">
        <v>-265219.12902032188</v>
      </c>
      <c r="Q139" s="264">
        <f t="shared" si="9"/>
        <v>1.4167937549838774</v>
      </c>
      <c r="R139" s="252">
        <v>9</v>
      </c>
    </row>
    <row r="140" spans="1:18" ht="15">
      <c r="A140">
        <v>418</v>
      </c>
      <c r="B140" t="s">
        <v>162</v>
      </c>
      <c r="C140" s="218">
        <v>24164</v>
      </c>
      <c r="D140" s="178">
        <v>69892142.337671503</v>
      </c>
      <c r="E140" s="182">
        <v>71476623.153672725</v>
      </c>
      <c r="F140" s="255">
        <v>71413990</v>
      </c>
      <c r="G140" s="172">
        <f t="shared" si="10"/>
        <v>-62633.153672724962</v>
      </c>
      <c r="H140" s="173">
        <f t="shared" si="11"/>
        <v>-8.7627466029089609E-4</v>
      </c>
      <c r="I140" s="267">
        <f t="shared" si="8"/>
        <v>-2.5920027177919618</v>
      </c>
      <c r="J140" s="184">
        <v>882473.44264661067</v>
      </c>
      <c r="K140" s="185">
        <v>-68286.470533423009</v>
      </c>
      <c r="L140" s="254">
        <v>-30706.780717447447</v>
      </c>
      <c r="M140" s="186">
        <f t="shared" si="12"/>
        <v>1.5551932550892056</v>
      </c>
      <c r="N140" s="187">
        <v>790131.25242133194</v>
      </c>
      <c r="O140" s="188">
        <v>157553.33227376873</v>
      </c>
      <c r="P140" s="263">
        <v>182606.45881778075</v>
      </c>
      <c r="Q140" s="264">
        <f t="shared" si="9"/>
        <v>1.0367955033939753</v>
      </c>
      <c r="R140" s="252">
        <v>6</v>
      </c>
    </row>
    <row r="141" spans="1:18" ht="15">
      <c r="A141">
        <v>420</v>
      </c>
      <c r="B141" t="s">
        <v>163</v>
      </c>
      <c r="C141" s="218">
        <v>9280</v>
      </c>
      <c r="D141" s="178">
        <v>43145304.854106449</v>
      </c>
      <c r="E141" s="182">
        <v>43099991.567530781</v>
      </c>
      <c r="F141" s="255">
        <v>46886496</v>
      </c>
      <c r="G141" s="172">
        <f t="shared" si="10"/>
        <v>3786504.432469219</v>
      </c>
      <c r="H141" s="173">
        <f t="shared" si="11"/>
        <v>8.785394833630937E-2</v>
      </c>
      <c r="I141" s="267">
        <f t="shared" si="8"/>
        <v>408.02849487814859</v>
      </c>
      <c r="J141" s="184">
        <v>1143544.3510032834</v>
      </c>
      <c r="K141" s="185">
        <v>1170770.4101250719</v>
      </c>
      <c r="L141" s="254">
        <v>-1101132.1184625868</v>
      </c>
      <c r="M141" s="186">
        <f t="shared" si="12"/>
        <v>-244.817082821946</v>
      </c>
      <c r="N141" s="187">
        <v>677049.17605923256</v>
      </c>
      <c r="O141" s="188">
        <v>694526.89915787068</v>
      </c>
      <c r="P141" s="263">
        <v>-820074.78656721918</v>
      </c>
      <c r="Q141" s="264">
        <f t="shared" si="9"/>
        <v>-163.21138854796226</v>
      </c>
      <c r="R141" s="252">
        <v>11</v>
      </c>
    </row>
    <row r="142" spans="1:18" ht="15">
      <c r="A142">
        <v>421</v>
      </c>
      <c r="B142" t="s">
        <v>164</v>
      </c>
      <c r="C142" s="218">
        <v>719</v>
      </c>
      <c r="D142" s="178">
        <v>3095994.4685514919</v>
      </c>
      <c r="E142" s="182">
        <v>3351184.6999082845</v>
      </c>
      <c r="F142" s="255">
        <v>3348197</v>
      </c>
      <c r="G142" s="172">
        <f t="shared" si="10"/>
        <v>-2987.6999082844704</v>
      </c>
      <c r="H142" s="173">
        <f t="shared" si="11"/>
        <v>-8.9153543472737806E-4</v>
      </c>
      <c r="I142" s="267">
        <f t="shared" ref="I142:I205" si="13">G142/C142</f>
        <v>-4.1553545316891105</v>
      </c>
      <c r="J142" s="184">
        <v>210444.82792210605</v>
      </c>
      <c r="K142" s="185">
        <v>57331.956080571937</v>
      </c>
      <c r="L142" s="254">
        <v>59124.580471354551</v>
      </c>
      <c r="M142" s="186">
        <f t="shared" si="12"/>
        <v>2.4932189023402138</v>
      </c>
      <c r="N142" s="187">
        <v>49813.144757970273</v>
      </c>
      <c r="O142" s="188">
        <v>-52284.489961561885</v>
      </c>
      <c r="P142" s="263">
        <v>-51089.407034372649</v>
      </c>
      <c r="Q142" s="264">
        <f t="shared" si="9"/>
        <v>1.6621459348946261</v>
      </c>
      <c r="R142" s="252">
        <v>16</v>
      </c>
    </row>
    <row r="143" spans="1:18" ht="15">
      <c r="A143">
        <v>422</v>
      </c>
      <c r="B143" t="s">
        <v>165</v>
      </c>
      <c r="C143" s="218">
        <v>10543</v>
      </c>
      <c r="D143" s="178">
        <v>54335137.391176403</v>
      </c>
      <c r="E143" s="182">
        <v>54885577.815520585</v>
      </c>
      <c r="F143" s="255">
        <v>54837686</v>
      </c>
      <c r="G143" s="172">
        <f t="shared" si="10"/>
        <v>-47891.815520584583</v>
      </c>
      <c r="H143" s="173">
        <f t="shared" si="11"/>
        <v>-8.7257559137952087E-4</v>
      </c>
      <c r="I143" s="267">
        <f t="shared" si="13"/>
        <v>-4.5425225761723027</v>
      </c>
      <c r="J143" s="184">
        <v>2035914.6490245794</v>
      </c>
      <c r="K143" s="185">
        <v>1705703.4249434376</v>
      </c>
      <c r="L143" s="254">
        <v>1734438.7487365038</v>
      </c>
      <c r="M143" s="186">
        <f t="shared" si="12"/>
        <v>2.7255357861202882</v>
      </c>
      <c r="N143" s="187">
        <v>1686417.9384784063</v>
      </c>
      <c r="O143" s="188">
        <v>1465340.0973015525</v>
      </c>
      <c r="P143" s="263">
        <v>1484496.9798302788</v>
      </c>
      <c r="Q143" s="264">
        <f t="shared" ref="Q143:Q206" si="14">(P143-O143)/C143</f>
        <v>1.8170238574149904</v>
      </c>
      <c r="R143" s="252">
        <v>12</v>
      </c>
    </row>
    <row r="144" spans="1:18" ht="15">
      <c r="A144">
        <v>423</v>
      </c>
      <c r="B144" t="s">
        <v>166</v>
      </c>
      <c r="C144" s="218">
        <v>20291</v>
      </c>
      <c r="D144" s="178">
        <v>64710178.467590339</v>
      </c>
      <c r="E144" s="182">
        <v>61842163.102757089</v>
      </c>
      <c r="F144" s="255">
        <v>63401670</v>
      </c>
      <c r="G144" s="172">
        <f t="shared" ref="G144:G207" si="15">F144-E144</f>
        <v>1559506.8972429112</v>
      </c>
      <c r="H144" s="173">
        <f t="shared" ref="H144:H207" si="16">G144/E144</f>
        <v>2.5217534752974773E-2</v>
      </c>
      <c r="I144" s="267">
        <f t="shared" si="13"/>
        <v>76.857074429200694</v>
      </c>
      <c r="J144" s="184">
        <v>682033.04186193272</v>
      </c>
      <c r="K144" s="185">
        <v>2402818.0777906645</v>
      </c>
      <c r="L144" s="254">
        <v>1467114.1862799476</v>
      </c>
      <c r="M144" s="186">
        <f t="shared" ref="M144:M207" si="17">(L144-K144)/C144</f>
        <v>-46.114232492766099</v>
      </c>
      <c r="N144" s="187">
        <v>-286975.05515880603</v>
      </c>
      <c r="O144" s="188">
        <v>860642.27083261835</v>
      </c>
      <c r="P144" s="263">
        <v>236839.6764921734</v>
      </c>
      <c r="Q144" s="264">
        <f t="shared" si="14"/>
        <v>-30.742821661842441</v>
      </c>
      <c r="R144" s="252">
        <v>2</v>
      </c>
    </row>
    <row r="145" spans="1:18" ht="15">
      <c r="A145">
        <v>425</v>
      </c>
      <c r="B145" t="s">
        <v>167</v>
      </c>
      <c r="C145" s="218">
        <v>10218</v>
      </c>
      <c r="D145" s="178">
        <v>30543462.739927363</v>
      </c>
      <c r="E145" s="182">
        <v>29801886.912021227</v>
      </c>
      <c r="F145" s="255">
        <v>29775807</v>
      </c>
      <c r="G145" s="172">
        <f t="shared" si="15"/>
        <v>-26079.912021227181</v>
      </c>
      <c r="H145" s="173">
        <f t="shared" si="16"/>
        <v>-8.7510942170266714E-4</v>
      </c>
      <c r="I145" s="267">
        <f t="shared" si="13"/>
        <v>-2.5523499727174772</v>
      </c>
      <c r="J145" s="184">
        <v>-1776669.9584317359</v>
      </c>
      <c r="K145" s="185">
        <v>-1331712.3633866741</v>
      </c>
      <c r="L145" s="254">
        <v>-1316064.6412269443</v>
      </c>
      <c r="M145" s="186">
        <f t="shared" si="17"/>
        <v>1.5313879584781567</v>
      </c>
      <c r="N145" s="184">
        <v>-2308219.9726729626</v>
      </c>
      <c r="O145" s="185">
        <v>-2011795.3474266455</v>
      </c>
      <c r="P145" s="254">
        <v>-2001363.5326534815</v>
      </c>
      <c r="Q145" s="264">
        <f t="shared" si="14"/>
        <v>1.0209253056531602</v>
      </c>
      <c r="R145" s="252">
        <v>17</v>
      </c>
    </row>
    <row r="146" spans="1:18" ht="15">
      <c r="A146">
        <v>426</v>
      </c>
      <c r="B146" t="s">
        <v>168</v>
      </c>
      <c r="C146" s="218">
        <v>11979</v>
      </c>
      <c r="D146" s="178">
        <v>45012378.454174422</v>
      </c>
      <c r="E146" s="182">
        <v>45236496.087518975</v>
      </c>
      <c r="F146" s="255">
        <v>45196938</v>
      </c>
      <c r="G146" s="172">
        <f t="shared" si="15"/>
        <v>-39558.087518975139</v>
      </c>
      <c r="H146" s="173">
        <f t="shared" si="16"/>
        <v>-8.7447284693408108E-4</v>
      </c>
      <c r="I146" s="267">
        <f t="shared" si="13"/>
        <v>-3.3022862942628883</v>
      </c>
      <c r="J146" s="184">
        <v>-200184.33034729151</v>
      </c>
      <c r="K146" s="185">
        <v>-334642.93148734898</v>
      </c>
      <c r="L146" s="254">
        <v>-310907.9001552905</v>
      </c>
      <c r="M146" s="186">
        <f t="shared" si="17"/>
        <v>1.9813867044042477</v>
      </c>
      <c r="N146" s="187">
        <v>-253066.21103606222</v>
      </c>
      <c r="O146" s="188">
        <v>-342916.93955649901</v>
      </c>
      <c r="P146" s="263">
        <v>-327093.58533511113</v>
      </c>
      <c r="Q146" s="264">
        <f t="shared" si="14"/>
        <v>1.3209244696041307</v>
      </c>
      <c r="R146" s="252">
        <v>12</v>
      </c>
    </row>
    <row r="147" spans="1:18" ht="15">
      <c r="A147">
        <v>430</v>
      </c>
      <c r="B147" t="s">
        <v>169</v>
      </c>
      <c r="C147" s="218">
        <v>15628</v>
      </c>
      <c r="D147" s="178">
        <v>69904360.589861482</v>
      </c>
      <c r="E147" s="182">
        <v>70655501.151333824</v>
      </c>
      <c r="F147" s="255">
        <v>70593964</v>
      </c>
      <c r="G147" s="172">
        <f t="shared" si="15"/>
        <v>-61537.1513338238</v>
      </c>
      <c r="H147" s="173">
        <f t="shared" si="16"/>
        <v>-8.7094635705746621E-4</v>
      </c>
      <c r="I147" s="267">
        <f t="shared" si="13"/>
        <v>-3.9376216620056179</v>
      </c>
      <c r="J147" s="184">
        <v>940080.21199927235</v>
      </c>
      <c r="K147" s="185">
        <v>489443.4553580262</v>
      </c>
      <c r="L147" s="254">
        <v>526365.95899723028</v>
      </c>
      <c r="M147" s="186">
        <f t="shared" si="17"/>
        <v>2.3625866162787355</v>
      </c>
      <c r="N147" s="187">
        <v>521323.28624814219</v>
      </c>
      <c r="O147" s="188">
        <v>220058.06070897431</v>
      </c>
      <c r="P147" s="263">
        <v>244673.06313513551</v>
      </c>
      <c r="Q147" s="264">
        <f t="shared" si="14"/>
        <v>1.5750577441874327</v>
      </c>
      <c r="R147" s="252">
        <v>2</v>
      </c>
    </row>
    <row r="148" spans="1:18" ht="15">
      <c r="A148">
        <v>433</v>
      </c>
      <c r="B148" t="s">
        <v>170</v>
      </c>
      <c r="C148" s="218">
        <v>7799</v>
      </c>
      <c r="D148" s="178">
        <v>28099638.309220582</v>
      </c>
      <c r="E148" s="182">
        <v>28239589.487595387</v>
      </c>
      <c r="F148" s="255">
        <v>28683321</v>
      </c>
      <c r="G148" s="172">
        <f t="shared" si="15"/>
        <v>443731.5124046132</v>
      </c>
      <c r="H148" s="173">
        <f t="shared" si="16"/>
        <v>1.5713100666690929E-2</v>
      </c>
      <c r="I148" s="267">
        <f t="shared" si="13"/>
        <v>56.895949789025927</v>
      </c>
      <c r="J148" s="184">
        <v>925598.68032818905</v>
      </c>
      <c r="K148" s="185">
        <v>841647.31660575978</v>
      </c>
      <c r="L148" s="254">
        <v>575408.2609469922</v>
      </c>
      <c r="M148" s="186">
        <f t="shared" si="17"/>
        <v>-34.137588877903269</v>
      </c>
      <c r="N148" s="187">
        <v>750149.57498666854</v>
      </c>
      <c r="O148" s="188">
        <v>693840.21186668612</v>
      </c>
      <c r="P148" s="263">
        <v>516347.5080941855</v>
      </c>
      <c r="Q148" s="264">
        <f t="shared" si="14"/>
        <v>-22.758392585267423</v>
      </c>
      <c r="R148" s="252">
        <v>5</v>
      </c>
    </row>
    <row r="149" spans="1:18" ht="15">
      <c r="A149">
        <v>434</v>
      </c>
      <c r="B149" t="s">
        <v>171</v>
      </c>
      <c r="C149" s="218">
        <v>14643</v>
      </c>
      <c r="D149" s="178">
        <v>57197141.028732643</v>
      </c>
      <c r="E149" s="182">
        <v>58244313.574187465</v>
      </c>
      <c r="F149" s="255">
        <v>58046432</v>
      </c>
      <c r="G149" s="172">
        <f t="shared" si="15"/>
        <v>-197881.57418746501</v>
      </c>
      <c r="H149" s="173">
        <f t="shared" si="16"/>
        <v>-3.3974402314041786E-3</v>
      </c>
      <c r="I149" s="267">
        <f t="shared" si="13"/>
        <v>-13.51373176176091</v>
      </c>
      <c r="J149" s="184">
        <v>2752029.3800959741</v>
      </c>
      <c r="K149" s="185">
        <v>2123762.330632465</v>
      </c>
      <c r="L149" s="254">
        <v>2242491.3071369282</v>
      </c>
      <c r="M149" s="186">
        <f t="shared" si="17"/>
        <v>8.1082412418536656</v>
      </c>
      <c r="N149" s="187">
        <v>1770547.5324185644</v>
      </c>
      <c r="O149" s="188">
        <v>1351058.286572543</v>
      </c>
      <c r="P149" s="263">
        <v>1430210.937575537</v>
      </c>
      <c r="Q149" s="264">
        <f t="shared" si="14"/>
        <v>5.4054941612370442</v>
      </c>
      <c r="R149" s="252">
        <v>1</v>
      </c>
    </row>
    <row r="150" spans="1:18" ht="15">
      <c r="A150">
        <v>435</v>
      </c>
      <c r="B150" t="s">
        <v>172</v>
      </c>
      <c r="C150" s="218">
        <v>703</v>
      </c>
      <c r="D150" s="178">
        <v>3356623.6604126841</v>
      </c>
      <c r="E150" s="182">
        <v>3213521.6541057122</v>
      </c>
      <c r="F150" s="255">
        <v>3188327</v>
      </c>
      <c r="G150" s="172">
        <f t="shared" si="15"/>
        <v>-25194.654105712194</v>
      </c>
      <c r="H150" s="173">
        <f t="shared" si="16"/>
        <v>-7.8402005082251706E-3</v>
      </c>
      <c r="I150" s="267">
        <f t="shared" si="13"/>
        <v>-35.838768286930573</v>
      </c>
      <c r="J150" s="184">
        <v>181017.85611917317</v>
      </c>
      <c r="K150" s="185">
        <v>266878.48921985697</v>
      </c>
      <c r="L150" s="254">
        <v>281995.3078204405</v>
      </c>
      <c r="M150" s="186">
        <f t="shared" si="17"/>
        <v>21.50329815161242</v>
      </c>
      <c r="N150" s="187">
        <v>274976.91671843064</v>
      </c>
      <c r="O150" s="188">
        <v>332227.42250193277</v>
      </c>
      <c r="P150" s="263">
        <v>342305.30156898953</v>
      </c>
      <c r="Q150" s="264">
        <f t="shared" si="14"/>
        <v>14.335532101076463</v>
      </c>
      <c r="R150" s="252">
        <v>13</v>
      </c>
    </row>
    <row r="151" spans="1:18" ht="15">
      <c r="A151">
        <v>436</v>
      </c>
      <c r="B151" t="s">
        <v>173</v>
      </c>
      <c r="C151" s="218">
        <v>2018</v>
      </c>
      <c r="D151" s="178">
        <v>6429615.4180347631</v>
      </c>
      <c r="E151" s="182">
        <v>6078264.2699214704</v>
      </c>
      <c r="F151" s="255">
        <v>6256665</v>
      </c>
      <c r="G151" s="172">
        <f t="shared" si="15"/>
        <v>178400.73007852957</v>
      </c>
      <c r="H151" s="173">
        <f t="shared" si="16"/>
        <v>2.9350604408786993E-2</v>
      </c>
      <c r="I151" s="267">
        <f t="shared" si="13"/>
        <v>88.40472253643685</v>
      </c>
      <c r="J151" s="184">
        <v>244748.79053621643</v>
      </c>
      <c r="K151" s="185">
        <v>455565.5356009496</v>
      </c>
      <c r="L151" s="254">
        <v>348525.13529645506</v>
      </c>
      <c r="M151" s="186">
        <f t="shared" si="17"/>
        <v>-53.042814818877375</v>
      </c>
      <c r="N151" s="187">
        <v>6453.6596851415507</v>
      </c>
      <c r="O151" s="188">
        <v>146891.1461688792</v>
      </c>
      <c r="P151" s="263">
        <v>75530.87929921945</v>
      </c>
      <c r="Q151" s="264">
        <f t="shared" si="14"/>
        <v>-35.36187654591663</v>
      </c>
      <c r="R151" s="252">
        <v>17</v>
      </c>
    </row>
    <row r="152" spans="1:18" ht="15">
      <c r="A152">
        <v>440</v>
      </c>
      <c r="B152" t="s">
        <v>174</v>
      </c>
      <c r="C152" s="218">
        <v>5622</v>
      </c>
      <c r="D152" s="178">
        <v>18292512.181361973</v>
      </c>
      <c r="E152" s="182">
        <v>18438832.731491599</v>
      </c>
      <c r="F152" s="255">
        <v>18099536</v>
      </c>
      <c r="G152" s="172">
        <f t="shared" si="15"/>
        <v>-339296.73149159923</v>
      </c>
      <c r="H152" s="173">
        <f t="shared" si="16"/>
        <v>-1.8401204481459169E-2</v>
      </c>
      <c r="I152" s="267">
        <f t="shared" si="13"/>
        <v>-60.351606455282678</v>
      </c>
      <c r="J152" s="184">
        <v>-1442256.3873326301</v>
      </c>
      <c r="K152" s="185">
        <v>-1530067.8993051006</v>
      </c>
      <c r="L152" s="254">
        <v>-1326489.8967506385</v>
      </c>
      <c r="M152" s="186">
        <f t="shared" si="17"/>
        <v>36.21095740918927</v>
      </c>
      <c r="N152" s="187">
        <v>-1459792.5278839981</v>
      </c>
      <c r="O152" s="188">
        <v>-1517994.600561454</v>
      </c>
      <c r="P152" s="263">
        <v>-1382275.9321918038</v>
      </c>
      <c r="Q152" s="264">
        <f t="shared" si="14"/>
        <v>24.140638272794405</v>
      </c>
      <c r="R152" s="252">
        <v>15</v>
      </c>
    </row>
    <row r="153" spans="1:18" ht="15">
      <c r="A153">
        <v>441</v>
      </c>
      <c r="B153" t="s">
        <v>175</v>
      </c>
      <c r="C153" s="218">
        <v>4473</v>
      </c>
      <c r="D153" s="178">
        <v>22622681.417131651</v>
      </c>
      <c r="E153" s="182">
        <v>22611220.771237541</v>
      </c>
      <c r="F153" s="255">
        <v>22591449</v>
      </c>
      <c r="G153" s="172">
        <f t="shared" si="15"/>
        <v>-19771.77123754099</v>
      </c>
      <c r="H153" s="173">
        <f t="shared" si="16"/>
        <v>-8.7442298837272624E-4</v>
      </c>
      <c r="I153" s="267">
        <f t="shared" si="13"/>
        <v>-4.4202484322693918</v>
      </c>
      <c r="J153" s="184">
        <v>-697332.71486114571</v>
      </c>
      <c r="K153" s="185">
        <v>-690435.04730660189</v>
      </c>
      <c r="L153" s="254">
        <v>-678572.22119244223</v>
      </c>
      <c r="M153" s="186">
        <f t="shared" si="17"/>
        <v>2.6520961578715982</v>
      </c>
      <c r="N153" s="187">
        <v>-206117.57267791688</v>
      </c>
      <c r="O153" s="188">
        <v>-201895.13582576218</v>
      </c>
      <c r="P153" s="263">
        <v>-193986.58508298401</v>
      </c>
      <c r="Q153" s="264">
        <f t="shared" si="14"/>
        <v>1.7680641052488644</v>
      </c>
      <c r="R153" s="252">
        <v>9</v>
      </c>
    </row>
    <row r="154" spans="1:18" ht="15">
      <c r="A154">
        <v>444</v>
      </c>
      <c r="B154" t="s">
        <v>176</v>
      </c>
      <c r="C154" s="218">
        <v>45988</v>
      </c>
      <c r="D154" s="178">
        <v>174334015.231796</v>
      </c>
      <c r="E154" s="182">
        <v>173535018.90447208</v>
      </c>
      <c r="F154" s="255">
        <v>173383794</v>
      </c>
      <c r="G154" s="172">
        <f t="shared" si="15"/>
        <v>-151224.90447208285</v>
      </c>
      <c r="H154" s="173">
        <f t="shared" si="16"/>
        <v>-8.7143739302169003E-4</v>
      </c>
      <c r="I154" s="267">
        <f t="shared" si="13"/>
        <v>-3.2883557552422991</v>
      </c>
      <c r="J154" s="184">
        <v>1171327.8780792272</v>
      </c>
      <c r="K154" s="185">
        <v>1650730.0126952659</v>
      </c>
      <c r="L154" s="254">
        <v>1741465.0762853224</v>
      </c>
      <c r="M154" s="186">
        <f t="shared" si="17"/>
        <v>1.9730160822400733</v>
      </c>
      <c r="N154" s="187">
        <v>3578678.4287187983</v>
      </c>
      <c r="O154" s="188">
        <v>3898203.1974049169</v>
      </c>
      <c r="P154" s="263">
        <v>3958693.2397983586</v>
      </c>
      <c r="Q154" s="264">
        <f t="shared" si="14"/>
        <v>1.3153440548282547</v>
      </c>
      <c r="R154" s="252">
        <v>1</v>
      </c>
    </row>
    <row r="155" spans="1:18" ht="15">
      <c r="A155">
        <v>445</v>
      </c>
      <c r="B155" t="s">
        <v>177</v>
      </c>
      <c r="C155" s="218">
        <v>15086</v>
      </c>
      <c r="D155" s="178">
        <v>64349762.345123112</v>
      </c>
      <c r="E155" s="182">
        <v>64079077.939661786</v>
      </c>
      <c r="F155" s="255">
        <v>64023126</v>
      </c>
      <c r="G155" s="172">
        <f t="shared" si="15"/>
        <v>-55951.93966178596</v>
      </c>
      <c r="H155" s="173">
        <f t="shared" si="16"/>
        <v>-8.7317017442840688E-4</v>
      </c>
      <c r="I155" s="267">
        <f t="shared" si="13"/>
        <v>-3.7088651505890202</v>
      </c>
      <c r="J155" s="184">
        <v>-3595387.0761203538</v>
      </c>
      <c r="K155" s="185">
        <v>-3432961.3184490236</v>
      </c>
      <c r="L155" s="254">
        <v>-3399389.9714153982</v>
      </c>
      <c r="M155" s="186">
        <f t="shared" si="17"/>
        <v>2.2253312364858457</v>
      </c>
      <c r="N155" s="187">
        <v>-352873.74417103775</v>
      </c>
      <c r="O155" s="188">
        <v>-244856.97015997235</v>
      </c>
      <c r="P155" s="263">
        <v>-222476.07213752993</v>
      </c>
      <c r="Q155" s="264">
        <f t="shared" si="14"/>
        <v>1.4835541576589166</v>
      </c>
      <c r="R155" s="252">
        <v>2</v>
      </c>
    </row>
    <row r="156" spans="1:18" ht="15">
      <c r="A156">
        <v>475</v>
      </c>
      <c r="B156" t="s">
        <v>178</v>
      </c>
      <c r="C156" s="218">
        <v>5487</v>
      </c>
      <c r="D156" s="178">
        <v>24904037.554185681</v>
      </c>
      <c r="E156" s="182">
        <v>25368691.472073883</v>
      </c>
      <c r="F156" s="255">
        <v>25146518</v>
      </c>
      <c r="G156" s="172">
        <f t="shared" si="15"/>
        <v>-222173.47207388282</v>
      </c>
      <c r="H156" s="173">
        <f t="shared" si="16"/>
        <v>-8.7577820999736496E-3</v>
      </c>
      <c r="I156" s="267">
        <f t="shared" si="13"/>
        <v>-40.49088246289098</v>
      </c>
      <c r="J156" s="184">
        <v>-1075341.3521216339</v>
      </c>
      <c r="K156" s="185">
        <v>-1354139.4044835449</v>
      </c>
      <c r="L156" s="254">
        <v>-1220835.1691205476</v>
      </c>
      <c r="M156" s="186">
        <f t="shared" si="17"/>
        <v>24.294557201202348</v>
      </c>
      <c r="N156" s="187">
        <v>-845857.59370972891</v>
      </c>
      <c r="O156" s="188">
        <v>-1031622.2167749341</v>
      </c>
      <c r="P156" s="263">
        <v>-942752.72653293004</v>
      </c>
      <c r="Q156" s="264">
        <f t="shared" si="14"/>
        <v>16.196371467469298</v>
      </c>
      <c r="R156" s="252">
        <v>15</v>
      </c>
    </row>
    <row r="157" spans="1:18" ht="15">
      <c r="A157">
        <v>480</v>
      </c>
      <c r="B157" t="s">
        <v>179</v>
      </c>
      <c r="C157" s="218">
        <v>1990</v>
      </c>
      <c r="D157" s="178">
        <v>7587062.6376414206</v>
      </c>
      <c r="E157" s="182">
        <v>7586944.0315285064</v>
      </c>
      <c r="F157" s="255">
        <v>7580324</v>
      </c>
      <c r="G157" s="172">
        <f t="shared" si="15"/>
        <v>-6620.031528506428</v>
      </c>
      <c r="H157" s="173">
        <f t="shared" si="16"/>
        <v>-8.7255573535221153E-4</v>
      </c>
      <c r="I157" s="267">
        <f t="shared" si="13"/>
        <v>-3.3266490092997127</v>
      </c>
      <c r="J157" s="184">
        <v>257660.50735958465</v>
      </c>
      <c r="K157" s="185">
        <v>257735.35952264559</v>
      </c>
      <c r="L157" s="254">
        <v>261707.27360177401</v>
      </c>
      <c r="M157" s="186">
        <f t="shared" si="17"/>
        <v>1.9959367231801082</v>
      </c>
      <c r="N157" s="187">
        <v>72308.580864122079</v>
      </c>
      <c r="O157" s="188">
        <v>72293.308281447811</v>
      </c>
      <c r="P157" s="263">
        <v>74941.251000869946</v>
      </c>
      <c r="Q157" s="264">
        <f t="shared" si="14"/>
        <v>1.3306244821216759</v>
      </c>
      <c r="R157" s="252">
        <v>2</v>
      </c>
    </row>
    <row r="158" spans="1:18" ht="15">
      <c r="A158">
        <v>481</v>
      </c>
      <c r="B158" t="s">
        <v>180</v>
      </c>
      <c r="C158" s="218">
        <v>9612</v>
      </c>
      <c r="D158" s="178">
        <v>29158461.871864155</v>
      </c>
      <c r="E158" s="182">
        <v>29624670.35204576</v>
      </c>
      <c r="F158" s="255">
        <v>29536038</v>
      </c>
      <c r="G158" s="172">
        <f t="shared" si="15"/>
        <v>-88632.352045759559</v>
      </c>
      <c r="H158" s="173">
        <f t="shared" si="16"/>
        <v>-2.9918426430570887E-3</v>
      </c>
      <c r="I158" s="267">
        <f t="shared" si="13"/>
        <v>-9.2210104084227584</v>
      </c>
      <c r="J158" s="184">
        <v>407115.68446518679</v>
      </c>
      <c r="K158" s="185">
        <v>127379.05916760612</v>
      </c>
      <c r="L158" s="254">
        <v>180558.41929749332</v>
      </c>
      <c r="M158" s="186">
        <f t="shared" si="17"/>
        <v>5.53260092903529</v>
      </c>
      <c r="N158" s="187">
        <v>182330.87402769257</v>
      </c>
      <c r="O158" s="188">
        <v>-3956.3526588329705</v>
      </c>
      <c r="P158" s="263">
        <v>31496.55409443851</v>
      </c>
      <c r="Q158" s="264">
        <f t="shared" si="14"/>
        <v>3.6884006193582484</v>
      </c>
      <c r="R158" s="252">
        <v>2</v>
      </c>
    </row>
    <row r="159" spans="1:18" ht="15">
      <c r="A159">
        <v>483</v>
      </c>
      <c r="B159" t="s">
        <v>181</v>
      </c>
      <c r="C159" s="218">
        <v>1076</v>
      </c>
      <c r="D159" s="178">
        <v>4208644.4995360486</v>
      </c>
      <c r="E159" s="182">
        <v>4227278.194899369</v>
      </c>
      <c r="F159" s="255">
        <v>4283503</v>
      </c>
      <c r="G159" s="172">
        <f t="shared" si="15"/>
        <v>56224.805100630969</v>
      </c>
      <c r="H159" s="173">
        <f t="shared" si="16"/>
        <v>1.3300474326121185E-2</v>
      </c>
      <c r="I159" s="267">
        <f t="shared" si="13"/>
        <v>52.253536338876366</v>
      </c>
      <c r="J159" s="184">
        <v>-35920.452803307897</v>
      </c>
      <c r="K159" s="185">
        <v>-47099.423704399829</v>
      </c>
      <c r="L159" s="254">
        <v>-80834.448165230875</v>
      </c>
      <c r="M159" s="186">
        <f t="shared" si="17"/>
        <v>-31.35225321638573</v>
      </c>
      <c r="N159" s="187">
        <v>-169596.44241376835</v>
      </c>
      <c r="O159" s="188">
        <v>-177071.11153059875</v>
      </c>
      <c r="P159" s="263">
        <v>-199561.12783781782</v>
      </c>
      <c r="Q159" s="264">
        <f t="shared" si="14"/>
        <v>-20.901502144255648</v>
      </c>
      <c r="R159" s="252">
        <v>17</v>
      </c>
    </row>
    <row r="160" spans="1:18" ht="15">
      <c r="A160">
        <v>484</v>
      </c>
      <c r="B160" t="s">
        <v>182</v>
      </c>
      <c r="C160" s="218">
        <v>3055</v>
      </c>
      <c r="D160" s="178">
        <v>15223949.234433219</v>
      </c>
      <c r="E160" s="182">
        <v>15463034.428530421</v>
      </c>
      <c r="F160" s="255">
        <v>15449518</v>
      </c>
      <c r="G160" s="172">
        <f t="shared" si="15"/>
        <v>-13516.428530421108</v>
      </c>
      <c r="H160" s="173">
        <f t="shared" si="16"/>
        <v>-8.741122961921572E-4</v>
      </c>
      <c r="I160" s="267">
        <f t="shared" si="13"/>
        <v>-4.4243628577483172</v>
      </c>
      <c r="J160" s="184">
        <v>-218105.52122042701</v>
      </c>
      <c r="K160" s="185">
        <v>-361551.71027159796</v>
      </c>
      <c r="L160" s="254">
        <v>-353441.73405280849</v>
      </c>
      <c r="M160" s="186">
        <f t="shared" si="17"/>
        <v>2.6546567000947516</v>
      </c>
      <c r="N160" s="187">
        <v>227664.40924612511</v>
      </c>
      <c r="O160" s="188">
        <v>131946.5515152592</v>
      </c>
      <c r="P160" s="263">
        <v>137353.20232779079</v>
      </c>
      <c r="Q160" s="264">
        <f t="shared" si="14"/>
        <v>1.7697711333982287</v>
      </c>
      <c r="R160" s="252">
        <v>4</v>
      </c>
    </row>
    <row r="161" spans="1:18" ht="15">
      <c r="A161">
        <v>489</v>
      </c>
      <c r="B161" t="s">
        <v>183</v>
      </c>
      <c r="C161" s="218">
        <v>1835</v>
      </c>
      <c r="D161" s="178">
        <v>9200051.9580057338</v>
      </c>
      <c r="E161" s="182">
        <v>9118039.8401106056</v>
      </c>
      <c r="F161" s="255">
        <v>9110015</v>
      </c>
      <c r="G161" s="172">
        <f t="shared" si="15"/>
        <v>-8024.8401106055826</v>
      </c>
      <c r="H161" s="173">
        <f t="shared" si="16"/>
        <v>-8.8010583977753685E-4</v>
      </c>
      <c r="I161" s="267">
        <f t="shared" si="13"/>
        <v>-4.3732098695398269</v>
      </c>
      <c r="J161" s="184">
        <v>687365.11781107401</v>
      </c>
      <c r="K161" s="185">
        <v>736582.23630525544</v>
      </c>
      <c r="L161" s="254">
        <v>741397.29173486971</v>
      </c>
      <c r="M161" s="186">
        <f t="shared" si="17"/>
        <v>2.6240084085091366</v>
      </c>
      <c r="N161" s="187">
        <v>400664.69899798319</v>
      </c>
      <c r="O161" s="188">
        <v>433302.10596456198</v>
      </c>
      <c r="P161" s="263">
        <v>436512.14291764138</v>
      </c>
      <c r="Q161" s="264">
        <f t="shared" si="14"/>
        <v>1.7493389390078462</v>
      </c>
      <c r="R161" s="252">
        <v>8</v>
      </c>
    </row>
    <row r="162" spans="1:18" ht="15">
      <c r="A162">
        <v>491</v>
      </c>
      <c r="B162" t="s">
        <v>184</v>
      </c>
      <c r="C162" s="218">
        <v>52122</v>
      </c>
      <c r="D162" s="178">
        <v>238151435.33634514</v>
      </c>
      <c r="E162" s="182">
        <v>239414552.04537356</v>
      </c>
      <c r="F162" s="255">
        <v>239710909</v>
      </c>
      <c r="G162" s="172">
        <f t="shared" si="15"/>
        <v>296356.954626441</v>
      </c>
      <c r="H162" s="173">
        <f t="shared" si="16"/>
        <v>1.2378401901413068E-3</v>
      </c>
      <c r="I162" s="267">
        <f t="shared" si="13"/>
        <v>5.6858323668784969</v>
      </c>
      <c r="J162" s="184">
        <v>-8898038.5160374753</v>
      </c>
      <c r="K162" s="185">
        <v>-9655753.1401467435</v>
      </c>
      <c r="L162" s="254">
        <v>-9833567.5417955555</v>
      </c>
      <c r="M162" s="186">
        <f t="shared" si="17"/>
        <v>-3.4115038112277349</v>
      </c>
      <c r="N162" s="187">
        <v>-3441371.5069824778</v>
      </c>
      <c r="O162" s="188">
        <v>-3949260.4597366396</v>
      </c>
      <c r="P162" s="263">
        <v>-4067803.3941691201</v>
      </c>
      <c r="Q162" s="264">
        <f t="shared" si="14"/>
        <v>-2.2743358741506556</v>
      </c>
      <c r="R162" s="252">
        <v>10</v>
      </c>
    </row>
    <row r="163" spans="1:18" ht="15">
      <c r="A163">
        <v>494</v>
      </c>
      <c r="B163" t="s">
        <v>185</v>
      </c>
      <c r="C163" s="218">
        <v>8909</v>
      </c>
      <c r="D163" s="178">
        <v>34331419.682517014</v>
      </c>
      <c r="E163" s="182">
        <v>34365687.775311865</v>
      </c>
      <c r="F163" s="255">
        <v>35195120</v>
      </c>
      <c r="G163" s="172">
        <f t="shared" si="15"/>
        <v>829432.22468813509</v>
      </c>
      <c r="H163" s="173">
        <f t="shared" si="16"/>
        <v>2.413547577197029E-2</v>
      </c>
      <c r="I163" s="267">
        <f t="shared" si="13"/>
        <v>93.10048542913178</v>
      </c>
      <c r="J163" s="184">
        <v>-1034998.5650999871</v>
      </c>
      <c r="K163" s="185">
        <v>-1055554.989250958</v>
      </c>
      <c r="L163" s="254">
        <v>-1553214.1069209697</v>
      </c>
      <c r="M163" s="186">
        <f t="shared" si="17"/>
        <v>-55.86026688405115</v>
      </c>
      <c r="N163" s="187">
        <v>-1604283.4289201191</v>
      </c>
      <c r="O163" s="188">
        <v>-1618066.0147231924</v>
      </c>
      <c r="P163" s="263">
        <v>-1949838.7598365212</v>
      </c>
      <c r="Q163" s="264">
        <f t="shared" si="14"/>
        <v>-37.240177922699381</v>
      </c>
      <c r="R163" s="252">
        <v>17</v>
      </c>
    </row>
    <row r="164" spans="1:18" ht="15">
      <c r="A164">
        <v>495</v>
      </c>
      <c r="B164" t="s">
        <v>186</v>
      </c>
      <c r="C164" s="218">
        <v>1488</v>
      </c>
      <c r="D164" s="178">
        <v>7450166.0494546108</v>
      </c>
      <c r="E164" s="182">
        <v>7571464.3833918208</v>
      </c>
      <c r="F164" s="255">
        <v>7564863</v>
      </c>
      <c r="G164" s="172">
        <f t="shared" si="15"/>
        <v>-6601.3833918208256</v>
      </c>
      <c r="H164" s="173">
        <f t="shared" si="16"/>
        <v>-8.7187670146096315E-4</v>
      </c>
      <c r="I164" s="267">
        <f t="shared" si="13"/>
        <v>-4.4364135697720606</v>
      </c>
      <c r="J164" s="184">
        <v>283408.27406115044</v>
      </c>
      <c r="K164" s="185">
        <v>210648.54425222619</v>
      </c>
      <c r="L164" s="254">
        <v>214609.38296891158</v>
      </c>
      <c r="M164" s="186">
        <f t="shared" si="17"/>
        <v>2.6618539762670657</v>
      </c>
      <c r="N164" s="187">
        <v>224918.62696863536</v>
      </c>
      <c r="O164" s="188">
        <v>176071.63856659361</v>
      </c>
      <c r="P164" s="263">
        <v>178712.19771105226</v>
      </c>
      <c r="Q164" s="264">
        <f t="shared" si="14"/>
        <v>1.774569317512531</v>
      </c>
      <c r="R164" s="252">
        <v>13</v>
      </c>
    </row>
    <row r="165" spans="1:18" ht="15">
      <c r="A165">
        <v>498</v>
      </c>
      <c r="B165" t="s">
        <v>187</v>
      </c>
      <c r="C165" s="218">
        <v>2321</v>
      </c>
      <c r="D165" s="178">
        <v>11893588.969733909</v>
      </c>
      <c r="E165" s="182">
        <v>11529025.943334637</v>
      </c>
      <c r="F165" s="255">
        <v>11587009</v>
      </c>
      <c r="G165" s="172">
        <f t="shared" si="15"/>
        <v>57983.05666536279</v>
      </c>
      <c r="H165" s="173">
        <f t="shared" si="16"/>
        <v>5.0293109713127997E-3</v>
      </c>
      <c r="I165" s="267">
        <f t="shared" si="13"/>
        <v>24.981928765774576</v>
      </c>
      <c r="J165" s="184">
        <v>-306629.42781047744</v>
      </c>
      <c r="K165" s="185">
        <v>-87896.313108590111</v>
      </c>
      <c r="L165" s="254">
        <v>-122686.07046232563</v>
      </c>
      <c r="M165" s="186">
        <f t="shared" si="17"/>
        <v>-14.989124236852874</v>
      </c>
      <c r="N165" s="187">
        <v>371675.13995040877</v>
      </c>
      <c r="O165" s="188">
        <v>517580.28337047831</v>
      </c>
      <c r="P165" s="263">
        <v>494387.11180132453</v>
      </c>
      <c r="Q165" s="264">
        <f t="shared" si="14"/>
        <v>-9.992749491233857</v>
      </c>
      <c r="R165" s="252">
        <v>19</v>
      </c>
    </row>
    <row r="166" spans="1:18" ht="15">
      <c r="A166">
        <v>499</v>
      </c>
      <c r="B166" t="s">
        <v>188</v>
      </c>
      <c r="C166" s="218">
        <v>19536</v>
      </c>
      <c r="D166" s="178">
        <v>65521482.877500996</v>
      </c>
      <c r="E166" s="182">
        <v>66417746.241504297</v>
      </c>
      <c r="F166" s="255">
        <v>66359715</v>
      </c>
      <c r="G166" s="172">
        <f t="shared" si="15"/>
        <v>-58031.24150429666</v>
      </c>
      <c r="H166" s="173">
        <f t="shared" si="16"/>
        <v>-8.7373096481303174E-4</v>
      </c>
      <c r="I166" s="267">
        <f t="shared" si="13"/>
        <v>-2.9704771449783305</v>
      </c>
      <c r="J166" s="184">
        <v>2760043.699478507</v>
      </c>
      <c r="K166" s="185">
        <v>2222277.170830538</v>
      </c>
      <c r="L166" s="254">
        <v>2257095.6570163397</v>
      </c>
      <c r="M166" s="186">
        <f t="shared" si="17"/>
        <v>1.7822730439087675</v>
      </c>
      <c r="N166" s="187">
        <v>1103093.5689282147</v>
      </c>
      <c r="O166" s="188">
        <v>744732.92198355473</v>
      </c>
      <c r="P166" s="263">
        <v>767945.24610744999</v>
      </c>
      <c r="Q166" s="264">
        <f t="shared" si="14"/>
        <v>1.188182029273918</v>
      </c>
      <c r="R166" s="252">
        <v>15</v>
      </c>
    </row>
    <row r="167" spans="1:18" ht="15">
      <c r="A167">
        <v>500</v>
      </c>
      <c r="B167" t="s">
        <v>189</v>
      </c>
      <c r="C167" s="218">
        <v>10426</v>
      </c>
      <c r="D167" s="178">
        <v>28809212.429937236</v>
      </c>
      <c r="E167" s="182">
        <v>28697955.325552177</v>
      </c>
      <c r="F167" s="255">
        <v>28672707</v>
      </c>
      <c r="G167" s="172">
        <f t="shared" si="15"/>
        <v>-25248.325552176684</v>
      </c>
      <c r="H167" s="173">
        <f t="shared" si="16"/>
        <v>-8.7979527690239311E-4</v>
      </c>
      <c r="I167" s="267">
        <f t="shared" si="13"/>
        <v>-2.4216694371932364</v>
      </c>
      <c r="J167" s="184">
        <v>2302703.4720751704</v>
      </c>
      <c r="K167" s="185">
        <v>2369423.256970257</v>
      </c>
      <c r="L167" s="254">
        <v>2384572.1870733406</v>
      </c>
      <c r="M167" s="186">
        <f t="shared" si="17"/>
        <v>1.4529954060122392</v>
      </c>
      <c r="N167" s="187">
        <v>1216849.8994772814</v>
      </c>
      <c r="O167" s="188">
        <v>1261938.9618958228</v>
      </c>
      <c r="P167" s="263">
        <v>1272038.2486312264</v>
      </c>
      <c r="Q167" s="264">
        <f t="shared" si="14"/>
        <v>0.96866360400955154</v>
      </c>
      <c r="R167" s="252">
        <v>13</v>
      </c>
    </row>
    <row r="168" spans="1:18" ht="15">
      <c r="A168">
        <v>503</v>
      </c>
      <c r="B168" t="s">
        <v>190</v>
      </c>
      <c r="C168" s="218">
        <v>7594</v>
      </c>
      <c r="D168" s="178">
        <v>31953671.298530269</v>
      </c>
      <c r="E168" s="182">
        <v>32254643.717537895</v>
      </c>
      <c r="F168" s="255">
        <v>32226543</v>
      </c>
      <c r="G168" s="172">
        <f t="shared" si="15"/>
        <v>-28100.717537894845</v>
      </c>
      <c r="H168" s="173">
        <f t="shared" si="16"/>
        <v>-8.7121463141803595E-4</v>
      </c>
      <c r="I168" s="267">
        <f t="shared" si="13"/>
        <v>-3.7003841898729055</v>
      </c>
      <c r="J168" s="184">
        <v>-709676.63181609509</v>
      </c>
      <c r="K168" s="185">
        <v>-890241.66087238502</v>
      </c>
      <c r="L168" s="254">
        <v>-873381.28137660876</v>
      </c>
      <c r="M168" s="186">
        <f t="shared" si="17"/>
        <v>2.2202237945452015</v>
      </c>
      <c r="N168" s="187">
        <v>-894876.0892662257</v>
      </c>
      <c r="O168" s="188">
        <v>-1015578.2897699471</v>
      </c>
      <c r="P168" s="263">
        <v>-1004338.0367727539</v>
      </c>
      <c r="Q168" s="264">
        <f t="shared" si="14"/>
        <v>1.4801491963646478</v>
      </c>
      <c r="R168" s="252">
        <v>2</v>
      </c>
    </row>
    <row r="169" spans="1:18" ht="15">
      <c r="A169">
        <v>504</v>
      </c>
      <c r="B169" t="s">
        <v>191</v>
      </c>
      <c r="C169" s="218">
        <v>1816</v>
      </c>
      <c r="D169" s="178">
        <v>7902639.3385737343</v>
      </c>
      <c r="E169" s="182">
        <v>7946257.9354066746</v>
      </c>
      <c r="F169" s="255">
        <v>7921481</v>
      </c>
      <c r="G169" s="172">
        <f t="shared" si="15"/>
        <v>-24776.935406674631</v>
      </c>
      <c r="H169" s="173">
        <f t="shared" si="16"/>
        <v>-3.1180633208839569E-3</v>
      </c>
      <c r="I169" s="267">
        <f t="shared" si="13"/>
        <v>-13.643686897948585</v>
      </c>
      <c r="J169" s="184">
        <v>-141250.1993991879</v>
      </c>
      <c r="K169" s="185">
        <v>-167405.78089371035</v>
      </c>
      <c r="L169" s="254">
        <v>-152539.77561146973</v>
      </c>
      <c r="M169" s="186">
        <f t="shared" si="17"/>
        <v>8.1861262567404349</v>
      </c>
      <c r="N169" s="187">
        <v>32976.786553983286</v>
      </c>
      <c r="O169" s="188">
        <v>15264.500735649279</v>
      </c>
      <c r="P169" s="263">
        <v>25175.170923812559</v>
      </c>
      <c r="Q169" s="264">
        <f t="shared" si="14"/>
        <v>5.457417504495198</v>
      </c>
      <c r="R169" s="252">
        <v>1</v>
      </c>
    </row>
    <row r="170" spans="1:18" ht="15">
      <c r="A170">
        <v>505</v>
      </c>
      <c r="B170" t="s">
        <v>192</v>
      </c>
      <c r="C170" s="218">
        <v>20837</v>
      </c>
      <c r="D170" s="178">
        <v>73839086.137679949</v>
      </c>
      <c r="E170" s="182">
        <v>71756003.250124544</v>
      </c>
      <c r="F170" s="255">
        <v>71693165</v>
      </c>
      <c r="G170" s="172">
        <f t="shared" si="15"/>
        <v>-62838.250124543905</v>
      </c>
      <c r="H170" s="173">
        <f t="shared" si="16"/>
        <v>-8.7572115611713418E-4</v>
      </c>
      <c r="I170" s="267">
        <f t="shared" si="13"/>
        <v>-3.015705241855541</v>
      </c>
      <c r="J170" s="184">
        <v>-2355276.1845408077</v>
      </c>
      <c r="K170" s="185">
        <v>-1105426.5179128796</v>
      </c>
      <c r="L170" s="254">
        <v>-1067723.4109920911</v>
      </c>
      <c r="M170" s="186">
        <f t="shared" si="17"/>
        <v>1.8094306723995071</v>
      </c>
      <c r="N170" s="187">
        <v>-1345832.9120401235</v>
      </c>
      <c r="O170" s="188">
        <v>-512598.63643742196</v>
      </c>
      <c r="P170" s="263">
        <v>-487463.23182353366</v>
      </c>
      <c r="Q170" s="264">
        <f t="shared" si="14"/>
        <v>1.2062871149344099</v>
      </c>
      <c r="R170" s="252">
        <v>1</v>
      </c>
    </row>
    <row r="171" spans="1:18" ht="15">
      <c r="A171">
        <v>507</v>
      </c>
      <c r="B171" t="s">
        <v>193</v>
      </c>
      <c r="C171" s="218">
        <v>5635</v>
      </c>
      <c r="D171" s="178">
        <v>29248646.908792414</v>
      </c>
      <c r="E171" s="182">
        <v>29327995.91764994</v>
      </c>
      <c r="F171" s="255">
        <v>29302413</v>
      </c>
      <c r="G171" s="172">
        <f t="shared" si="15"/>
        <v>-25582.917649939656</v>
      </c>
      <c r="H171" s="173">
        <f t="shared" si="16"/>
        <v>-8.7230364194587021E-4</v>
      </c>
      <c r="I171" s="267">
        <f t="shared" si="13"/>
        <v>-4.5400031321986969</v>
      </c>
      <c r="J171" s="184">
        <v>158252.58510120588</v>
      </c>
      <c r="K171" s="185">
        <v>110657.67352489813</v>
      </c>
      <c r="L171" s="254">
        <v>126007.61324428333</v>
      </c>
      <c r="M171" s="186">
        <f t="shared" si="17"/>
        <v>2.724035442659309</v>
      </c>
      <c r="N171" s="187">
        <v>488550.39193206059</v>
      </c>
      <c r="O171" s="188">
        <v>456564.3531577597</v>
      </c>
      <c r="P171" s="263">
        <v>466797.64630402316</v>
      </c>
      <c r="Q171" s="264">
        <f t="shared" si="14"/>
        <v>1.8160236284407203</v>
      </c>
      <c r="R171" s="252">
        <v>10</v>
      </c>
    </row>
    <row r="172" spans="1:18" ht="15">
      <c r="A172">
        <v>508</v>
      </c>
      <c r="B172" t="s">
        <v>194</v>
      </c>
      <c r="C172" s="218">
        <v>9563</v>
      </c>
      <c r="D172" s="178">
        <v>47980552.860586725</v>
      </c>
      <c r="E172" s="182">
        <v>47653692.987951837</v>
      </c>
      <c r="F172" s="255">
        <v>47684246</v>
      </c>
      <c r="G172" s="172">
        <f t="shared" si="15"/>
        <v>30553.01204816252</v>
      </c>
      <c r="H172" s="173">
        <f t="shared" si="16"/>
        <v>6.4114678490683104E-4</v>
      </c>
      <c r="I172" s="267">
        <f t="shared" si="13"/>
        <v>3.1949191726615624</v>
      </c>
      <c r="J172" s="184">
        <v>-380014.52889886691</v>
      </c>
      <c r="K172" s="185">
        <v>-183863.45943241139</v>
      </c>
      <c r="L172" s="254">
        <v>-202194.99052737484</v>
      </c>
      <c r="M172" s="186">
        <f t="shared" si="17"/>
        <v>-1.9169226283554803</v>
      </c>
      <c r="N172" s="187">
        <v>-287271.51896962296</v>
      </c>
      <c r="O172" s="188">
        <v>-157125.15104383734</v>
      </c>
      <c r="P172" s="263">
        <v>-169346.17177379702</v>
      </c>
      <c r="Q172" s="264">
        <f t="shared" si="14"/>
        <v>-1.2779484189019847</v>
      </c>
      <c r="R172" s="252">
        <v>6</v>
      </c>
    </row>
    <row r="173" spans="1:18" ht="15">
      <c r="A173">
        <v>529</v>
      </c>
      <c r="B173" t="s">
        <v>195</v>
      </c>
      <c r="C173" s="218">
        <v>19579</v>
      </c>
      <c r="D173" s="178">
        <v>69282611.432868317</v>
      </c>
      <c r="E173" s="182">
        <v>69499654.546699688</v>
      </c>
      <c r="F173" s="255">
        <v>69438969</v>
      </c>
      <c r="G173" s="172">
        <f t="shared" si="15"/>
        <v>-60685.546699687839</v>
      </c>
      <c r="H173" s="173">
        <f t="shared" si="16"/>
        <v>-8.7317767398269175E-4</v>
      </c>
      <c r="I173" s="267">
        <f t="shared" si="13"/>
        <v>-3.0995222789564245</v>
      </c>
      <c r="J173" s="184">
        <v>3343010.2268073051</v>
      </c>
      <c r="K173" s="185">
        <v>3212757.8693427257</v>
      </c>
      <c r="L173" s="254">
        <v>3249168.9988771346</v>
      </c>
      <c r="M173" s="186">
        <f t="shared" si="17"/>
        <v>1.8597032297057519</v>
      </c>
      <c r="N173" s="187">
        <v>674989.07294340711</v>
      </c>
      <c r="O173" s="188">
        <v>588622.21940839221</v>
      </c>
      <c r="P173" s="263">
        <v>612896.30576468771</v>
      </c>
      <c r="Q173" s="264">
        <f t="shared" si="14"/>
        <v>1.2398021531383372</v>
      </c>
      <c r="R173" s="252">
        <v>2</v>
      </c>
    </row>
    <row r="174" spans="1:18" ht="15">
      <c r="A174">
        <v>531</v>
      </c>
      <c r="B174" t="s">
        <v>196</v>
      </c>
      <c r="C174" s="218">
        <v>5169</v>
      </c>
      <c r="D174" s="178">
        <v>22458359.845228009</v>
      </c>
      <c r="E174" s="182">
        <v>22667667.766239949</v>
      </c>
      <c r="F174" s="255">
        <v>22647827</v>
      </c>
      <c r="G174" s="172">
        <f t="shared" si="15"/>
        <v>-19840.766239948571</v>
      </c>
      <c r="H174" s="173">
        <f t="shared" si="16"/>
        <v>-8.7528926418704541E-4</v>
      </c>
      <c r="I174" s="267">
        <f t="shared" si="13"/>
        <v>-3.8384148268424396</v>
      </c>
      <c r="J174" s="184">
        <v>-787538.65673347574</v>
      </c>
      <c r="K174" s="185">
        <v>-913097.22406325117</v>
      </c>
      <c r="L174" s="254">
        <v>-901192.83959212282</v>
      </c>
      <c r="M174" s="186">
        <f t="shared" si="17"/>
        <v>2.3030343337450851</v>
      </c>
      <c r="N174" s="187">
        <v>-830255.32399992773</v>
      </c>
      <c r="O174" s="188">
        <v>-914423.71742528037</v>
      </c>
      <c r="P174" s="263">
        <v>-906487.4611111877</v>
      </c>
      <c r="Q174" s="264">
        <f t="shared" si="14"/>
        <v>1.5353562224980972</v>
      </c>
      <c r="R174" s="252">
        <v>4</v>
      </c>
    </row>
    <row r="175" spans="1:18" ht="15">
      <c r="A175">
        <v>535</v>
      </c>
      <c r="B175" t="s">
        <v>197</v>
      </c>
      <c r="C175" s="218">
        <v>10396</v>
      </c>
      <c r="D175" s="178">
        <v>45918296.110611171</v>
      </c>
      <c r="E175" s="182">
        <v>45835724.107512102</v>
      </c>
      <c r="F175" s="255">
        <v>45795606</v>
      </c>
      <c r="G175" s="172">
        <f t="shared" si="15"/>
        <v>-40118.107512101531</v>
      </c>
      <c r="H175" s="173">
        <f t="shared" si="16"/>
        <v>-8.752585083634907E-4</v>
      </c>
      <c r="I175" s="267">
        <f t="shared" si="13"/>
        <v>-3.8589945663814476</v>
      </c>
      <c r="J175" s="184">
        <v>574701.71898707887</v>
      </c>
      <c r="K175" s="185">
        <v>624279.06159576366</v>
      </c>
      <c r="L175" s="254">
        <v>648349.79844050645</v>
      </c>
      <c r="M175" s="186">
        <f t="shared" si="17"/>
        <v>2.3153844598636772</v>
      </c>
      <c r="N175" s="187">
        <v>-377368.61599576473</v>
      </c>
      <c r="O175" s="188">
        <v>-344920.30567690555</v>
      </c>
      <c r="P175" s="263">
        <v>-328873.14778039505</v>
      </c>
      <c r="Q175" s="264">
        <f t="shared" si="14"/>
        <v>1.5435896399105906</v>
      </c>
      <c r="R175" s="252">
        <v>17</v>
      </c>
    </row>
    <row r="176" spans="1:18" ht="15">
      <c r="A176">
        <v>536</v>
      </c>
      <c r="B176" t="s">
        <v>198</v>
      </c>
      <c r="C176" s="218">
        <v>34884</v>
      </c>
      <c r="D176" s="178">
        <v>118012314.6723851</v>
      </c>
      <c r="E176" s="182">
        <v>118015971.3806815</v>
      </c>
      <c r="F176" s="255">
        <v>117912818</v>
      </c>
      <c r="G176" s="172">
        <f t="shared" si="15"/>
        <v>-103153.38068149984</v>
      </c>
      <c r="H176" s="173">
        <f t="shared" si="16"/>
        <v>-8.7406288720668376E-4</v>
      </c>
      <c r="I176" s="267">
        <f t="shared" si="13"/>
        <v>-2.9570399232169429</v>
      </c>
      <c r="J176" s="184">
        <v>-1932683.3145860049</v>
      </c>
      <c r="K176" s="185">
        <v>-1934960.3373907513</v>
      </c>
      <c r="L176" s="254">
        <v>-1873068.0773626922</v>
      </c>
      <c r="M176" s="186">
        <f t="shared" si="17"/>
        <v>1.7742305936262794</v>
      </c>
      <c r="N176" s="187">
        <v>-1560017.5818199383</v>
      </c>
      <c r="O176" s="188">
        <v>-1560069.0633900831</v>
      </c>
      <c r="P176" s="263">
        <v>-1518807.5567046653</v>
      </c>
      <c r="Q176" s="264">
        <f t="shared" si="14"/>
        <v>1.1828203957521455</v>
      </c>
      <c r="R176" s="252">
        <v>6</v>
      </c>
    </row>
    <row r="177" spans="1:18" ht="15">
      <c r="A177">
        <v>538</v>
      </c>
      <c r="B177" t="s">
        <v>199</v>
      </c>
      <c r="C177" s="218">
        <v>4689</v>
      </c>
      <c r="D177" s="178">
        <v>16240875.327292409</v>
      </c>
      <c r="E177" s="182">
        <v>16440537.567985285</v>
      </c>
      <c r="F177" s="255">
        <v>16426180</v>
      </c>
      <c r="G177" s="172">
        <f t="shared" si="15"/>
        <v>-14357.567985285074</v>
      </c>
      <c r="H177" s="173">
        <f t="shared" si="16"/>
        <v>-8.7330283002689732E-4</v>
      </c>
      <c r="I177" s="267">
        <f t="shared" si="13"/>
        <v>-3.0619680070985442</v>
      </c>
      <c r="J177" s="184">
        <v>-16138.004788234994</v>
      </c>
      <c r="K177" s="185">
        <v>-135931.14869348251</v>
      </c>
      <c r="L177" s="254">
        <v>-127316.54536926148</v>
      </c>
      <c r="M177" s="186">
        <f t="shared" si="17"/>
        <v>1.8371941403755652</v>
      </c>
      <c r="N177" s="187">
        <v>-270075.92281577736</v>
      </c>
      <c r="O177" s="188">
        <v>-350012.2398509839</v>
      </c>
      <c r="P177" s="263">
        <v>-344269.17096816306</v>
      </c>
      <c r="Q177" s="264">
        <f t="shared" si="14"/>
        <v>1.2247960935851645</v>
      </c>
      <c r="R177" s="252">
        <v>2</v>
      </c>
    </row>
    <row r="178" spans="1:18" ht="15">
      <c r="A178">
        <v>541</v>
      </c>
      <c r="B178" t="s">
        <v>200</v>
      </c>
      <c r="C178" s="218">
        <v>9423</v>
      </c>
      <c r="D178" s="178">
        <v>46353912.052174799</v>
      </c>
      <c r="E178" s="182">
        <v>47078722.041526571</v>
      </c>
      <c r="F178" s="255">
        <v>47037631</v>
      </c>
      <c r="G178" s="172">
        <f t="shared" si="15"/>
        <v>-41091.041526570916</v>
      </c>
      <c r="H178" s="173">
        <f t="shared" si="16"/>
        <v>-8.7281556815254843E-4</v>
      </c>
      <c r="I178" s="267">
        <f t="shared" si="13"/>
        <v>-4.3607175556161435</v>
      </c>
      <c r="J178" s="184">
        <v>4276856.7454230506</v>
      </c>
      <c r="K178" s="185">
        <v>3841997.4519767878</v>
      </c>
      <c r="L178" s="254">
        <v>3866652.0284846225</v>
      </c>
      <c r="M178" s="186">
        <f t="shared" si="17"/>
        <v>2.6164253961407957</v>
      </c>
      <c r="N178" s="187">
        <v>3060051.0401437129</v>
      </c>
      <c r="O178" s="188">
        <v>2769673.0648157932</v>
      </c>
      <c r="P178" s="263">
        <v>2786109.4491543616</v>
      </c>
      <c r="Q178" s="264">
        <f t="shared" si="14"/>
        <v>1.7442835974284654</v>
      </c>
      <c r="R178" s="252">
        <v>12</v>
      </c>
    </row>
    <row r="179" spans="1:18" ht="15">
      <c r="A179">
        <v>543</v>
      </c>
      <c r="B179" t="s">
        <v>201</v>
      </c>
      <c r="C179" s="218">
        <v>44127</v>
      </c>
      <c r="D179" s="178">
        <v>139445358.5755378</v>
      </c>
      <c r="E179" s="182">
        <v>138314908.80912301</v>
      </c>
      <c r="F179" s="255">
        <v>138193845</v>
      </c>
      <c r="G179" s="172">
        <f t="shared" si="15"/>
        <v>-121063.80912300944</v>
      </c>
      <c r="H179" s="173">
        <f t="shared" si="16"/>
        <v>-8.7527664346060926E-4</v>
      </c>
      <c r="I179" s="267">
        <f t="shared" si="13"/>
        <v>-2.7435313781360491</v>
      </c>
      <c r="J179" s="184">
        <v>2109894.9603322246</v>
      </c>
      <c r="K179" s="185">
        <v>2788073.4295458943</v>
      </c>
      <c r="L179" s="254">
        <v>2860711.8872551038</v>
      </c>
      <c r="M179" s="186">
        <f t="shared" si="17"/>
        <v>1.6461227300566439</v>
      </c>
      <c r="N179" s="187">
        <v>1757903.6391449464</v>
      </c>
      <c r="O179" s="188">
        <v>2211637.4493371844</v>
      </c>
      <c r="P179" s="263">
        <v>2260063.0878100507</v>
      </c>
      <c r="Q179" s="264">
        <f t="shared" si="14"/>
        <v>1.0974151533724537</v>
      </c>
      <c r="R179" s="252">
        <v>1</v>
      </c>
    </row>
    <row r="180" spans="1:18" ht="15">
      <c r="A180">
        <v>545</v>
      </c>
      <c r="B180" t="s">
        <v>202</v>
      </c>
      <c r="C180" s="218">
        <v>9562</v>
      </c>
      <c r="D180" s="178">
        <v>41266694.665264115</v>
      </c>
      <c r="E180" s="182">
        <v>41085664.631091841</v>
      </c>
      <c r="F180" s="255">
        <v>40352940</v>
      </c>
      <c r="G180" s="172">
        <f t="shared" si="15"/>
        <v>-732724.63109184057</v>
      </c>
      <c r="H180" s="173">
        <f t="shared" si="16"/>
        <v>-1.783407029364073E-2</v>
      </c>
      <c r="I180" s="267">
        <f t="shared" si="13"/>
        <v>-76.628804757565419</v>
      </c>
      <c r="J180" s="184">
        <v>550891.42780669406</v>
      </c>
      <c r="K180" s="185">
        <v>659514.84139458719</v>
      </c>
      <c r="L180" s="254">
        <v>1099149.4054686362</v>
      </c>
      <c r="M180" s="186">
        <f t="shared" si="17"/>
        <v>45.977260413516944</v>
      </c>
      <c r="N180" s="187">
        <v>746691.99874247506</v>
      </c>
      <c r="O180" s="188">
        <v>819012.31446494872</v>
      </c>
      <c r="P180" s="263">
        <v>1112102.0238476603</v>
      </c>
      <c r="Q180" s="264">
        <f t="shared" si="14"/>
        <v>30.651506942345907</v>
      </c>
      <c r="R180" s="252">
        <v>15</v>
      </c>
    </row>
    <row r="181" spans="1:18" ht="15">
      <c r="A181">
        <v>560</v>
      </c>
      <c r="B181" t="s">
        <v>203</v>
      </c>
      <c r="C181" s="218">
        <v>15808</v>
      </c>
      <c r="D181" s="178">
        <v>59724090.243411802</v>
      </c>
      <c r="E181" s="182">
        <v>58925826.904719397</v>
      </c>
      <c r="F181" s="255">
        <v>58874059</v>
      </c>
      <c r="G181" s="172">
        <f t="shared" si="15"/>
        <v>-51767.904719397426</v>
      </c>
      <c r="H181" s="173">
        <f t="shared" si="16"/>
        <v>-8.7852657211079897E-4</v>
      </c>
      <c r="I181" s="267">
        <f t="shared" si="13"/>
        <v>-3.2747915434841488</v>
      </c>
      <c r="J181" s="184">
        <v>428274.31573304441</v>
      </c>
      <c r="K181" s="185">
        <v>907262.27348114166</v>
      </c>
      <c r="L181" s="254">
        <v>938323.15703580657</v>
      </c>
      <c r="M181" s="186">
        <f t="shared" si="17"/>
        <v>1.9648838281038024</v>
      </c>
      <c r="N181" s="187">
        <v>234720.7804247103</v>
      </c>
      <c r="O181" s="188">
        <v>553516.80270204437</v>
      </c>
      <c r="P181" s="263">
        <v>574224.05840517965</v>
      </c>
      <c r="Q181" s="264">
        <f t="shared" si="14"/>
        <v>1.3099225520708044</v>
      </c>
      <c r="R181" s="252">
        <v>7</v>
      </c>
    </row>
    <row r="182" spans="1:18" ht="15">
      <c r="A182">
        <v>561</v>
      </c>
      <c r="B182" t="s">
        <v>204</v>
      </c>
      <c r="C182" s="218">
        <v>1337</v>
      </c>
      <c r="D182" s="178">
        <v>5126477.0376761425</v>
      </c>
      <c r="E182" s="182">
        <v>5105024.7438816791</v>
      </c>
      <c r="F182" s="255">
        <v>5100573</v>
      </c>
      <c r="G182" s="172">
        <f t="shared" si="15"/>
        <v>-4451.74388167914</v>
      </c>
      <c r="H182" s="173">
        <f t="shared" si="16"/>
        <v>-8.7203179318856593E-4</v>
      </c>
      <c r="I182" s="267">
        <f t="shared" si="13"/>
        <v>-3.3296513699918773</v>
      </c>
      <c r="J182" s="184">
        <v>364167.75483977265</v>
      </c>
      <c r="K182" s="185">
        <v>377039.24821740109</v>
      </c>
      <c r="L182" s="254">
        <v>379710.31877004961</v>
      </c>
      <c r="M182" s="186">
        <f t="shared" si="17"/>
        <v>1.9978089399016536</v>
      </c>
      <c r="N182" s="187">
        <v>318837.16988358827</v>
      </c>
      <c r="O182" s="188">
        <v>327416.09634848998</v>
      </c>
      <c r="P182" s="263">
        <v>329196.81005025771</v>
      </c>
      <c r="Q182" s="264">
        <f t="shared" si="14"/>
        <v>1.3318726266026406</v>
      </c>
      <c r="R182" s="252">
        <v>2</v>
      </c>
    </row>
    <row r="183" spans="1:18" ht="15">
      <c r="A183">
        <v>562</v>
      </c>
      <c r="B183" t="s">
        <v>205</v>
      </c>
      <c r="C183" s="218">
        <v>8978</v>
      </c>
      <c r="D183" s="178">
        <v>40049114.261238605</v>
      </c>
      <c r="E183" s="182">
        <v>39925868.30711899</v>
      </c>
      <c r="F183" s="255">
        <v>39891077</v>
      </c>
      <c r="G183" s="172">
        <f t="shared" si="15"/>
        <v>-34791.307118989527</v>
      </c>
      <c r="H183" s="173">
        <f t="shared" si="16"/>
        <v>-8.7139763251651203E-4</v>
      </c>
      <c r="I183" s="267">
        <f t="shared" si="13"/>
        <v>-3.8751734371786064</v>
      </c>
      <c r="J183" s="184">
        <v>-396180.76684205449</v>
      </c>
      <c r="K183" s="185">
        <v>-322219.32098562777</v>
      </c>
      <c r="L183" s="254">
        <v>-301344.2472770341</v>
      </c>
      <c r="M183" s="186">
        <f t="shared" si="17"/>
        <v>2.3251363008012556</v>
      </c>
      <c r="N183" s="187">
        <v>-355069.96669169812</v>
      </c>
      <c r="O183" s="188">
        <v>-306007.47248063976</v>
      </c>
      <c r="P183" s="263">
        <v>-292090.75667489751</v>
      </c>
      <c r="Q183" s="264">
        <f t="shared" si="14"/>
        <v>1.5500908672022999</v>
      </c>
      <c r="R183" s="252">
        <v>6</v>
      </c>
    </row>
    <row r="184" spans="1:18" ht="15">
      <c r="A184">
        <v>563</v>
      </c>
      <c r="B184" t="s">
        <v>206</v>
      </c>
      <c r="C184" s="218">
        <v>7102</v>
      </c>
      <c r="D184" s="178">
        <v>35612848.212158121</v>
      </c>
      <c r="E184" s="182">
        <v>35602292.402137689</v>
      </c>
      <c r="F184" s="255">
        <v>35571088</v>
      </c>
      <c r="G184" s="172">
        <f t="shared" si="15"/>
        <v>-31204.402137689292</v>
      </c>
      <c r="H184" s="173">
        <f t="shared" si="16"/>
        <v>-8.7647171101307142E-4</v>
      </c>
      <c r="I184" s="267">
        <f t="shared" si="13"/>
        <v>-4.3937485409306243</v>
      </c>
      <c r="J184" s="184">
        <v>334342.85284304817</v>
      </c>
      <c r="K184" s="185">
        <v>340694.95196249883</v>
      </c>
      <c r="L184" s="254">
        <v>359417.74274852534</v>
      </c>
      <c r="M184" s="186">
        <f t="shared" si="17"/>
        <v>2.6362701754472702</v>
      </c>
      <c r="N184" s="187">
        <v>-410221.65134159976</v>
      </c>
      <c r="O184" s="188">
        <v>-406315.80368411547</v>
      </c>
      <c r="P184" s="263">
        <v>-393833.94316008739</v>
      </c>
      <c r="Q184" s="264">
        <f t="shared" si="14"/>
        <v>1.7575134502996443</v>
      </c>
      <c r="R184" s="252">
        <v>17</v>
      </c>
    </row>
    <row r="185" spans="1:18" ht="15">
      <c r="A185">
        <v>564</v>
      </c>
      <c r="B185" t="s">
        <v>207</v>
      </c>
      <c r="C185" s="218">
        <v>209551</v>
      </c>
      <c r="D185" s="178">
        <v>729228164.48559988</v>
      </c>
      <c r="E185" s="182">
        <v>730977704.37667048</v>
      </c>
      <c r="F185" s="255">
        <v>731475057</v>
      </c>
      <c r="G185" s="172">
        <f t="shared" si="15"/>
        <v>497352.62332952023</v>
      </c>
      <c r="H185" s="173">
        <f t="shared" si="16"/>
        <v>6.8039369785379391E-4</v>
      </c>
      <c r="I185" s="267">
        <f t="shared" si="13"/>
        <v>2.3734204242858312</v>
      </c>
      <c r="J185" s="184">
        <v>-21811721.516549539</v>
      </c>
      <c r="K185" s="185">
        <v>-22861884.811554708</v>
      </c>
      <c r="L185" s="254">
        <v>-23160296.368695986</v>
      </c>
      <c r="M185" s="186">
        <f t="shared" si="17"/>
        <v>-1.4240521741307746</v>
      </c>
      <c r="N185" s="187">
        <v>-12134518.520710235</v>
      </c>
      <c r="O185" s="188">
        <v>-12826864.087426247</v>
      </c>
      <c r="P185" s="263">
        <v>-13025805.125520186</v>
      </c>
      <c r="Q185" s="264">
        <f t="shared" si="14"/>
        <v>-0.94936811608600968</v>
      </c>
      <c r="R185" s="252">
        <v>17</v>
      </c>
    </row>
    <row r="186" spans="1:18" ht="15">
      <c r="A186">
        <v>576</v>
      </c>
      <c r="B186" t="s">
        <v>208</v>
      </c>
      <c r="C186" s="218">
        <v>2813</v>
      </c>
      <c r="D186" s="178">
        <v>14086329.870138131</v>
      </c>
      <c r="E186" s="182">
        <v>14452602.139057344</v>
      </c>
      <c r="F186" s="255">
        <v>14439991</v>
      </c>
      <c r="G186" s="172">
        <f t="shared" si="15"/>
        <v>-12611.139057343826</v>
      </c>
      <c r="H186" s="173">
        <f t="shared" si="16"/>
        <v>-8.7258605308610361E-4</v>
      </c>
      <c r="I186" s="267">
        <f t="shared" si="13"/>
        <v>-4.4831635468694726</v>
      </c>
      <c r="J186" s="184">
        <v>843287.56158048229</v>
      </c>
      <c r="K186" s="185">
        <v>623538.62111708906</v>
      </c>
      <c r="L186" s="254">
        <v>631105.49353377777</v>
      </c>
      <c r="M186" s="186">
        <f t="shared" si="17"/>
        <v>2.6899653098786747</v>
      </c>
      <c r="N186" s="187">
        <v>740806.26782373502</v>
      </c>
      <c r="O186" s="188">
        <v>594052.16368542321</v>
      </c>
      <c r="P186" s="263">
        <v>599096.74529655254</v>
      </c>
      <c r="Q186" s="264">
        <f t="shared" si="14"/>
        <v>1.7933102065870383</v>
      </c>
      <c r="R186" s="252">
        <v>7</v>
      </c>
    </row>
    <row r="187" spans="1:18" ht="15">
      <c r="A187">
        <v>577</v>
      </c>
      <c r="B187" t="s">
        <v>209</v>
      </c>
      <c r="C187" s="218">
        <v>11041</v>
      </c>
      <c r="D187" s="178">
        <v>38371502.183675602</v>
      </c>
      <c r="E187" s="182">
        <v>38051537.42072095</v>
      </c>
      <c r="F187" s="255">
        <v>37369777</v>
      </c>
      <c r="G187" s="172">
        <f t="shared" si="15"/>
        <v>-681760.42072094977</v>
      </c>
      <c r="H187" s="173">
        <f t="shared" si="16"/>
        <v>-1.7916764129212226E-2</v>
      </c>
      <c r="I187" s="267">
        <f t="shared" si="13"/>
        <v>-61.748068175070173</v>
      </c>
      <c r="J187" s="184">
        <v>-448966.36443179456</v>
      </c>
      <c r="K187" s="185">
        <v>-257011.13104155159</v>
      </c>
      <c r="L187" s="254">
        <v>152044.8658024623</v>
      </c>
      <c r="M187" s="186">
        <f t="shared" si="17"/>
        <v>37.048817756001625</v>
      </c>
      <c r="N187" s="187">
        <v>-708298.4577028089</v>
      </c>
      <c r="O187" s="188">
        <v>-579910.87007691828</v>
      </c>
      <c r="P187" s="263">
        <v>-307206.87218089239</v>
      </c>
      <c r="Q187" s="264">
        <f t="shared" si="14"/>
        <v>24.69921183733592</v>
      </c>
      <c r="R187" s="252">
        <v>2</v>
      </c>
    </row>
    <row r="188" spans="1:18" ht="15">
      <c r="A188">
        <v>578</v>
      </c>
      <c r="B188" t="s">
        <v>210</v>
      </c>
      <c r="C188" s="218">
        <v>3183</v>
      </c>
      <c r="D188" s="178">
        <v>17278659.913557231</v>
      </c>
      <c r="E188" s="182">
        <v>17392135.641463257</v>
      </c>
      <c r="F188" s="255">
        <v>17376888</v>
      </c>
      <c r="G188" s="172">
        <f t="shared" si="15"/>
        <v>-15247.641463257372</v>
      </c>
      <c r="H188" s="173">
        <f t="shared" si="16"/>
        <v>-8.7669747853775007E-4</v>
      </c>
      <c r="I188" s="267">
        <f t="shared" si="13"/>
        <v>-4.7903366205646787</v>
      </c>
      <c r="J188" s="184">
        <v>-382168.76131516322</v>
      </c>
      <c r="K188" s="185">
        <v>-450238.48415696155</v>
      </c>
      <c r="L188" s="254">
        <v>-441089.73889290687</v>
      </c>
      <c r="M188" s="186">
        <f t="shared" si="17"/>
        <v>2.8742523606832182</v>
      </c>
      <c r="N188" s="187">
        <v>-314350.6664897523</v>
      </c>
      <c r="O188" s="188">
        <v>-360008.13917390472</v>
      </c>
      <c r="P188" s="263">
        <v>-353908.97566453047</v>
      </c>
      <c r="Q188" s="264">
        <f t="shared" si="14"/>
        <v>1.9161682404568807</v>
      </c>
      <c r="R188" s="252">
        <v>18</v>
      </c>
    </row>
    <row r="189" spans="1:18" ht="15">
      <c r="A189">
        <v>580</v>
      </c>
      <c r="B189" t="s">
        <v>211</v>
      </c>
      <c r="C189" s="218">
        <v>4567</v>
      </c>
      <c r="D189" s="178">
        <v>25711560.646301679</v>
      </c>
      <c r="E189" s="182">
        <v>25309310.35513743</v>
      </c>
      <c r="F189" s="255">
        <v>25154517</v>
      </c>
      <c r="G189" s="172">
        <f t="shared" si="15"/>
        <v>-154793.35513743013</v>
      </c>
      <c r="H189" s="173">
        <f t="shared" si="16"/>
        <v>-6.1160637317013771E-3</v>
      </c>
      <c r="I189" s="267">
        <f t="shared" si="13"/>
        <v>-33.893881133661075</v>
      </c>
      <c r="J189" s="184">
        <v>-403420.47707424039</v>
      </c>
      <c r="K189" s="185">
        <v>-162044.26137359804</v>
      </c>
      <c r="L189" s="254">
        <v>-69168.421515403068</v>
      </c>
      <c r="M189" s="186">
        <f t="shared" si="17"/>
        <v>20.336290750644839</v>
      </c>
      <c r="N189" s="187">
        <v>-25458.949048369486</v>
      </c>
      <c r="O189" s="188">
        <v>134998.39549167003</v>
      </c>
      <c r="P189" s="263">
        <v>196915.62206380701</v>
      </c>
      <c r="Q189" s="264">
        <f t="shared" si="14"/>
        <v>13.55752716709809</v>
      </c>
      <c r="R189" s="252">
        <v>9</v>
      </c>
    </row>
    <row r="190" spans="1:18" ht="15">
      <c r="A190">
        <v>581</v>
      </c>
      <c r="B190" t="s">
        <v>212</v>
      </c>
      <c r="C190" s="218">
        <v>6286</v>
      </c>
      <c r="D190" s="178">
        <v>28818519.573117182</v>
      </c>
      <c r="E190" s="182">
        <v>30301032.174686428</v>
      </c>
      <c r="F190" s="255">
        <v>29071290</v>
      </c>
      <c r="G190" s="172">
        <f t="shared" si="15"/>
        <v>-1229742.1746864282</v>
      </c>
      <c r="H190" s="173">
        <f t="shared" si="16"/>
        <v>-4.0584167813060783E-2</v>
      </c>
      <c r="I190" s="267">
        <f t="shared" si="13"/>
        <v>-195.63190815883362</v>
      </c>
      <c r="J190" s="184">
        <v>941744.12842739152</v>
      </c>
      <c r="K190" s="185">
        <v>52258.024058542782</v>
      </c>
      <c r="L190" s="254">
        <v>790103.50519285083</v>
      </c>
      <c r="M190" s="186">
        <f t="shared" si="17"/>
        <v>117.37917294532421</v>
      </c>
      <c r="N190" s="187">
        <v>547065.93433072336</v>
      </c>
      <c r="O190" s="188">
        <v>-46303.929738722989</v>
      </c>
      <c r="P190" s="263">
        <v>445593.05768416007</v>
      </c>
      <c r="Q190" s="264">
        <f t="shared" si="14"/>
        <v>78.252781963551229</v>
      </c>
      <c r="R190" s="252">
        <v>6</v>
      </c>
    </row>
    <row r="191" spans="1:18" ht="15">
      <c r="A191">
        <v>583</v>
      </c>
      <c r="B191" t="s">
        <v>213</v>
      </c>
      <c r="C191" s="218">
        <v>924</v>
      </c>
      <c r="D191" s="178">
        <v>6855883.3468460916</v>
      </c>
      <c r="E191" s="182">
        <v>5755467.5055017471</v>
      </c>
      <c r="F191" s="255">
        <v>6750301</v>
      </c>
      <c r="G191" s="172">
        <f t="shared" si="15"/>
        <v>994833.49449825287</v>
      </c>
      <c r="H191" s="173">
        <f t="shared" si="16"/>
        <v>0.17285016265790312</v>
      </c>
      <c r="I191" s="267">
        <f t="shared" si="13"/>
        <v>1076.6596260803603</v>
      </c>
      <c r="J191" s="184">
        <v>-830585.9021620343</v>
      </c>
      <c r="K191" s="185">
        <v>-170333.94844514047</v>
      </c>
      <c r="L191" s="254">
        <v>-767234.31895424612</v>
      </c>
      <c r="M191" s="186">
        <f t="shared" si="17"/>
        <v>-645.99607197955152</v>
      </c>
      <c r="N191" s="187">
        <v>133280.38066358719</v>
      </c>
      <c r="O191" s="188">
        <v>573405.07868375315</v>
      </c>
      <c r="P191" s="263">
        <v>175471.4983443516</v>
      </c>
      <c r="Q191" s="264">
        <f t="shared" si="14"/>
        <v>-430.66404798636529</v>
      </c>
      <c r="R191" s="252">
        <v>19</v>
      </c>
    </row>
    <row r="192" spans="1:18" ht="15">
      <c r="A192">
        <v>584</v>
      </c>
      <c r="B192" t="s">
        <v>214</v>
      </c>
      <c r="C192" s="218">
        <v>2676</v>
      </c>
      <c r="D192" s="178">
        <v>12202142.197261309</v>
      </c>
      <c r="E192" s="182">
        <v>12171336.877200011</v>
      </c>
      <c r="F192" s="255">
        <v>12160635</v>
      </c>
      <c r="G192" s="172">
        <f t="shared" si="15"/>
        <v>-10701.877200011164</v>
      </c>
      <c r="H192" s="173">
        <f t="shared" si="16"/>
        <v>-8.7926883529602104E-4</v>
      </c>
      <c r="I192" s="267">
        <f t="shared" si="13"/>
        <v>-3.9992067264615709</v>
      </c>
      <c r="J192" s="184">
        <v>-358138.30411396106</v>
      </c>
      <c r="K192" s="185">
        <v>-339645.4811201251</v>
      </c>
      <c r="L192" s="254">
        <v>-333224.47355662909</v>
      </c>
      <c r="M192" s="186">
        <f t="shared" si="17"/>
        <v>2.399479657509719</v>
      </c>
      <c r="N192" s="187">
        <v>-400787.21454349521</v>
      </c>
      <c r="O192" s="188">
        <v>-388628.8404861294</v>
      </c>
      <c r="P192" s="263">
        <v>-384348.16877712862</v>
      </c>
      <c r="Q192" s="264">
        <f t="shared" si="14"/>
        <v>1.5996531050077627</v>
      </c>
      <c r="R192" s="252">
        <v>16</v>
      </c>
    </row>
    <row r="193" spans="1:18" ht="15">
      <c r="A193">
        <v>588</v>
      </c>
      <c r="B193" t="s">
        <v>215</v>
      </c>
      <c r="C193" s="218">
        <v>1644</v>
      </c>
      <c r="D193" s="178">
        <v>9450230.7867076974</v>
      </c>
      <c r="E193" s="182">
        <v>9477781.0827951394</v>
      </c>
      <c r="F193" s="255">
        <v>9469527</v>
      </c>
      <c r="G193" s="172">
        <f t="shared" si="15"/>
        <v>-8254.0827951394022</v>
      </c>
      <c r="H193" s="173">
        <f t="shared" si="16"/>
        <v>-8.7088768172994657E-4</v>
      </c>
      <c r="I193" s="267">
        <f t="shared" si="13"/>
        <v>-5.0207316272137481</v>
      </c>
      <c r="J193" s="184">
        <v>-440037.15890558279</v>
      </c>
      <c r="K193" s="185">
        <v>-456563.62000203179</v>
      </c>
      <c r="L193" s="254">
        <v>-451611.41258085769</v>
      </c>
      <c r="M193" s="186">
        <f t="shared" si="17"/>
        <v>3.0122916187190381</v>
      </c>
      <c r="N193" s="187">
        <v>-238098.87565480359</v>
      </c>
      <c r="O193" s="188">
        <v>-249182.18623029048</v>
      </c>
      <c r="P193" s="263">
        <v>-245880.71461617234</v>
      </c>
      <c r="Q193" s="264">
        <f t="shared" si="14"/>
        <v>2.0081944124806212</v>
      </c>
      <c r="R193" s="252">
        <v>10</v>
      </c>
    </row>
    <row r="194" spans="1:18" ht="15">
      <c r="A194">
        <v>592</v>
      </c>
      <c r="B194" t="s">
        <v>216</v>
      </c>
      <c r="C194" s="218">
        <v>3678</v>
      </c>
      <c r="D194" s="178">
        <v>13091789.838050192</v>
      </c>
      <c r="E194" s="182">
        <v>13915177.254678326</v>
      </c>
      <c r="F194" s="255">
        <v>13850450</v>
      </c>
      <c r="G194" s="172">
        <f t="shared" si="15"/>
        <v>-64727.254678325728</v>
      </c>
      <c r="H194" s="173">
        <f t="shared" si="16"/>
        <v>-4.6515580429680996E-3</v>
      </c>
      <c r="I194" s="267">
        <f t="shared" si="13"/>
        <v>-17.598492299707921</v>
      </c>
      <c r="J194" s="184">
        <v>700227.67995579506</v>
      </c>
      <c r="K194" s="185">
        <v>206222.23841878714</v>
      </c>
      <c r="L194" s="254">
        <v>245058.35564861374</v>
      </c>
      <c r="M194" s="186">
        <f t="shared" si="17"/>
        <v>10.559031329479772</v>
      </c>
      <c r="N194" s="187">
        <v>404739.96026244573</v>
      </c>
      <c r="O194" s="188">
        <v>74925.772461041925</v>
      </c>
      <c r="P194" s="263">
        <v>100816.51728093039</v>
      </c>
      <c r="Q194" s="264">
        <f t="shared" si="14"/>
        <v>7.0393542196542871</v>
      </c>
      <c r="R194" s="252">
        <v>13</v>
      </c>
    </row>
    <row r="195" spans="1:18" ht="15">
      <c r="A195">
        <v>593</v>
      </c>
      <c r="B195" t="s">
        <v>217</v>
      </c>
      <c r="C195" s="218">
        <v>17253</v>
      </c>
      <c r="D195" s="178">
        <v>88239514.953244939</v>
      </c>
      <c r="E195" s="182">
        <v>86295285.109545007</v>
      </c>
      <c r="F195" s="255">
        <v>86220078</v>
      </c>
      <c r="G195" s="172">
        <f t="shared" si="15"/>
        <v>-75207.109545007348</v>
      </c>
      <c r="H195" s="173">
        <f t="shared" si="16"/>
        <v>-8.7150890630395279E-4</v>
      </c>
      <c r="I195" s="267">
        <f t="shared" si="13"/>
        <v>-4.3590743375069465</v>
      </c>
      <c r="J195" s="184">
        <v>-1045970.4923668059</v>
      </c>
      <c r="K195" s="185">
        <v>120610.86835344811</v>
      </c>
      <c r="L195" s="254">
        <v>165735.03372375845</v>
      </c>
      <c r="M195" s="186">
        <f t="shared" si="17"/>
        <v>2.615438785736413</v>
      </c>
      <c r="N195" s="187">
        <v>-1306405.8758758213</v>
      </c>
      <c r="O195" s="188">
        <v>-529452.78986929858</v>
      </c>
      <c r="P195" s="263">
        <v>-499370.01295573113</v>
      </c>
      <c r="Q195" s="264">
        <f t="shared" si="14"/>
        <v>1.7436258571591865</v>
      </c>
      <c r="R195" s="252">
        <v>10</v>
      </c>
    </row>
    <row r="196" spans="1:18" ht="15">
      <c r="A196">
        <v>595</v>
      </c>
      <c r="B196" t="s">
        <v>218</v>
      </c>
      <c r="C196" s="218">
        <v>4269</v>
      </c>
      <c r="D196" s="178">
        <v>24647660.941215619</v>
      </c>
      <c r="E196" s="182">
        <v>24055413.392242011</v>
      </c>
      <c r="F196" s="255">
        <v>24040973</v>
      </c>
      <c r="G196" s="172">
        <f t="shared" si="15"/>
        <v>-14440.392242010683</v>
      </c>
      <c r="H196" s="173">
        <f t="shared" si="16"/>
        <v>-6.0029698956110152E-4</v>
      </c>
      <c r="I196" s="267">
        <f t="shared" si="13"/>
        <v>-3.3826170630149175</v>
      </c>
      <c r="J196" s="184">
        <v>550834.59223135433</v>
      </c>
      <c r="K196" s="185">
        <v>906199.56659895729</v>
      </c>
      <c r="L196" s="254">
        <v>914864.01242104999</v>
      </c>
      <c r="M196" s="186">
        <f t="shared" si="17"/>
        <v>2.029619541366293</v>
      </c>
      <c r="N196" s="187">
        <v>87729.402139128491</v>
      </c>
      <c r="O196" s="188">
        <v>324348.80971682258</v>
      </c>
      <c r="P196" s="263">
        <v>330125.10693155747</v>
      </c>
      <c r="Q196" s="264">
        <f t="shared" si="14"/>
        <v>1.3530796942456997</v>
      </c>
      <c r="R196" s="252">
        <v>11</v>
      </c>
    </row>
    <row r="197" spans="1:18" ht="15">
      <c r="A197">
        <v>598</v>
      </c>
      <c r="B197" t="s">
        <v>219</v>
      </c>
      <c r="C197" s="218">
        <v>19097</v>
      </c>
      <c r="D197" s="178">
        <v>85511229.925133362</v>
      </c>
      <c r="E197" s="182">
        <v>87733571.064445645</v>
      </c>
      <c r="F197" s="255">
        <v>87643880</v>
      </c>
      <c r="G197" s="172">
        <f t="shared" si="15"/>
        <v>-89691.064445644617</v>
      </c>
      <c r="H197" s="173">
        <f t="shared" si="16"/>
        <v>-1.0223117941906305E-3</v>
      </c>
      <c r="I197" s="267">
        <f t="shared" si="13"/>
        <v>-4.6966049351020906</v>
      </c>
      <c r="J197" s="184">
        <v>-3544871.6600922244</v>
      </c>
      <c r="K197" s="185">
        <v>-4878271.5783088738</v>
      </c>
      <c r="L197" s="254">
        <v>-4824456.9681539834</v>
      </c>
      <c r="M197" s="186">
        <f t="shared" si="17"/>
        <v>2.8179614680258918</v>
      </c>
      <c r="N197" s="187">
        <v>-1489738.2939557391</v>
      </c>
      <c r="O197" s="188">
        <v>-2378755.7746868031</v>
      </c>
      <c r="P197" s="263">
        <v>-2342879.3679168504</v>
      </c>
      <c r="Q197" s="264">
        <f t="shared" si="14"/>
        <v>1.8786409786852771</v>
      </c>
      <c r="R197" s="252">
        <v>15</v>
      </c>
    </row>
    <row r="198" spans="1:18" ht="15">
      <c r="A198">
        <v>599</v>
      </c>
      <c r="B198" t="s">
        <v>360</v>
      </c>
      <c r="C198" s="218">
        <v>11172</v>
      </c>
      <c r="D198" s="178">
        <v>39434219.484849527</v>
      </c>
      <c r="E198" s="182">
        <v>39625291.298712663</v>
      </c>
      <c r="F198" s="255">
        <v>39030984</v>
      </c>
      <c r="G198" s="172">
        <f t="shared" si="15"/>
        <v>-594307.29871266335</v>
      </c>
      <c r="H198" s="173">
        <f t="shared" si="16"/>
        <v>-1.4998181192726551E-2</v>
      </c>
      <c r="I198" s="267">
        <f t="shared" si="13"/>
        <v>-53.196142025838107</v>
      </c>
      <c r="J198" s="184">
        <v>-2554467.4506620141</v>
      </c>
      <c r="K198" s="185">
        <v>-2669102.4961620341</v>
      </c>
      <c r="L198" s="254">
        <v>-2312518.0982698658</v>
      </c>
      <c r="M198" s="186">
        <f t="shared" si="17"/>
        <v>31.917686886158993</v>
      </c>
      <c r="N198" s="187">
        <v>-2285252.8109904737</v>
      </c>
      <c r="O198" s="188">
        <v>-2361818.2875690232</v>
      </c>
      <c r="P198" s="263">
        <v>-2124095.3556408966</v>
      </c>
      <c r="Q198" s="264">
        <f t="shared" si="14"/>
        <v>21.278457924107286</v>
      </c>
      <c r="R198" s="252">
        <v>15</v>
      </c>
    </row>
    <row r="199" spans="1:18" ht="15">
      <c r="A199">
        <v>601</v>
      </c>
      <c r="B199" t="s">
        <v>221</v>
      </c>
      <c r="C199" s="218">
        <v>3873</v>
      </c>
      <c r="D199" s="178">
        <v>19333031.043739155</v>
      </c>
      <c r="E199" s="182">
        <v>19542306.685547005</v>
      </c>
      <c r="F199" s="255">
        <v>19379636</v>
      </c>
      <c r="G199" s="172">
        <f t="shared" si="15"/>
        <v>-162670.68554700539</v>
      </c>
      <c r="H199" s="173">
        <f t="shared" si="16"/>
        <v>-8.3240268492619906E-3</v>
      </c>
      <c r="I199" s="267">
        <f t="shared" si="13"/>
        <v>-42.00120979783253</v>
      </c>
      <c r="J199" s="184">
        <v>1241476.9640137814</v>
      </c>
      <c r="K199" s="185">
        <v>1115929.3232317239</v>
      </c>
      <c r="L199" s="254">
        <v>1213531.6001117597</v>
      </c>
      <c r="M199" s="186">
        <f t="shared" si="17"/>
        <v>25.200691164481249</v>
      </c>
      <c r="N199" s="187">
        <v>769734.45538456447</v>
      </c>
      <c r="O199" s="188">
        <v>685722.49448634952</v>
      </c>
      <c r="P199" s="263">
        <v>750790.6790730455</v>
      </c>
      <c r="Q199" s="264">
        <f t="shared" si="14"/>
        <v>16.800460776322225</v>
      </c>
      <c r="R199" s="252">
        <v>13</v>
      </c>
    </row>
    <row r="200" spans="1:18" ht="15">
      <c r="A200">
        <v>604</v>
      </c>
      <c r="B200" t="s">
        <v>222</v>
      </c>
      <c r="C200" s="218">
        <v>20206</v>
      </c>
      <c r="D200" s="178">
        <v>59817743.640762202</v>
      </c>
      <c r="E200" s="182">
        <v>61374180.660897195</v>
      </c>
      <c r="F200" s="255">
        <v>61320471</v>
      </c>
      <c r="G200" s="172">
        <f t="shared" si="15"/>
        <v>-53709.660897195339</v>
      </c>
      <c r="H200" s="173">
        <f t="shared" si="16"/>
        <v>-8.7511817377979126E-4</v>
      </c>
      <c r="I200" s="267">
        <f t="shared" si="13"/>
        <v>-2.6581045678113107</v>
      </c>
      <c r="J200" s="184">
        <v>4126406.0276300306</v>
      </c>
      <c r="K200" s="185">
        <v>3192452.2415939486</v>
      </c>
      <c r="L200" s="254">
        <v>3224678.1876852023</v>
      </c>
      <c r="M200" s="186">
        <f t="shared" si="17"/>
        <v>1.5948701420990683</v>
      </c>
      <c r="N200" s="187">
        <v>2326307.6639125608</v>
      </c>
      <c r="O200" s="188">
        <v>1705289.8764493372</v>
      </c>
      <c r="P200" s="263">
        <v>1726773.8405102009</v>
      </c>
      <c r="Q200" s="264">
        <f t="shared" si="14"/>
        <v>1.0632467614007579</v>
      </c>
      <c r="R200" s="252">
        <v>6</v>
      </c>
    </row>
    <row r="201" spans="1:18" ht="15">
      <c r="A201">
        <v>607</v>
      </c>
      <c r="B201" t="s">
        <v>223</v>
      </c>
      <c r="C201" s="218">
        <v>4161</v>
      </c>
      <c r="D201" s="178">
        <v>19490069.206855033</v>
      </c>
      <c r="E201" s="182">
        <v>19874306.474904735</v>
      </c>
      <c r="F201" s="255">
        <v>19856969</v>
      </c>
      <c r="G201" s="172">
        <f t="shared" si="15"/>
        <v>-17337.474904734641</v>
      </c>
      <c r="H201" s="173">
        <f t="shared" si="16"/>
        <v>-8.723562216687487E-4</v>
      </c>
      <c r="I201" s="267">
        <f t="shared" si="13"/>
        <v>-4.1666606356007305</v>
      </c>
      <c r="J201" s="184">
        <v>225680.48616045047</v>
      </c>
      <c r="K201" s="185">
        <v>-4848.6341931094321</v>
      </c>
      <c r="L201" s="254">
        <v>5553.6146347195299</v>
      </c>
      <c r="M201" s="186">
        <f t="shared" si="17"/>
        <v>2.4999396365847062</v>
      </c>
      <c r="N201" s="187">
        <v>347163.63301868807</v>
      </c>
      <c r="O201" s="188">
        <v>193243.59962476368</v>
      </c>
      <c r="P201" s="263">
        <v>200178.43217665635</v>
      </c>
      <c r="Q201" s="264">
        <f t="shared" si="14"/>
        <v>1.6666264243914137</v>
      </c>
      <c r="R201" s="252">
        <v>12</v>
      </c>
    </row>
    <row r="202" spans="1:18" ht="15">
      <c r="A202">
        <v>608</v>
      </c>
      <c r="B202" t="s">
        <v>224</v>
      </c>
      <c r="C202" s="218">
        <v>2013</v>
      </c>
      <c r="D202" s="178">
        <v>9139735.4027833026</v>
      </c>
      <c r="E202" s="182">
        <v>9418606.4167303611</v>
      </c>
      <c r="F202" s="255">
        <v>9421956</v>
      </c>
      <c r="G202" s="172">
        <f t="shared" si="15"/>
        <v>3349.5832696389407</v>
      </c>
      <c r="H202" s="173">
        <f t="shared" si="16"/>
        <v>3.5563470023431955E-4</v>
      </c>
      <c r="I202" s="267">
        <f t="shared" si="13"/>
        <v>1.6639757921703631</v>
      </c>
      <c r="J202" s="184">
        <v>212942.6898763139</v>
      </c>
      <c r="K202" s="185">
        <v>45634.48581337103</v>
      </c>
      <c r="L202" s="254">
        <v>43624.965495833691</v>
      </c>
      <c r="M202" s="186">
        <f t="shared" si="17"/>
        <v>-0.99827139470309934</v>
      </c>
      <c r="N202" s="187">
        <v>113798.98466249046</v>
      </c>
      <c r="O202" s="188">
        <v>2005.6644690266714</v>
      </c>
      <c r="P202" s="263">
        <v>665.98425733721444</v>
      </c>
      <c r="Q202" s="264">
        <f t="shared" si="14"/>
        <v>-0.66551426313435513</v>
      </c>
      <c r="R202" s="252">
        <v>4</v>
      </c>
    </row>
    <row r="203" spans="1:18" ht="15">
      <c r="A203">
        <v>609</v>
      </c>
      <c r="B203" t="s">
        <v>225</v>
      </c>
      <c r="C203" s="218">
        <v>83482</v>
      </c>
      <c r="D203" s="178">
        <v>346910810.29335147</v>
      </c>
      <c r="E203" s="182">
        <v>352186980.04384834</v>
      </c>
      <c r="F203" s="255">
        <v>351329481</v>
      </c>
      <c r="G203" s="172">
        <f t="shared" si="15"/>
        <v>-857499.04384833574</v>
      </c>
      <c r="H203" s="173">
        <f t="shared" si="16"/>
        <v>-2.4347834884230375E-3</v>
      </c>
      <c r="I203" s="267">
        <f t="shared" si="13"/>
        <v>-10.271663877821995</v>
      </c>
      <c r="J203" s="184">
        <v>-10473797.254036156</v>
      </c>
      <c r="K203" s="185">
        <v>-13639390.186613118</v>
      </c>
      <c r="L203" s="254">
        <v>-13124890.693792341</v>
      </c>
      <c r="M203" s="186">
        <f t="shared" si="17"/>
        <v>6.1629991234131545</v>
      </c>
      <c r="N203" s="187">
        <v>-1578497.5974366355</v>
      </c>
      <c r="O203" s="188">
        <v>-3690817.4121243195</v>
      </c>
      <c r="P203" s="263">
        <v>-3347817.7502436833</v>
      </c>
      <c r="Q203" s="264">
        <f t="shared" si="14"/>
        <v>4.1086660822768515</v>
      </c>
      <c r="R203" s="252">
        <v>4</v>
      </c>
    </row>
    <row r="204" spans="1:18" ht="15">
      <c r="A204">
        <v>611</v>
      </c>
      <c r="B204" t="s">
        <v>226</v>
      </c>
      <c r="C204" s="218">
        <v>5066</v>
      </c>
      <c r="D204" s="178">
        <v>15083621.505321169</v>
      </c>
      <c r="E204" s="182">
        <v>14683837.996177768</v>
      </c>
      <c r="F204" s="255">
        <v>14670967</v>
      </c>
      <c r="G204" s="172">
        <f t="shared" si="15"/>
        <v>-12870.996177768335</v>
      </c>
      <c r="H204" s="173">
        <f t="shared" si="16"/>
        <v>-8.7654169033454874E-4</v>
      </c>
      <c r="I204" s="267">
        <f t="shared" si="13"/>
        <v>-2.5406624906767341</v>
      </c>
      <c r="J204" s="184">
        <v>202651.87123917049</v>
      </c>
      <c r="K204" s="185">
        <v>442526.43102737516</v>
      </c>
      <c r="L204" s="254">
        <v>450249.09415179363</v>
      </c>
      <c r="M204" s="186">
        <f t="shared" si="17"/>
        <v>1.5244104075046325</v>
      </c>
      <c r="N204" s="184">
        <v>37990.649593068498</v>
      </c>
      <c r="O204" s="185">
        <v>197828.31730385174</v>
      </c>
      <c r="P204" s="254">
        <v>202976.75938680599</v>
      </c>
      <c r="Q204" s="264">
        <f t="shared" si="14"/>
        <v>1.0162736050047869</v>
      </c>
      <c r="R204" s="252">
        <v>1</v>
      </c>
    </row>
    <row r="205" spans="1:18" ht="15">
      <c r="A205">
        <v>614</v>
      </c>
      <c r="B205" t="s">
        <v>227</v>
      </c>
      <c r="C205" s="218">
        <v>3066</v>
      </c>
      <c r="D205" s="178">
        <v>20197653.602546912</v>
      </c>
      <c r="E205" s="182">
        <v>20042729.043501023</v>
      </c>
      <c r="F205" s="255">
        <v>20253930</v>
      </c>
      <c r="G205" s="172">
        <f t="shared" si="15"/>
        <v>211200.9564989768</v>
      </c>
      <c r="H205" s="173">
        <f t="shared" si="16"/>
        <v>1.0537534885622774E-2</v>
      </c>
      <c r="I205" s="267">
        <f t="shared" si="13"/>
        <v>68.884852087076581</v>
      </c>
      <c r="J205" s="184">
        <v>-495896.88494806981</v>
      </c>
      <c r="K205" s="185">
        <v>-402926.77536523377</v>
      </c>
      <c r="L205" s="254">
        <v>-529647.12186705426</v>
      </c>
      <c r="M205" s="186">
        <f t="shared" si="17"/>
        <v>-41.330837084742491</v>
      </c>
      <c r="N205" s="187">
        <v>-318676.4685570306</v>
      </c>
      <c r="O205" s="188">
        <v>-256968.04979261573</v>
      </c>
      <c r="P205" s="263">
        <v>-341448.28079382353</v>
      </c>
      <c r="Q205" s="264">
        <f t="shared" si="14"/>
        <v>-27.553891389826422</v>
      </c>
      <c r="R205" s="252">
        <v>19</v>
      </c>
    </row>
    <row r="206" spans="1:18" ht="15">
      <c r="A206">
        <v>615</v>
      </c>
      <c r="B206" t="s">
        <v>228</v>
      </c>
      <c r="C206" s="218">
        <v>7702</v>
      </c>
      <c r="D206" s="178">
        <v>37547704.062495828</v>
      </c>
      <c r="E206" s="182">
        <v>37867948.004335538</v>
      </c>
      <c r="F206" s="255">
        <v>37635493</v>
      </c>
      <c r="G206" s="172">
        <f t="shared" si="15"/>
        <v>-232455.00433553755</v>
      </c>
      <c r="H206" s="173">
        <f t="shared" si="16"/>
        <v>-6.1385688051785528E-3</v>
      </c>
      <c r="I206" s="267">
        <f t="shared" ref="I206:I269" si="18">G206/C206</f>
        <v>-30.181122349459564</v>
      </c>
      <c r="J206" s="184">
        <v>2081542.1113408031</v>
      </c>
      <c r="K206" s="185">
        <v>1889421.0268625203</v>
      </c>
      <c r="L206" s="254">
        <v>2028894.164462195</v>
      </c>
      <c r="M206" s="186">
        <f t="shared" si="17"/>
        <v>18.108690937376622</v>
      </c>
      <c r="N206" s="187">
        <v>519200.06404641783</v>
      </c>
      <c r="O206" s="188">
        <v>390672.6439730475</v>
      </c>
      <c r="P206" s="263">
        <v>483654.7357061751</v>
      </c>
      <c r="Q206" s="264">
        <f t="shared" si="14"/>
        <v>12.07246062491919</v>
      </c>
      <c r="R206" s="252">
        <v>17</v>
      </c>
    </row>
    <row r="207" spans="1:18" ht="15">
      <c r="A207">
        <v>616</v>
      </c>
      <c r="B207" t="s">
        <v>229</v>
      </c>
      <c r="C207" s="218">
        <v>1848</v>
      </c>
      <c r="D207" s="178">
        <v>6927551.1556033641</v>
      </c>
      <c r="E207" s="182">
        <v>6897067.9242132306</v>
      </c>
      <c r="F207" s="255">
        <v>6891009</v>
      </c>
      <c r="G207" s="172">
        <f t="shared" si="15"/>
        <v>-6058.9242132306099</v>
      </c>
      <c r="H207" s="173">
        <f t="shared" si="16"/>
        <v>-8.7847825768973698E-4</v>
      </c>
      <c r="I207" s="267">
        <f t="shared" si="18"/>
        <v>-3.2786386435230574</v>
      </c>
      <c r="J207" s="184">
        <v>-38503.108451899709</v>
      </c>
      <c r="K207" s="185">
        <v>-20215.840320985586</v>
      </c>
      <c r="L207" s="254">
        <v>-16580.564826977003</v>
      </c>
      <c r="M207" s="186">
        <f t="shared" si="17"/>
        <v>1.9671404188358135</v>
      </c>
      <c r="N207" s="187">
        <v>-53997.762741168663</v>
      </c>
      <c r="O207" s="188">
        <v>-41759.060550674534</v>
      </c>
      <c r="P207" s="263">
        <v>-39335.543554665368</v>
      </c>
      <c r="Q207" s="264">
        <f t="shared" ref="Q207:Q270" si="19">(P207-O207)/C207</f>
        <v>1.3114269458924059</v>
      </c>
      <c r="R207" s="252">
        <v>1</v>
      </c>
    </row>
    <row r="208" spans="1:18" ht="15">
      <c r="A208">
        <v>619</v>
      </c>
      <c r="B208" t="s">
        <v>230</v>
      </c>
      <c r="C208" s="218">
        <v>2721</v>
      </c>
      <c r="D208" s="178">
        <v>12905369.333423212</v>
      </c>
      <c r="E208" s="182">
        <v>13105229.99944002</v>
      </c>
      <c r="F208" s="255">
        <v>13162284</v>
      </c>
      <c r="G208" s="172">
        <f t="shared" ref="G208:G271" si="20">F208-E208</f>
        <v>57054.00055998005</v>
      </c>
      <c r="H208" s="173">
        <f t="shared" ref="H208:H271" si="21">G208/E208</f>
        <v>4.353529130157803E-3</v>
      </c>
      <c r="I208" s="267">
        <f t="shared" si="18"/>
        <v>20.968026666659334</v>
      </c>
      <c r="J208" s="184">
        <v>892726.6301944725</v>
      </c>
      <c r="K208" s="185">
        <v>772828.76527650864</v>
      </c>
      <c r="L208" s="254">
        <v>738596.321678682</v>
      </c>
      <c r="M208" s="186">
        <f t="shared" ref="M208:M271" si="22">(L208-K208)/C208</f>
        <v>-12.580831899238015</v>
      </c>
      <c r="N208" s="187">
        <v>516770.27323203173</v>
      </c>
      <c r="O208" s="188">
        <v>436510.86375619413</v>
      </c>
      <c r="P208" s="263">
        <v>413689.23469098029</v>
      </c>
      <c r="Q208" s="264">
        <f t="shared" si="19"/>
        <v>-8.387221266157237</v>
      </c>
      <c r="R208" s="252">
        <v>6</v>
      </c>
    </row>
    <row r="209" spans="1:18" ht="15">
      <c r="A209">
        <v>620</v>
      </c>
      <c r="B209" t="s">
        <v>231</v>
      </c>
      <c r="C209" s="218">
        <v>2446</v>
      </c>
      <c r="D209" s="178">
        <v>15718137.223628625</v>
      </c>
      <c r="E209" s="182">
        <v>15752732.582559263</v>
      </c>
      <c r="F209" s="255">
        <v>15842217</v>
      </c>
      <c r="G209" s="172">
        <f t="shared" si="20"/>
        <v>89484.417440736666</v>
      </c>
      <c r="H209" s="173">
        <f t="shared" si="21"/>
        <v>5.6805647510203977E-3</v>
      </c>
      <c r="I209" s="267">
        <f t="shared" si="18"/>
        <v>36.583980965141727</v>
      </c>
      <c r="J209" s="184">
        <v>499529.01254174334</v>
      </c>
      <c r="K209" s="185">
        <v>478785.18806095218</v>
      </c>
      <c r="L209" s="254">
        <v>425094.39130486135</v>
      </c>
      <c r="M209" s="186">
        <f t="shared" si="22"/>
        <v>-21.950448387608681</v>
      </c>
      <c r="N209" s="187">
        <v>527306.17092637927</v>
      </c>
      <c r="O209" s="188">
        <v>513240.34392487805</v>
      </c>
      <c r="P209" s="263">
        <v>477446.47942081996</v>
      </c>
      <c r="Q209" s="264">
        <f t="shared" si="19"/>
        <v>-14.633632258404779</v>
      </c>
      <c r="R209" s="252">
        <v>18</v>
      </c>
    </row>
    <row r="210" spans="1:18" ht="15">
      <c r="A210">
        <v>623</v>
      </c>
      <c r="B210" t="s">
        <v>232</v>
      </c>
      <c r="C210" s="218">
        <v>2117</v>
      </c>
      <c r="D210" s="178">
        <v>11548798.257846311</v>
      </c>
      <c r="E210" s="182">
        <v>11514812.926636742</v>
      </c>
      <c r="F210" s="255">
        <v>11402133</v>
      </c>
      <c r="G210" s="172">
        <f t="shared" si="20"/>
        <v>-112679.92663674243</v>
      </c>
      <c r="H210" s="173">
        <f t="shared" si="21"/>
        <v>-9.7856497847294242E-3</v>
      </c>
      <c r="I210" s="267">
        <f t="shared" si="18"/>
        <v>-53.226228926189151</v>
      </c>
      <c r="J210" s="184">
        <v>400572.55295975233</v>
      </c>
      <c r="K210" s="185">
        <v>420970.39649496751</v>
      </c>
      <c r="L210" s="254">
        <v>488578.59961381136</v>
      </c>
      <c r="M210" s="186">
        <f t="shared" si="22"/>
        <v>31.935854094871914</v>
      </c>
      <c r="N210" s="187">
        <v>71766.752767928032</v>
      </c>
      <c r="O210" s="188">
        <v>85247.90438122979</v>
      </c>
      <c r="P210" s="263">
        <v>130320.03979379506</v>
      </c>
      <c r="Q210" s="264">
        <f t="shared" si="19"/>
        <v>21.290569396582555</v>
      </c>
      <c r="R210" s="252">
        <v>10</v>
      </c>
    </row>
    <row r="211" spans="1:18" ht="15">
      <c r="A211">
        <v>624</v>
      </c>
      <c r="B211" t="s">
        <v>233</v>
      </c>
      <c r="C211" s="218">
        <v>5119</v>
      </c>
      <c r="D211" s="178">
        <v>17578828.144134935</v>
      </c>
      <c r="E211" s="182">
        <v>17744265.628791306</v>
      </c>
      <c r="F211" s="255">
        <v>17728772</v>
      </c>
      <c r="G211" s="172">
        <f t="shared" si="20"/>
        <v>-15493.628791306168</v>
      </c>
      <c r="H211" s="173">
        <f t="shared" si="21"/>
        <v>-8.7316258195361304E-4</v>
      </c>
      <c r="I211" s="267">
        <f t="shared" si="18"/>
        <v>-3.0266905237949144</v>
      </c>
      <c r="J211" s="184">
        <v>1320733.7573591806</v>
      </c>
      <c r="K211" s="185">
        <v>1221476.2785136136</v>
      </c>
      <c r="L211" s="254">
        <v>1230772.7042678252</v>
      </c>
      <c r="M211" s="186">
        <f t="shared" si="22"/>
        <v>1.816062854895802</v>
      </c>
      <c r="N211" s="187">
        <v>1302198.4133014437</v>
      </c>
      <c r="O211" s="188">
        <v>1235938.2019050498</v>
      </c>
      <c r="P211" s="263">
        <v>1242135.8190745302</v>
      </c>
      <c r="Q211" s="264">
        <f t="shared" si="19"/>
        <v>1.2107085699316869</v>
      </c>
      <c r="R211" s="252">
        <v>8</v>
      </c>
    </row>
    <row r="212" spans="1:18" ht="15">
      <c r="A212">
        <v>625</v>
      </c>
      <c r="B212" t="s">
        <v>234</v>
      </c>
      <c r="C212" s="218">
        <v>3048</v>
      </c>
      <c r="D212" s="178">
        <v>12900796.658158194</v>
      </c>
      <c r="E212" s="182">
        <v>12957898.755685324</v>
      </c>
      <c r="F212" s="255">
        <v>12695823</v>
      </c>
      <c r="G212" s="172">
        <f t="shared" si="20"/>
        <v>-262075.75568532385</v>
      </c>
      <c r="H212" s="173">
        <f t="shared" si="21"/>
        <v>-2.0225173897915907E-2</v>
      </c>
      <c r="I212" s="267">
        <f t="shared" si="18"/>
        <v>-85.98285947681228</v>
      </c>
      <c r="J212" s="184">
        <v>803389.54815674876</v>
      </c>
      <c r="K212" s="185">
        <v>769131.1244666907</v>
      </c>
      <c r="L212" s="254">
        <v>926376.7372162512</v>
      </c>
      <c r="M212" s="186">
        <f t="shared" si="22"/>
        <v>51.589767962454232</v>
      </c>
      <c r="N212" s="187">
        <v>542441.99206323118</v>
      </c>
      <c r="O212" s="188">
        <v>519552.9528541785</v>
      </c>
      <c r="P212" s="263">
        <v>624383.3613538905</v>
      </c>
      <c r="Q212" s="264">
        <f t="shared" si="19"/>
        <v>34.393178641637796</v>
      </c>
      <c r="R212" s="252">
        <v>17</v>
      </c>
    </row>
    <row r="213" spans="1:18" ht="15">
      <c r="A213">
        <v>626</v>
      </c>
      <c r="B213" t="s">
        <v>235</v>
      </c>
      <c r="C213" s="218">
        <v>4964</v>
      </c>
      <c r="D213" s="178">
        <v>28203990.013845269</v>
      </c>
      <c r="E213" s="182">
        <v>28405557.994355768</v>
      </c>
      <c r="F213" s="255">
        <v>28472400</v>
      </c>
      <c r="G213" s="172">
        <f t="shared" si="20"/>
        <v>66842.005644232035</v>
      </c>
      <c r="H213" s="173">
        <f t="shared" si="21"/>
        <v>2.3531312307793302E-3</v>
      </c>
      <c r="I213" s="267">
        <f t="shared" si="18"/>
        <v>13.465351660804197</v>
      </c>
      <c r="J213" s="184">
        <v>-129950.92760049464</v>
      </c>
      <c r="K213" s="185">
        <v>-250870.36633723322</v>
      </c>
      <c r="L213" s="254">
        <v>-290975.44823777484</v>
      </c>
      <c r="M213" s="186">
        <f t="shared" si="22"/>
        <v>-8.0791865230744584</v>
      </c>
      <c r="N213" s="187">
        <v>-232392.41520157669</v>
      </c>
      <c r="O213" s="188">
        <v>-313382.61148648936</v>
      </c>
      <c r="P213" s="263">
        <v>-340119.33275351027</v>
      </c>
      <c r="Q213" s="264">
        <f t="shared" si="19"/>
        <v>-5.3861243487149295</v>
      </c>
      <c r="R213" s="252">
        <v>17</v>
      </c>
    </row>
    <row r="214" spans="1:18" ht="15">
      <c r="A214">
        <v>630</v>
      </c>
      <c r="B214" t="s">
        <v>236</v>
      </c>
      <c r="C214" s="218">
        <v>1631</v>
      </c>
      <c r="D214" s="178">
        <v>7333070.8861593017</v>
      </c>
      <c r="E214" s="182">
        <v>7339009.9845728809</v>
      </c>
      <c r="F214" s="255">
        <v>7388844</v>
      </c>
      <c r="G214" s="172">
        <f t="shared" si="20"/>
        <v>49834.015427119099</v>
      </c>
      <c r="H214" s="173">
        <f t="shared" si="21"/>
        <v>6.7902912697862155E-3</v>
      </c>
      <c r="I214" s="267">
        <f t="shared" si="18"/>
        <v>30.554270648141692</v>
      </c>
      <c r="J214" s="184">
        <v>-319839.7151869231</v>
      </c>
      <c r="K214" s="185">
        <v>-323411.99364219996</v>
      </c>
      <c r="L214" s="254">
        <v>-353312.35339960601</v>
      </c>
      <c r="M214" s="186">
        <f t="shared" si="22"/>
        <v>-18.33253204010181</v>
      </c>
      <c r="N214" s="187">
        <v>-445625.82495327824</v>
      </c>
      <c r="O214" s="188">
        <v>-447851.50903409725</v>
      </c>
      <c r="P214" s="263">
        <v>-467785.08220569883</v>
      </c>
      <c r="Q214" s="264">
        <f t="shared" si="19"/>
        <v>-12.22168802673303</v>
      </c>
      <c r="R214" s="252">
        <v>17</v>
      </c>
    </row>
    <row r="215" spans="1:18" ht="15">
      <c r="A215">
        <v>631</v>
      </c>
      <c r="B215" t="s">
        <v>237</v>
      </c>
      <c r="C215" s="218">
        <v>1985</v>
      </c>
      <c r="D215" s="178">
        <v>6766480.2416518424</v>
      </c>
      <c r="E215" s="182">
        <v>6925400.5409534406</v>
      </c>
      <c r="F215" s="255">
        <v>6919345</v>
      </c>
      <c r="G215" s="172">
        <f t="shared" si="20"/>
        <v>-6055.5409534405917</v>
      </c>
      <c r="H215" s="173">
        <f t="shared" si="21"/>
        <v>-8.743957721479179E-4</v>
      </c>
      <c r="I215" s="267">
        <f t="shared" si="18"/>
        <v>-3.0506503543781318</v>
      </c>
      <c r="J215" s="184">
        <v>653785.11475840921</v>
      </c>
      <c r="K215" s="185">
        <v>558436.62030682515</v>
      </c>
      <c r="L215" s="254">
        <v>562070.08676746942</v>
      </c>
      <c r="M215" s="186">
        <f t="shared" si="22"/>
        <v>1.8304616930197821</v>
      </c>
      <c r="N215" s="187">
        <v>614060.86519247526</v>
      </c>
      <c r="O215" s="188">
        <v>550430.08767461393</v>
      </c>
      <c r="P215" s="263">
        <v>552852.39864837914</v>
      </c>
      <c r="Q215" s="264">
        <f t="shared" si="19"/>
        <v>1.2203077953477139</v>
      </c>
      <c r="R215" s="252">
        <v>2</v>
      </c>
    </row>
    <row r="216" spans="1:18" ht="15">
      <c r="A216">
        <v>635</v>
      </c>
      <c r="B216" t="s">
        <v>238</v>
      </c>
      <c r="C216" s="218">
        <v>6439</v>
      </c>
      <c r="D216" s="178">
        <v>27682624.061653588</v>
      </c>
      <c r="E216" s="182">
        <v>27662706.366418295</v>
      </c>
      <c r="F216" s="255">
        <v>27638593</v>
      </c>
      <c r="G216" s="172">
        <f t="shared" si="20"/>
        <v>-24113.366418294609</v>
      </c>
      <c r="H216" s="173">
        <f t="shared" si="21"/>
        <v>-8.7169223787761851E-4</v>
      </c>
      <c r="I216" s="267">
        <f t="shared" si="18"/>
        <v>-3.7448930607694688</v>
      </c>
      <c r="J216" s="184">
        <v>-66417.489924504407</v>
      </c>
      <c r="K216" s="185">
        <v>-54468.801734895053</v>
      </c>
      <c r="L216" s="254">
        <v>-40000.643998499349</v>
      </c>
      <c r="M216" s="186">
        <f t="shared" si="22"/>
        <v>2.246957250566191</v>
      </c>
      <c r="N216" s="187">
        <v>-106243.53919095029</v>
      </c>
      <c r="O216" s="188">
        <v>-98243.663372613184</v>
      </c>
      <c r="P216" s="263">
        <v>-88598.224881671558</v>
      </c>
      <c r="Q216" s="264">
        <f t="shared" si="19"/>
        <v>1.4979715003791934</v>
      </c>
      <c r="R216" s="252">
        <v>6</v>
      </c>
    </row>
    <row r="217" spans="1:18" ht="15">
      <c r="A217">
        <v>636</v>
      </c>
      <c r="B217" t="s">
        <v>239</v>
      </c>
      <c r="C217" s="218">
        <v>8222</v>
      </c>
      <c r="D217" s="178">
        <v>31517397.837236129</v>
      </c>
      <c r="E217" s="182">
        <v>30600532.291705616</v>
      </c>
      <c r="F217" s="255">
        <v>30573828</v>
      </c>
      <c r="G217" s="172">
        <f t="shared" si="20"/>
        <v>-26704.291705615819</v>
      </c>
      <c r="H217" s="173">
        <f t="shared" si="21"/>
        <v>-8.7267409112534006E-4</v>
      </c>
      <c r="I217" s="267">
        <f t="shared" si="18"/>
        <v>-3.2479070427652417</v>
      </c>
      <c r="J217" s="184">
        <v>-18540.028925501207</v>
      </c>
      <c r="K217" s="185">
        <v>531586.66022544005</v>
      </c>
      <c r="L217" s="254">
        <v>547609.04309370148</v>
      </c>
      <c r="M217" s="186">
        <f t="shared" si="22"/>
        <v>1.9487208548116548</v>
      </c>
      <c r="N217" s="187">
        <v>-149647.34882601048</v>
      </c>
      <c r="O217" s="188">
        <v>216973.69706009197</v>
      </c>
      <c r="P217" s="263">
        <v>227655.28563894515</v>
      </c>
      <c r="Q217" s="264">
        <f t="shared" si="19"/>
        <v>1.2991472365425898</v>
      </c>
      <c r="R217" s="252">
        <v>2</v>
      </c>
    </row>
    <row r="218" spans="1:18" ht="15">
      <c r="A218">
        <v>638</v>
      </c>
      <c r="B218" t="s">
        <v>240</v>
      </c>
      <c r="C218" s="218">
        <v>51149</v>
      </c>
      <c r="D218" s="178">
        <v>172027201.53915384</v>
      </c>
      <c r="E218" s="182">
        <v>173281292.00437433</v>
      </c>
      <c r="F218" s="255">
        <v>173129251</v>
      </c>
      <c r="G218" s="172">
        <f t="shared" si="20"/>
        <v>-152041.00437432528</v>
      </c>
      <c r="H218" s="173">
        <f t="shared" si="21"/>
        <v>-8.7742307675364717E-4</v>
      </c>
      <c r="I218" s="267">
        <f t="shared" si="18"/>
        <v>-2.9725117670790295</v>
      </c>
      <c r="J218" s="184">
        <v>14297040.322339902</v>
      </c>
      <c r="K218" s="185">
        <v>13544482.154778905</v>
      </c>
      <c r="L218" s="254">
        <v>13635707.035093911</v>
      </c>
      <c r="M218" s="186">
        <f t="shared" si="22"/>
        <v>1.7835124892960914</v>
      </c>
      <c r="N218" s="187">
        <v>6230351.0312569141</v>
      </c>
      <c r="O218" s="188">
        <v>5730481.2472266341</v>
      </c>
      <c r="P218" s="263">
        <v>5791297.8341033831</v>
      </c>
      <c r="Q218" s="264">
        <f t="shared" si="19"/>
        <v>1.1890083261989297</v>
      </c>
      <c r="R218" s="252">
        <v>1</v>
      </c>
    </row>
    <row r="219" spans="1:18" ht="15">
      <c r="A219">
        <v>678</v>
      </c>
      <c r="B219" t="s">
        <v>241</v>
      </c>
      <c r="C219" s="218">
        <v>24260</v>
      </c>
      <c r="D219" s="178">
        <v>102152231.47084628</v>
      </c>
      <c r="E219" s="182">
        <v>100590043.27101809</v>
      </c>
      <c r="F219" s="255">
        <v>100805580</v>
      </c>
      <c r="G219" s="172">
        <f t="shared" si="20"/>
        <v>215536.72898191214</v>
      </c>
      <c r="H219" s="173">
        <f t="shared" si="21"/>
        <v>2.1427242893334391E-3</v>
      </c>
      <c r="I219" s="267">
        <f t="shared" si="18"/>
        <v>8.8844488450911854</v>
      </c>
      <c r="J219" s="184">
        <v>1208155.904785329</v>
      </c>
      <c r="K219" s="185">
        <v>2145509.4276835839</v>
      </c>
      <c r="L219" s="254">
        <v>2016187.6418590839</v>
      </c>
      <c r="M219" s="186">
        <f t="shared" si="22"/>
        <v>-5.3306589375309157</v>
      </c>
      <c r="N219" s="187">
        <v>800083.71615171281</v>
      </c>
      <c r="O219" s="188">
        <v>1424268.6282925105</v>
      </c>
      <c r="P219" s="263">
        <v>1338054.1044095384</v>
      </c>
      <c r="Q219" s="264">
        <f t="shared" si="19"/>
        <v>-3.5537726250194592</v>
      </c>
      <c r="R219" s="252">
        <v>17</v>
      </c>
    </row>
    <row r="220" spans="1:18" ht="15">
      <c r="A220">
        <v>680</v>
      </c>
      <c r="B220" t="s">
        <v>242</v>
      </c>
      <c r="C220" s="218">
        <v>24810</v>
      </c>
      <c r="D220" s="178">
        <v>90685408.400236696</v>
      </c>
      <c r="E220" s="182">
        <v>93845943.173678726</v>
      </c>
      <c r="F220" s="255">
        <v>90256463</v>
      </c>
      <c r="G220" s="172">
        <f t="shared" si="20"/>
        <v>-3589480.173678726</v>
      </c>
      <c r="H220" s="173">
        <f t="shared" si="21"/>
        <v>-3.8248645090984378E-2</v>
      </c>
      <c r="I220" s="267">
        <f t="shared" si="18"/>
        <v>-144.67876556544644</v>
      </c>
      <c r="J220" s="184">
        <v>-133595.95753684593</v>
      </c>
      <c r="K220" s="185">
        <v>-2030005.2962019176</v>
      </c>
      <c r="L220" s="254">
        <v>123682.93708904352</v>
      </c>
      <c r="M220" s="186">
        <f t="shared" si="22"/>
        <v>86.807264542158848</v>
      </c>
      <c r="N220" s="187">
        <v>577349.12044288695</v>
      </c>
      <c r="O220" s="188">
        <v>-685360.46629526175</v>
      </c>
      <c r="P220" s="263">
        <v>750431.68923208234</v>
      </c>
      <c r="Q220" s="264">
        <f t="shared" si="19"/>
        <v>57.871509694774041</v>
      </c>
      <c r="R220" s="252">
        <v>2</v>
      </c>
    </row>
    <row r="221" spans="1:18" ht="15">
      <c r="A221">
        <v>681</v>
      </c>
      <c r="B221" t="s">
        <v>243</v>
      </c>
      <c r="C221" s="218">
        <v>3330</v>
      </c>
      <c r="D221" s="178">
        <v>15692960.976924904</v>
      </c>
      <c r="E221" s="182">
        <v>15852727.293993816</v>
      </c>
      <c r="F221" s="255">
        <v>15854952</v>
      </c>
      <c r="G221" s="172">
        <f t="shared" si="20"/>
        <v>2224.7060061842203</v>
      </c>
      <c r="H221" s="173">
        <f t="shared" si="21"/>
        <v>1.4033585293724842E-4</v>
      </c>
      <c r="I221" s="267">
        <f t="shared" si="18"/>
        <v>0.66807988173700306</v>
      </c>
      <c r="J221" s="184">
        <v>468405.33619894285</v>
      </c>
      <c r="K221" s="185">
        <v>372556.66111358406</v>
      </c>
      <c r="L221" s="254">
        <v>371221.84530391701</v>
      </c>
      <c r="M221" s="186">
        <f t="shared" si="22"/>
        <v>-0.4008455884886043</v>
      </c>
      <c r="N221" s="187">
        <v>438658.12639755395</v>
      </c>
      <c r="O221" s="188">
        <v>374562.60995267588</v>
      </c>
      <c r="P221" s="263">
        <v>373672.73274623655</v>
      </c>
      <c r="Q221" s="264">
        <f t="shared" si="19"/>
        <v>-0.26723039232412221</v>
      </c>
      <c r="R221" s="252">
        <v>10</v>
      </c>
    </row>
    <row r="222" spans="1:18" ht="15">
      <c r="A222">
        <v>683</v>
      </c>
      <c r="B222" t="s">
        <v>244</v>
      </c>
      <c r="C222" s="218">
        <v>3670</v>
      </c>
      <c r="D222" s="178">
        <v>20134414.386992626</v>
      </c>
      <c r="E222" s="182">
        <v>19478297.880843148</v>
      </c>
      <c r="F222" s="255">
        <v>19461290</v>
      </c>
      <c r="G222" s="172">
        <f t="shared" si="20"/>
        <v>-17007.880843147635</v>
      </c>
      <c r="H222" s="173">
        <f t="shared" si="21"/>
        <v>-8.7317079486061455E-4</v>
      </c>
      <c r="I222" s="267">
        <f t="shared" si="18"/>
        <v>-4.6342999572609358</v>
      </c>
      <c r="J222" s="184">
        <v>-792339.39152986871</v>
      </c>
      <c r="K222" s="185">
        <v>-398656.05593182635</v>
      </c>
      <c r="L222" s="254">
        <v>-388451.5013686202</v>
      </c>
      <c r="M222" s="186">
        <f t="shared" si="22"/>
        <v>2.7805325785302872</v>
      </c>
      <c r="N222" s="187">
        <v>-229452.72984282419</v>
      </c>
      <c r="O222" s="188">
        <v>32765.491546780006</v>
      </c>
      <c r="P222" s="263">
        <v>39568.52792225578</v>
      </c>
      <c r="Q222" s="264">
        <f t="shared" si="19"/>
        <v>1.853688385688222</v>
      </c>
      <c r="R222" s="252">
        <v>19</v>
      </c>
    </row>
    <row r="223" spans="1:18" ht="15">
      <c r="A223">
        <v>684</v>
      </c>
      <c r="B223" t="s">
        <v>245</v>
      </c>
      <c r="C223" s="218">
        <v>38959</v>
      </c>
      <c r="D223" s="178">
        <v>149755029.73463148</v>
      </c>
      <c r="E223" s="182">
        <v>151338671.1418165</v>
      </c>
      <c r="F223" s="255">
        <v>151206263</v>
      </c>
      <c r="G223" s="172">
        <f t="shared" si="20"/>
        <v>-132408.14181649685</v>
      </c>
      <c r="H223" s="173">
        <f t="shared" si="21"/>
        <v>-8.7491280858690624E-4</v>
      </c>
      <c r="I223" s="267">
        <f t="shared" si="18"/>
        <v>-3.3986535028234002</v>
      </c>
      <c r="J223" s="184">
        <v>5095554.0548638199</v>
      </c>
      <c r="K223" s="185">
        <v>4145416.5769342268</v>
      </c>
      <c r="L223" s="254">
        <v>4224861.5882231388</v>
      </c>
      <c r="M223" s="186">
        <f t="shared" si="22"/>
        <v>2.0391953409715864</v>
      </c>
      <c r="N223" s="187">
        <v>5165541.5313064419</v>
      </c>
      <c r="O223" s="188">
        <v>4531279.6037305556</v>
      </c>
      <c r="P223" s="263">
        <v>4584242.9445898756</v>
      </c>
      <c r="Q223" s="264">
        <f t="shared" si="19"/>
        <v>1.3594635606488876</v>
      </c>
      <c r="R223" s="252">
        <v>4</v>
      </c>
    </row>
    <row r="224" spans="1:18" ht="15">
      <c r="A224">
        <v>686</v>
      </c>
      <c r="B224" t="s">
        <v>246</v>
      </c>
      <c r="C224" s="218">
        <v>3033</v>
      </c>
      <c r="D224" s="178">
        <v>17653867.695071399</v>
      </c>
      <c r="E224" s="182">
        <v>16705042.30598022</v>
      </c>
      <c r="F224" s="255">
        <v>16722474</v>
      </c>
      <c r="G224" s="172">
        <f t="shared" si="20"/>
        <v>17431.694019779563</v>
      </c>
      <c r="H224" s="173">
        <f t="shared" si="21"/>
        <v>1.043498944838901E-3</v>
      </c>
      <c r="I224" s="267">
        <f t="shared" si="18"/>
        <v>5.7473438904647418</v>
      </c>
      <c r="J224" s="184">
        <v>-996286.42114891601</v>
      </c>
      <c r="K224" s="185">
        <v>-426983.92624498799</v>
      </c>
      <c r="L224" s="254">
        <v>-437443.22531851195</v>
      </c>
      <c r="M224" s="186">
        <f t="shared" si="22"/>
        <v>-3.4484995296814898</v>
      </c>
      <c r="N224" s="187">
        <v>-799286.02030608081</v>
      </c>
      <c r="O224" s="188">
        <v>-419879.33018916391</v>
      </c>
      <c r="P224" s="263">
        <v>-426852.19623817643</v>
      </c>
      <c r="Q224" s="264">
        <f t="shared" si="19"/>
        <v>-2.2989996864531879</v>
      </c>
      <c r="R224" s="252">
        <v>11</v>
      </c>
    </row>
    <row r="225" spans="1:18" ht="15">
      <c r="A225">
        <v>687</v>
      </c>
      <c r="B225" t="s">
        <v>247</v>
      </c>
      <c r="C225" s="218">
        <v>1513</v>
      </c>
      <c r="D225" s="178">
        <v>10233301.689597916</v>
      </c>
      <c r="E225" s="182">
        <v>10060732.380567329</v>
      </c>
      <c r="F225" s="255">
        <v>10051916</v>
      </c>
      <c r="G225" s="172">
        <f t="shared" si="20"/>
        <v>-8816.3805673290044</v>
      </c>
      <c r="H225" s="173">
        <f t="shared" si="21"/>
        <v>-8.763159811663577E-4</v>
      </c>
      <c r="I225" s="267">
        <f t="shared" si="18"/>
        <v>-5.8270856360403203</v>
      </c>
      <c r="J225" s="184">
        <v>-292896.36728557182</v>
      </c>
      <c r="K225" s="185">
        <v>-189341.23612283001</v>
      </c>
      <c r="L225" s="254">
        <v>-184051.24712608245</v>
      </c>
      <c r="M225" s="186">
        <f t="shared" si="22"/>
        <v>3.4963575655965373</v>
      </c>
      <c r="N225" s="187">
        <v>-352603.88427035289</v>
      </c>
      <c r="O225" s="188">
        <v>-283806.47726833256</v>
      </c>
      <c r="P225" s="263">
        <v>-280279.81793716457</v>
      </c>
      <c r="Q225" s="264">
        <f t="shared" si="19"/>
        <v>2.3309050437329741</v>
      </c>
      <c r="R225" s="252">
        <v>11</v>
      </c>
    </row>
    <row r="226" spans="1:18" ht="15">
      <c r="A226">
        <v>689</v>
      </c>
      <c r="B226" t="s">
        <v>248</v>
      </c>
      <c r="C226" s="218">
        <v>3092</v>
      </c>
      <c r="D226" s="178">
        <v>16759673.047192574</v>
      </c>
      <c r="E226" s="182">
        <v>16191867.866972402</v>
      </c>
      <c r="F226" s="255">
        <v>16177747</v>
      </c>
      <c r="G226" s="172">
        <f t="shared" si="20"/>
        <v>-14120.866972401738</v>
      </c>
      <c r="H226" s="173">
        <f t="shared" si="21"/>
        <v>-8.7209623302355265E-4</v>
      </c>
      <c r="I226" s="267">
        <f t="shared" si="18"/>
        <v>-4.5669039367405366</v>
      </c>
      <c r="J226" s="184">
        <v>1129509.06268098</v>
      </c>
      <c r="K226" s="185">
        <v>1470208.3454219922</v>
      </c>
      <c r="L226" s="254">
        <v>1478680.7573115446</v>
      </c>
      <c r="M226" s="186">
        <f t="shared" si="22"/>
        <v>2.7401073381475975</v>
      </c>
      <c r="N226" s="187">
        <v>789964.38609171181</v>
      </c>
      <c r="O226" s="188">
        <v>1016811.4433125353</v>
      </c>
      <c r="P226" s="263">
        <v>1022459.7179055756</v>
      </c>
      <c r="Q226" s="264">
        <f t="shared" si="19"/>
        <v>1.8267382254334887</v>
      </c>
      <c r="R226" s="252">
        <v>9</v>
      </c>
    </row>
    <row r="227" spans="1:18" ht="15">
      <c r="A227">
        <v>691</v>
      </c>
      <c r="B227" t="s">
        <v>249</v>
      </c>
      <c r="C227" s="218">
        <v>2690</v>
      </c>
      <c r="D227" s="178">
        <v>12483117.751859296</v>
      </c>
      <c r="E227" s="182">
        <v>12501655.151850088</v>
      </c>
      <c r="F227" s="255">
        <v>12490744</v>
      </c>
      <c r="G227" s="172">
        <f t="shared" si="20"/>
        <v>-10911.151850087568</v>
      </c>
      <c r="H227" s="173">
        <f t="shared" si="21"/>
        <v>-8.7277658178508107E-4</v>
      </c>
      <c r="I227" s="267">
        <f t="shared" si="18"/>
        <v>-4.056190278842962</v>
      </c>
      <c r="J227" s="184">
        <v>542600.85748709925</v>
      </c>
      <c r="K227" s="185">
        <v>531485.44803853391</v>
      </c>
      <c r="L227" s="254">
        <v>538032.02669340617</v>
      </c>
      <c r="M227" s="186">
        <f t="shared" si="22"/>
        <v>2.4336723624060421</v>
      </c>
      <c r="N227" s="187">
        <v>58297.798095752107</v>
      </c>
      <c r="O227" s="188">
        <v>50763.298600205839</v>
      </c>
      <c r="P227" s="263">
        <v>55127.68437012424</v>
      </c>
      <c r="Q227" s="264">
        <f t="shared" si="19"/>
        <v>1.6224482416053534</v>
      </c>
      <c r="R227" s="252">
        <v>17</v>
      </c>
    </row>
    <row r="228" spans="1:18" ht="15">
      <c r="A228">
        <v>694</v>
      </c>
      <c r="B228" t="s">
        <v>250</v>
      </c>
      <c r="C228" s="218">
        <v>28521</v>
      </c>
      <c r="D228" s="178">
        <v>108631868.77563421</v>
      </c>
      <c r="E228" s="182">
        <v>107760309.60778086</v>
      </c>
      <c r="F228" s="255">
        <v>107666191</v>
      </c>
      <c r="G228" s="172">
        <f t="shared" si="20"/>
        <v>-94118.607780858874</v>
      </c>
      <c r="H228" s="173">
        <f t="shared" si="21"/>
        <v>-8.7340699115867257E-4</v>
      </c>
      <c r="I228" s="267">
        <f t="shared" si="18"/>
        <v>-3.2999757294926151</v>
      </c>
      <c r="J228" s="184">
        <v>-397138.85914855823</v>
      </c>
      <c r="K228" s="185">
        <v>125865.16744013167</v>
      </c>
      <c r="L228" s="254">
        <v>182336.14887084407</v>
      </c>
      <c r="M228" s="186">
        <f t="shared" si="22"/>
        <v>1.9799790130329373</v>
      </c>
      <c r="N228" s="187">
        <v>1318536.44774536</v>
      </c>
      <c r="O228" s="188">
        <v>1665994.9779133808</v>
      </c>
      <c r="P228" s="263">
        <v>1703642.2988672403</v>
      </c>
      <c r="Q228" s="264">
        <f t="shared" si="19"/>
        <v>1.3199860086904205</v>
      </c>
      <c r="R228" s="252">
        <v>5</v>
      </c>
    </row>
    <row r="229" spans="1:18" ht="15">
      <c r="A229">
        <v>697</v>
      </c>
      <c r="B229" t="s">
        <v>251</v>
      </c>
      <c r="C229" s="218">
        <v>1210</v>
      </c>
      <c r="D229" s="178">
        <v>7824205.1039639385</v>
      </c>
      <c r="E229" s="182">
        <v>7868007.0053934511</v>
      </c>
      <c r="F229" s="255">
        <v>7927012</v>
      </c>
      <c r="G229" s="172">
        <f t="shared" si="20"/>
        <v>59004.99460654892</v>
      </c>
      <c r="H229" s="173">
        <f t="shared" si="21"/>
        <v>7.4993571518303815E-3</v>
      </c>
      <c r="I229" s="267">
        <f t="shared" si="18"/>
        <v>48.764458352519767</v>
      </c>
      <c r="J229" s="184">
        <v>-69085.151303993844</v>
      </c>
      <c r="K229" s="185">
        <v>-95358.953015399791</v>
      </c>
      <c r="L229" s="254">
        <v>-130762.00988030998</v>
      </c>
      <c r="M229" s="186">
        <f t="shared" si="22"/>
        <v>-29.25872468174396</v>
      </c>
      <c r="N229" s="187">
        <v>-34279.641955663748</v>
      </c>
      <c r="O229" s="188">
        <v>-51925.189120900082</v>
      </c>
      <c r="P229" s="263">
        <v>-75527.227030838651</v>
      </c>
      <c r="Q229" s="264">
        <f t="shared" si="19"/>
        <v>-19.505816454494685</v>
      </c>
      <c r="R229" s="252">
        <v>18</v>
      </c>
    </row>
    <row r="230" spans="1:18" ht="15">
      <c r="A230">
        <v>698</v>
      </c>
      <c r="B230" t="s">
        <v>252</v>
      </c>
      <c r="C230" s="218">
        <v>64180</v>
      </c>
      <c r="D230" s="178">
        <v>258707045.43857855</v>
      </c>
      <c r="E230" s="182">
        <v>252998989.4780775</v>
      </c>
      <c r="F230" s="255">
        <v>252778136</v>
      </c>
      <c r="G230" s="172">
        <f t="shared" si="20"/>
        <v>-220853.47807750106</v>
      </c>
      <c r="H230" s="173">
        <f t="shared" si="21"/>
        <v>-8.7294213519630731E-4</v>
      </c>
      <c r="I230" s="267">
        <f t="shared" si="18"/>
        <v>-3.4411573399423663</v>
      </c>
      <c r="J230" s="184">
        <v>-21866938.844747391</v>
      </c>
      <c r="K230" s="185">
        <v>-18442232.224565633</v>
      </c>
      <c r="L230" s="254">
        <v>-18309719.873889558</v>
      </c>
      <c r="M230" s="186">
        <f t="shared" si="22"/>
        <v>2.0646985147409569</v>
      </c>
      <c r="N230" s="187">
        <v>-14239564.998743877</v>
      </c>
      <c r="O230" s="188">
        <v>-11954183.995412966</v>
      </c>
      <c r="P230" s="263">
        <v>-11865842.428295489</v>
      </c>
      <c r="Q230" s="264">
        <f t="shared" si="19"/>
        <v>1.3764656764954322</v>
      </c>
      <c r="R230" s="252">
        <v>19</v>
      </c>
    </row>
    <row r="231" spans="1:18" ht="15">
      <c r="A231">
        <v>700</v>
      </c>
      <c r="B231" t="s">
        <v>253</v>
      </c>
      <c r="C231" s="218">
        <v>4913</v>
      </c>
      <c r="D231" s="178">
        <v>23388291.999215499</v>
      </c>
      <c r="E231" s="182">
        <v>23044480.173908323</v>
      </c>
      <c r="F231" s="255">
        <v>23024392</v>
      </c>
      <c r="G231" s="172">
        <f t="shared" si="20"/>
        <v>-20088.17390832305</v>
      </c>
      <c r="H231" s="173">
        <f t="shared" si="21"/>
        <v>-8.7171304176639685E-4</v>
      </c>
      <c r="I231" s="267">
        <f t="shared" si="18"/>
        <v>-4.0887795457608487</v>
      </c>
      <c r="J231" s="184">
        <v>24491.904781800073</v>
      </c>
      <c r="K231" s="185">
        <v>230784.65618846891</v>
      </c>
      <c r="L231" s="254">
        <v>242837.30904163822</v>
      </c>
      <c r="M231" s="186">
        <f t="shared" si="22"/>
        <v>2.4532165384020566</v>
      </c>
      <c r="N231" s="187">
        <v>363257.22067607666</v>
      </c>
      <c r="O231" s="188">
        <v>500685.7787524258</v>
      </c>
      <c r="P231" s="263">
        <v>508720.88065454521</v>
      </c>
      <c r="Q231" s="264">
        <f t="shared" si="19"/>
        <v>1.6354776922693686</v>
      </c>
      <c r="R231" s="252">
        <v>9</v>
      </c>
    </row>
    <row r="232" spans="1:18" ht="15">
      <c r="A232">
        <v>702</v>
      </c>
      <c r="B232" t="s">
        <v>254</v>
      </c>
      <c r="C232" s="218">
        <v>4155</v>
      </c>
      <c r="D232" s="178">
        <v>21805571.632735141</v>
      </c>
      <c r="E232" s="182">
        <v>20961838.670669135</v>
      </c>
      <c r="F232" s="255">
        <v>21032282</v>
      </c>
      <c r="G232" s="172">
        <f t="shared" si="20"/>
        <v>70443.329330865294</v>
      </c>
      <c r="H232" s="173">
        <f t="shared" si="21"/>
        <v>3.3605510679477354E-3</v>
      </c>
      <c r="I232" s="267">
        <f t="shared" si="18"/>
        <v>16.953869875057833</v>
      </c>
      <c r="J232" s="184">
        <v>131508.66390615053</v>
      </c>
      <c r="K232" s="185">
        <v>637766.89725443523</v>
      </c>
      <c r="L232" s="254">
        <v>595501.04167854588</v>
      </c>
      <c r="M232" s="186">
        <f t="shared" si="22"/>
        <v>-10.172287743896353</v>
      </c>
      <c r="N232" s="187">
        <v>-89933.549841044558</v>
      </c>
      <c r="O232" s="188">
        <v>247245.8280607574</v>
      </c>
      <c r="P232" s="263">
        <v>219068.59101016991</v>
      </c>
      <c r="Q232" s="264">
        <f t="shared" si="19"/>
        <v>-6.7815251625962665</v>
      </c>
      <c r="R232" s="252">
        <v>6</v>
      </c>
    </row>
    <row r="233" spans="1:18" ht="15">
      <c r="A233">
        <v>704</v>
      </c>
      <c r="B233" t="s">
        <v>255</v>
      </c>
      <c r="C233" s="218">
        <v>6379</v>
      </c>
      <c r="D233" s="178">
        <v>19459253.189540323</v>
      </c>
      <c r="E233" s="182">
        <v>19332734.673876345</v>
      </c>
      <c r="F233" s="255">
        <v>19315804</v>
      </c>
      <c r="G233" s="172">
        <f t="shared" si="20"/>
        <v>-16930.673876345158</v>
      </c>
      <c r="H233" s="173">
        <f t="shared" si="21"/>
        <v>-8.7575162862101399E-4</v>
      </c>
      <c r="I233" s="267">
        <f t="shared" si="18"/>
        <v>-2.6541266462368958</v>
      </c>
      <c r="J233" s="184">
        <v>368904.36564034637</v>
      </c>
      <c r="K233" s="185">
        <v>444813.24471233913</v>
      </c>
      <c r="L233" s="254">
        <v>454971.36601067602</v>
      </c>
      <c r="M233" s="186">
        <f t="shared" si="22"/>
        <v>1.5924316191153614</v>
      </c>
      <c r="N233" s="187">
        <v>-62926.853982607601</v>
      </c>
      <c r="O233" s="188">
        <v>-12281.525754025564</v>
      </c>
      <c r="P233" s="263">
        <v>-5509.4448884603189</v>
      </c>
      <c r="Q233" s="264">
        <f t="shared" si="19"/>
        <v>1.0616210794113883</v>
      </c>
      <c r="R233" s="252">
        <v>2</v>
      </c>
    </row>
    <row r="234" spans="1:18" ht="15">
      <c r="A234">
        <v>707</v>
      </c>
      <c r="B234" t="s">
        <v>256</v>
      </c>
      <c r="C234" s="218">
        <v>2032</v>
      </c>
      <c r="D234" s="178">
        <v>11381700.778012965</v>
      </c>
      <c r="E234" s="182">
        <v>11465108.913561646</v>
      </c>
      <c r="F234" s="255">
        <v>11455107</v>
      </c>
      <c r="G234" s="172">
        <f t="shared" si="20"/>
        <v>-10001.913561645895</v>
      </c>
      <c r="H234" s="173">
        <f t="shared" si="21"/>
        <v>-8.7237841672964899E-4</v>
      </c>
      <c r="I234" s="267">
        <f t="shared" si="18"/>
        <v>-4.9222015559280985</v>
      </c>
      <c r="J234" s="184">
        <v>164674.92679496965</v>
      </c>
      <c r="K234" s="185">
        <v>114640.28682437965</v>
      </c>
      <c r="L234" s="254">
        <v>120641.47269543461</v>
      </c>
      <c r="M234" s="186">
        <f t="shared" si="22"/>
        <v>2.9533395034719274</v>
      </c>
      <c r="N234" s="187">
        <v>279537.68185277825</v>
      </c>
      <c r="O234" s="188">
        <v>246000.29508415933</v>
      </c>
      <c r="P234" s="263">
        <v>250001.08566486579</v>
      </c>
      <c r="Q234" s="264">
        <f t="shared" si="19"/>
        <v>1.9688930023161748</v>
      </c>
      <c r="R234" s="252">
        <v>12</v>
      </c>
    </row>
    <row r="235" spans="1:18" ht="15">
      <c r="A235">
        <v>710</v>
      </c>
      <c r="B235" t="s">
        <v>257</v>
      </c>
      <c r="C235" s="218">
        <v>27484</v>
      </c>
      <c r="D235" s="178">
        <v>117376995.72298642</v>
      </c>
      <c r="E235" s="182">
        <v>113388399.63715878</v>
      </c>
      <c r="F235" s="255">
        <v>113289650</v>
      </c>
      <c r="G235" s="172">
        <f t="shared" si="20"/>
        <v>-98749.63715878129</v>
      </c>
      <c r="H235" s="173">
        <f t="shared" si="21"/>
        <v>-8.7089717709023747E-4</v>
      </c>
      <c r="I235" s="267">
        <f t="shared" si="18"/>
        <v>-3.592986361475087</v>
      </c>
      <c r="J235" s="184">
        <v>-4328872.1656706752</v>
      </c>
      <c r="K235" s="185">
        <v>-1935684.5290115527</v>
      </c>
      <c r="L235" s="254">
        <v>-1876434.7318152732</v>
      </c>
      <c r="M235" s="186">
        <f t="shared" si="22"/>
        <v>2.1557923590554329</v>
      </c>
      <c r="N235" s="187">
        <v>-1221505.3455643367</v>
      </c>
      <c r="O235" s="188">
        <v>373423.25477128586</v>
      </c>
      <c r="P235" s="263">
        <v>412923.11956884601</v>
      </c>
      <c r="Q235" s="264">
        <f t="shared" si="19"/>
        <v>1.4371949060384277</v>
      </c>
      <c r="R235" s="252">
        <v>1</v>
      </c>
    </row>
    <row r="236" spans="1:18" ht="15">
      <c r="A236">
        <v>729</v>
      </c>
      <c r="B236" t="s">
        <v>258</v>
      </c>
      <c r="C236" s="218">
        <v>9117</v>
      </c>
      <c r="D236" s="178">
        <v>43246882.175291419</v>
      </c>
      <c r="E236" s="182">
        <v>43494410.314101383</v>
      </c>
      <c r="F236" s="255">
        <v>43456462</v>
      </c>
      <c r="G236" s="172">
        <f t="shared" si="20"/>
        <v>-37948.31410138309</v>
      </c>
      <c r="H236" s="173">
        <f t="shared" si="21"/>
        <v>-8.7248715012650294E-4</v>
      </c>
      <c r="I236" s="267">
        <f t="shared" si="18"/>
        <v>-4.162368553403871</v>
      </c>
      <c r="J236" s="184">
        <v>123482.79004351576</v>
      </c>
      <c r="K236" s="185">
        <v>-25004.206286530865</v>
      </c>
      <c r="L236" s="254">
        <v>-2235.4910099561166</v>
      </c>
      <c r="M236" s="186">
        <f t="shared" si="22"/>
        <v>2.4973911677717173</v>
      </c>
      <c r="N236" s="187">
        <v>283378.3403821871</v>
      </c>
      <c r="O236" s="188">
        <v>183858.92065700068</v>
      </c>
      <c r="P236" s="263">
        <v>199038.06417472914</v>
      </c>
      <c r="Q236" s="264">
        <f t="shared" si="19"/>
        <v>1.6649274451824567</v>
      </c>
      <c r="R236" s="252">
        <v>13</v>
      </c>
    </row>
    <row r="237" spans="1:18" ht="15">
      <c r="A237">
        <v>732</v>
      </c>
      <c r="B237" t="s">
        <v>259</v>
      </c>
      <c r="C237" s="218">
        <v>3416</v>
      </c>
      <c r="D237" s="178">
        <v>23019861.271481175</v>
      </c>
      <c r="E237" s="182">
        <v>23138846.126332399</v>
      </c>
      <c r="F237" s="255">
        <v>23118694</v>
      </c>
      <c r="G237" s="172">
        <f t="shared" si="20"/>
        <v>-20152.126332398504</v>
      </c>
      <c r="H237" s="173">
        <f t="shared" si="21"/>
        <v>-8.7092183518455756E-4</v>
      </c>
      <c r="I237" s="267">
        <f t="shared" si="18"/>
        <v>-5.8993344064398432</v>
      </c>
      <c r="J237" s="184">
        <v>-545544.63024855475</v>
      </c>
      <c r="K237" s="185">
        <v>-616935.59240299731</v>
      </c>
      <c r="L237" s="254">
        <v>-604844.44520688534</v>
      </c>
      <c r="M237" s="186">
        <f t="shared" si="22"/>
        <v>3.5395629965198969</v>
      </c>
      <c r="N237" s="187">
        <v>618966.55828274123</v>
      </c>
      <c r="O237" s="188">
        <v>571373.45362702187</v>
      </c>
      <c r="P237" s="263">
        <v>579434.21842443536</v>
      </c>
      <c r="Q237" s="264">
        <f t="shared" si="19"/>
        <v>2.359708664348211</v>
      </c>
      <c r="R237" s="252">
        <v>19</v>
      </c>
    </row>
    <row r="238" spans="1:18" ht="15">
      <c r="A238">
        <v>734</v>
      </c>
      <c r="B238" t="s">
        <v>260</v>
      </c>
      <c r="C238" s="218">
        <v>51400</v>
      </c>
      <c r="D238" s="178">
        <v>213100531.63529322</v>
      </c>
      <c r="E238" s="182">
        <v>214469812.87689772</v>
      </c>
      <c r="F238" s="255">
        <v>214282886</v>
      </c>
      <c r="G238" s="172">
        <f t="shared" si="20"/>
        <v>-186926.87689772248</v>
      </c>
      <c r="H238" s="173">
        <f t="shared" si="21"/>
        <v>-8.7157663071686252E-4</v>
      </c>
      <c r="I238" s="267">
        <f t="shared" si="18"/>
        <v>-3.6367096672708654</v>
      </c>
      <c r="J238" s="184">
        <v>-2487116.5794258942</v>
      </c>
      <c r="K238" s="185">
        <v>-3308608.4432117837</v>
      </c>
      <c r="L238" s="254">
        <v>-3196452.2279215986</v>
      </c>
      <c r="M238" s="186">
        <f t="shared" si="22"/>
        <v>2.182027534828503</v>
      </c>
      <c r="N238" s="187">
        <v>309393.39313882607</v>
      </c>
      <c r="O238" s="188">
        <v>-239626.30460658</v>
      </c>
      <c r="P238" s="263">
        <v>-164855.49441304526</v>
      </c>
      <c r="Q238" s="264">
        <f t="shared" si="19"/>
        <v>1.4546850232205202</v>
      </c>
      <c r="R238" s="252">
        <v>2</v>
      </c>
    </row>
    <row r="239" spans="1:18" ht="15">
      <c r="A239">
        <v>738</v>
      </c>
      <c r="B239" t="s">
        <v>261</v>
      </c>
      <c r="C239" s="218">
        <v>2959</v>
      </c>
      <c r="D239" s="178">
        <v>10512750.439075278</v>
      </c>
      <c r="E239" s="182">
        <v>10523583.586074075</v>
      </c>
      <c r="F239" s="255">
        <v>10514389</v>
      </c>
      <c r="G239" s="172">
        <f t="shared" si="20"/>
        <v>-9194.5860740747303</v>
      </c>
      <c r="H239" s="173">
        <f t="shared" si="21"/>
        <v>-8.7371245725096768E-4</v>
      </c>
      <c r="I239" s="267">
        <f t="shared" si="18"/>
        <v>-3.1073288523402267</v>
      </c>
      <c r="J239" s="184">
        <v>49480.871822607842</v>
      </c>
      <c r="K239" s="185">
        <v>42980.626732935554</v>
      </c>
      <c r="L239" s="254">
        <v>48497.464560992346</v>
      </c>
      <c r="M239" s="186">
        <f t="shared" si="22"/>
        <v>1.8644264373290951</v>
      </c>
      <c r="N239" s="187">
        <v>-5136.5945934219262</v>
      </c>
      <c r="O239" s="188">
        <v>-9463.7852297800055</v>
      </c>
      <c r="P239" s="263">
        <v>-5785.8933444046088</v>
      </c>
      <c r="Q239" s="264">
        <f t="shared" si="19"/>
        <v>1.2429509582208167</v>
      </c>
      <c r="R239" s="252">
        <v>2</v>
      </c>
    </row>
    <row r="240" spans="1:18" ht="15">
      <c r="A240">
        <v>739</v>
      </c>
      <c r="B240" t="s">
        <v>262</v>
      </c>
      <c r="C240" s="218">
        <v>3261</v>
      </c>
      <c r="D240" s="178">
        <v>16100228.865146942</v>
      </c>
      <c r="E240" s="182">
        <v>16032387.582548911</v>
      </c>
      <c r="F240" s="255">
        <v>16018405</v>
      </c>
      <c r="G240" s="172">
        <f t="shared" si="20"/>
        <v>-13982.582548910752</v>
      </c>
      <c r="H240" s="173">
        <f t="shared" si="21"/>
        <v>-8.7214599054046384E-4</v>
      </c>
      <c r="I240" s="267">
        <f t="shared" si="18"/>
        <v>-4.2878204688472099</v>
      </c>
      <c r="J240" s="184">
        <v>1438017.4488031343</v>
      </c>
      <c r="K240" s="185">
        <v>1478741.3775588991</v>
      </c>
      <c r="L240" s="254">
        <v>1487130.9457899807</v>
      </c>
      <c r="M240" s="186">
        <f t="shared" si="22"/>
        <v>2.5726980162777031</v>
      </c>
      <c r="N240" s="187">
        <v>1204309.2226618777</v>
      </c>
      <c r="O240" s="188">
        <v>1231119.9742539793</v>
      </c>
      <c r="P240" s="263">
        <v>1236713.0197413699</v>
      </c>
      <c r="Q240" s="264">
        <f t="shared" si="19"/>
        <v>1.7151320108526826</v>
      </c>
      <c r="R240" s="252">
        <v>9</v>
      </c>
    </row>
    <row r="241" spans="1:18" ht="15">
      <c r="A241">
        <v>740</v>
      </c>
      <c r="B241" t="s">
        <v>263</v>
      </c>
      <c r="C241" s="218">
        <v>32547</v>
      </c>
      <c r="D241" s="178">
        <v>156536489.09615523</v>
      </c>
      <c r="E241" s="182">
        <v>157229621.81852001</v>
      </c>
      <c r="F241" s="255">
        <v>156287133</v>
      </c>
      <c r="G241" s="172">
        <f t="shared" si="20"/>
        <v>-942488.81852000952</v>
      </c>
      <c r="H241" s="173">
        <f t="shared" si="21"/>
        <v>-5.9943464063525092E-3</v>
      </c>
      <c r="I241" s="267">
        <f t="shared" si="18"/>
        <v>-28.957778551633314</v>
      </c>
      <c r="J241" s="184">
        <v>-2170470.1955421437</v>
      </c>
      <c r="K241" s="185">
        <v>-2586297.905616194</v>
      </c>
      <c r="L241" s="254">
        <v>-2020804.7409270357</v>
      </c>
      <c r="M241" s="186">
        <f t="shared" si="22"/>
        <v>17.374663246663541</v>
      </c>
      <c r="N241" s="187">
        <v>129236.48823625229</v>
      </c>
      <c r="O241" s="188">
        <v>-148899.44689474697</v>
      </c>
      <c r="P241" s="263">
        <v>228095.99623139377</v>
      </c>
      <c r="Q241" s="264">
        <f t="shared" si="19"/>
        <v>11.58310883111011</v>
      </c>
      <c r="R241" s="252">
        <v>10</v>
      </c>
    </row>
    <row r="242" spans="1:18" ht="15">
      <c r="A242">
        <v>742</v>
      </c>
      <c r="B242" t="s">
        <v>264</v>
      </c>
      <c r="C242" s="218">
        <v>1009</v>
      </c>
      <c r="D242" s="178">
        <v>5897983.2357324203</v>
      </c>
      <c r="E242" s="182">
        <v>5924079.0668551186</v>
      </c>
      <c r="F242" s="255">
        <v>5719962</v>
      </c>
      <c r="G242" s="172">
        <f t="shared" si="20"/>
        <v>-204117.06685511861</v>
      </c>
      <c r="H242" s="173">
        <f t="shared" si="21"/>
        <v>-3.445549334362228E-2</v>
      </c>
      <c r="I242" s="267">
        <f t="shared" si="18"/>
        <v>-202.29639926176276</v>
      </c>
      <c r="J242" s="184">
        <v>-268220.85009494331</v>
      </c>
      <c r="K242" s="185">
        <v>-283877.66952237871</v>
      </c>
      <c r="L242" s="254">
        <v>-161407.18414677025</v>
      </c>
      <c r="M242" s="186">
        <f t="shared" si="22"/>
        <v>121.37808263192117</v>
      </c>
      <c r="N242" s="187">
        <v>52328.302802560662</v>
      </c>
      <c r="O242" s="188">
        <v>41878.421214976319</v>
      </c>
      <c r="P242" s="263">
        <v>123525.4114653835</v>
      </c>
      <c r="Q242" s="264">
        <f t="shared" si="19"/>
        <v>80.918721754615632</v>
      </c>
      <c r="R242" s="252">
        <v>19</v>
      </c>
    </row>
    <row r="243" spans="1:18" ht="15">
      <c r="A243">
        <v>743</v>
      </c>
      <c r="B243" t="s">
        <v>265</v>
      </c>
      <c r="C243" s="218">
        <v>64736</v>
      </c>
      <c r="D243" s="178">
        <v>237789138.30301598</v>
      </c>
      <c r="E243" s="182">
        <v>240822173.45511141</v>
      </c>
      <c r="F243" s="255">
        <v>240638585</v>
      </c>
      <c r="G243" s="172">
        <f t="shared" si="20"/>
        <v>-183588.45511141419</v>
      </c>
      <c r="H243" s="173">
        <f t="shared" si="21"/>
        <v>-7.6234032970238336E-4</v>
      </c>
      <c r="I243" s="267">
        <f t="shared" si="18"/>
        <v>-2.8359561157843269</v>
      </c>
      <c r="J243" s="184">
        <v>-3788102.496411154</v>
      </c>
      <c r="K243" s="185">
        <v>-5608038.1642504819</v>
      </c>
      <c r="L243" s="254">
        <v>-5497885.2655691179</v>
      </c>
      <c r="M243" s="186">
        <f t="shared" si="22"/>
        <v>1.7015709756760384</v>
      </c>
      <c r="N243" s="187">
        <v>-1551476.2534244265</v>
      </c>
      <c r="O243" s="188">
        <v>-2762742.1828595041</v>
      </c>
      <c r="P243" s="263">
        <v>-2689306.917071817</v>
      </c>
      <c r="Q243" s="264">
        <f t="shared" si="19"/>
        <v>1.134380650452409</v>
      </c>
      <c r="R243" s="252">
        <v>14</v>
      </c>
    </row>
    <row r="244" spans="1:18" ht="15">
      <c r="A244">
        <v>746</v>
      </c>
      <c r="B244" t="s">
        <v>266</v>
      </c>
      <c r="C244" s="218">
        <v>4781</v>
      </c>
      <c r="D244" s="178">
        <v>21393638.702176061</v>
      </c>
      <c r="E244" s="182">
        <v>21175403.849568598</v>
      </c>
      <c r="F244" s="255">
        <v>21308934</v>
      </c>
      <c r="G244" s="172">
        <f t="shared" si="20"/>
        <v>133530.15043140203</v>
      </c>
      <c r="H244" s="173">
        <f t="shared" si="21"/>
        <v>6.3059080894045105E-3</v>
      </c>
      <c r="I244" s="267">
        <f t="shared" si="18"/>
        <v>27.92933495741519</v>
      </c>
      <c r="J244" s="184">
        <v>-154755.67490200824</v>
      </c>
      <c r="K244" s="185">
        <v>-23797.71269851752</v>
      </c>
      <c r="L244" s="254">
        <v>-103915.72865544069</v>
      </c>
      <c r="M244" s="186">
        <f t="shared" si="22"/>
        <v>-16.757585433366067</v>
      </c>
      <c r="N244" s="187">
        <v>-640250.2986837558</v>
      </c>
      <c r="O244" s="188">
        <v>-553246.26753906161</v>
      </c>
      <c r="P244" s="263">
        <v>-606658.27817700489</v>
      </c>
      <c r="Q244" s="264">
        <f t="shared" si="19"/>
        <v>-11.171723622242896</v>
      </c>
      <c r="R244" s="252">
        <v>17</v>
      </c>
    </row>
    <row r="245" spans="1:18" ht="15">
      <c r="A245">
        <v>747</v>
      </c>
      <c r="B245" t="s">
        <v>267</v>
      </c>
      <c r="C245" s="218">
        <v>1352</v>
      </c>
      <c r="D245" s="178">
        <v>6480749.242080736</v>
      </c>
      <c r="E245" s="182">
        <v>7831707.4182290668</v>
      </c>
      <c r="F245" s="255">
        <v>6215855</v>
      </c>
      <c r="G245" s="172">
        <f t="shared" si="20"/>
        <v>-1615852.4182290668</v>
      </c>
      <c r="H245" s="173">
        <f t="shared" si="21"/>
        <v>-0.20632185702801051</v>
      </c>
      <c r="I245" s="267">
        <f t="shared" si="18"/>
        <v>-1195.1571140747535</v>
      </c>
      <c r="J245" s="184">
        <v>288613.01998115837</v>
      </c>
      <c r="K245" s="185">
        <v>-521952.36310029594</v>
      </c>
      <c r="L245" s="254">
        <v>447558.96251326235</v>
      </c>
      <c r="M245" s="186">
        <f t="shared" si="22"/>
        <v>717.09417574967324</v>
      </c>
      <c r="N245" s="187">
        <v>259380.59317902187</v>
      </c>
      <c r="O245" s="188">
        <v>-281164.58899418393</v>
      </c>
      <c r="P245" s="263">
        <v>365176.29474819027</v>
      </c>
      <c r="Q245" s="264">
        <f t="shared" si="19"/>
        <v>478.06278383311695</v>
      </c>
      <c r="R245" s="252">
        <v>4</v>
      </c>
    </row>
    <row r="246" spans="1:18" ht="15">
      <c r="A246">
        <v>748</v>
      </c>
      <c r="B246" t="s">
        <v>268</v>
      </c>
      <c r="C246" s="218">
        <v>5028</v>
      </c>
      <c r="D246" s="178">
        <v>20701449.099931505</v>
      </c>
      <c r="E246" s="182">
        <v>20793082.052129902</v>
      </c>
      <c r="F246" s="255">
        <v>22681745</v>
      </c>
      <c r="G246" s="172">
        <f t="shared" si="20"/>
        <v>1888662.9478700981</v>
      </c>
      <c r="H246" s="173">
        <f t="shared" si="21"/>
        <v>9.0831313180752646E-2</v>
      </c>
      <c r="I246" s="267">
        <f t="shared" si="18"/>
        <v>375.62906679993995</v>
      </c>
      <c r="J246" s="184">
        <v>522965.91531569761</v>
      </c>
      <c r="K246" s="185">
        <v>467991.09468485293</v>
      </c>
      <c r="L246" s="254">
        <v>-665206.94257305388</v>
      </c>
      <c r="M246" s="186">
        <f t="shared" si="22"/>
        <v>-225.37749348804829</v>
      </c>
      <c r="N246" s="187">
        <v>-42942.177892099084</v>
      </c>
      <c r="O246" s="188">
        <v>-79679.534708074047</v>
      </c>
      <c r="P246" s="263">
        <v>-835144.89288000506</v>
      </c>
      <c r="Q246" s="264">
        <f t="shared" si="19"/>
        <v>-150.25166232536415</v>
      </c>
      <c r="R246" s="252">
        <v>17</v>
      </c>
    </row>
    <row r="247" spans="1:18" ht="15">
      <c r="A247">
        <v>749</v>
      </c>
      <c r="B247" t="s">
        <v>269</v>
      </c>
      <c r="C247" s="218">
        <v>21293</v>
      </c>
      <c r="D247" s="178">
        <v>83707104.601346806</v>
      </c>
      <c r="E247" s="182">
        <v>83574345.058229297</v>
      </c>
      <c r="F247" s="255">
        <v>83501315</v>
      </c>
      <c r="G247" s="172">
        <f t="shared" si="20"/>
        <v>-73030.0582292974</v>
      </c>
      <c r="H247" s="173">
        <f t="shared" si="21"/>
        <v>-8.7383344946843065E-4</v>
      </c>
      <c r="I247" s="267">
        <f t="shared" si="18"/>
        <v>-3.4297683853518715</v>
      </c>
      <c r="J247" s="184">
        <v>-2520633.4862196804</v>
      </c>
      <c r="K247" s="185">
        <v>-2440974.3874780652</v>
      </c>
      <c r="L247" s="254">
        <v>-2397156.3534561843</v>
      </c>
      <c r="M247" s="186">
        <f t="shared" si="22"/>
        <v>2.0578609882064973</v>
      </c>
      <c r="N247" s="187">
        <v>-2733837.662116033</v>
      </c>
      <c r="O247" s="188">
        <v>-2680791.1933771428</v>
      </c>
      <c r="P247" s="263">
        <v>-2651579.1706958557</v>
      </c>
      <c r="Q247" s="264">
        <f t="shared" si="19"/>
        <v>1.3719073254725509</v>
      </c>
      <c r="R247" s="252">
        <v>11</v>
      </c>
    </row>
    <row r="248" spans="1:18" ht="15">
      <c r="A248">
        <v>751</v>
      </c>
      <c r="B248" t="s">
        <v>270</v>
      </c>
      <c r="C248" s="218">
        <v>2904</v>
      </c>
      <c r="D248" s="178">
        <v>13669160.20667761</v>
      </c>
      <c r="E248" s="182">
        <v>12215351.051699126</v>
      </c>
      <c r="F248" s="255">
        <v>13402196</v>
      </c>
      <c r="G248" s="172">
        <f t="shared" si="20"/>
        <v>1186844.9483008739</v>
      </c>
      <c r="H248" s="173">
        <f t="shared" si="21"/>
        <v>9.7160117894097411E-2</v>
      </c>
      <c r="I248" s="267">
        <f t="shared" si="18"/>
        <v>408.69316401545245</v>
      </c>
      <c r="J248" s="184">
        <v>-106188.18670083737</v>
      </c>
      <c r="K248" s="185">
        <v>766111.26646729512</v>
      </c>
      <c r="L248" s="254">
        <v>54004.000961878512</v>
      </c>
      <c r="M248" s="186">
        <f t="shared" si="22"/>
        <v>-245.21600051839414</v>
      </c>
      <c r="N248" s="187">
        <v>-356370.87934155046</v>
      </c>
      <c r="O248" s="188">
        <v>224915.41942471679</v>
      </c>
      <c r="P248" s="263">
        <v>-249822.7575788908</v>
      </c>
      <c r="Q248" s="264">
        <f t="shared" si="19"/>
        <v>-163.47733367892823</v>
      </c>
      <c r="R248" s="252">
        <v>19</v>
      </c>
    </row>
    <row r="249" spans="1:18" ht="15">
      <c r="A249">
        <v>753</v>
      </c>
      <c r="B249" t="s">
        <v>271</v>
      </c>
      <c r="C249" s="218">
        <v>22190</v>
      </c>
      <c r="D249" s="178">
        <v>66042996.065543376</v>
      </c>
      <c r="E249" s="182">
        <v>64653261.666417688</v>
      </c>
      <c r="F249" s="255">
        <v>64596241</v>
      </c>
      <c r="G249" s="172">
        <f t="shared" si="20"/>
        <v>-57020.666417688131</v>
      </c>
      <c r="H249" s="173">
        <f t="shared" si="21"/>
        <v>-8.81945704640388E-4</v>
      </c>
      <c r="I249" s="267">
        <f t="shared" si="18"/>
        <v>-2.5696559899814391</v>
      </c>
      <c r="J249" s="184">
        <v>4564096.1508423472</v>
      </c>
      <c r="K249" s="185">
        <v>5397820.4536089394</v>
      </c>
      <c r="L249" s="254">
        <v>5432032.9815578219</v>
      </c>
      <c r="M249" s="186">
        <f t="shared" si="22"/>
        <v>1.5417993667815426</v>
      </c>
      <c r="N249" s="187">
        <v>2661905.797450779</v>
      </c>
      <c r="O249" s="188">
        <v>3219777.6157195163</v>
      </c>
      <c r="P249" s="263">
        <v>3242585.9676854638</v>
      </c>
      <c r="Q249" s="264">
        <f t="shared" si="19"/>
        <v>1.0278662445221967</v>
      </c>
      <c r="R249" s="252">
        <v>1</v>
      </c>
    </row>
    <row r="250" spans="1:18" ht="15">
      <c r="A250">
        <v>755</v>
      </c>
      <c r="B250" t="s">
        <v>272</v>
      </c>
      <c r="C250" s="218">
        <v>6198</v>
      </c>
      <c r="D250" s="178">
        <v>19627865.322076991</v>
      </c>
      <c r="E250" s="182">
        <v>19727275.907212142</v>
      </c>
      <c r="F250" s="255">
        <v>19710040</v>
      </c>
      <c r="G250" s="172">
        <f t="shared" si="20"/>
        <v>-17235.907212141901</v>
      </c>
      <c r="H250" s="173">
        <f t="shared" si="21"/>
        <v>-8.7370944134464027E-4</v>
      </c>
      <c r="I250" s="267">
        <f t="shared" si="18"/>
        <v>-2.7808820929560989</v>
      </c>
      <c r="J250" s="184">
        <v>513673.27661455324</v>
      </c>
      <c r="K250" s="185">
        <v>454018.30975427822</v>
      </c>
      <c r="L250" s="254">
        <v>464360.05994844204</v>
      </c>
      <c r="M250" s="186">
        <f t="shared" si="22"/>
        <v>1.6685624708234621</v>
      </c>
      <c r="N250" s="187">
        <v>869640.71732149285</v>
      </c>
      <c r="O250" s="188">
        <v>830022.97629151726</v>
      </c>
      <c r="P250" s="263">
        <v>836917.47642097028</v>
      </c>
      <c r="Q250" s="264">
        <f t="shared" si="19"/>
        <v>1.1123749805506653</v>
      </c>
      <c r="R250" s="252">
        <v>1</v>
      </c>
    </row>
    <row r="251" spans="1:18" ht="15">
      <c r="A251">
        <v>758</v>
      </c>
      <c r="B251" t="s">
        <v>273</v>
      </c>
      <c r="C251" s="218">
        <v>8187</v>
      </c>
      <c r="D251" s="178">
        <v>45043893.461887486</v>
      </c>
      <c r="E251" s="182">
        <v>48446962.222077884</v>
      </c>
      <c r="F251" s="255">
        <v>44014835</v>
      </c>
      <c r="G251" s="172">
        <f t="shared" si="20"/>
        <v>-4432127.2220778838</v>
      </c>
      <c r="H251" s="173">
        <f t="shared" si="21"/>
        <v>-9.1484110020382411E-2</v>
      </c>
      <c r="I251" s="267">
        <f t="shared" si="18"/>
        <v>-541.36157592254597</v>
      </c>
      <c r="J251" s="184">
        <v>-4307915.1460966785</v>
      </c>
      <c r="K251" s="185">
        <v>-6349730.2731222827</v>
      </c>
      <c r="L251" s="254">
        <v>-3690454.1879474381</v>
      </c>
      <c r="M251" s="186">
        <f t="shared" si="22"/>
        <v>324.81691525282088</v>
      </c>
      <c r="N251" s="187">
        <v>-2288051.4440695071</v>
      </c>
      <c r="O251" s="188">
        <v>-3649723.2177957292</v>
      </c>
      <c r="P251" s="263">
        <v>-1876872.494345821</v>
      </c>
      <c r="Q251" s="264">
        <f t="shared" si="19"/>
        <v>216.5446101685487</v>
      </c>
      <c r="R251" s="252">
        <v>19</v>
      </c>
    </row>
    <row r="252" spans="1:18" ht="15">
      <c r="A252">
        <v>759</v>
      </c>
      <c r="B252" t="s">
        <v>274</v>
      </c>
      <c r="C252" s="218">
        <v>1997</v>
      </c>
      <c r="D252" s="178">
        <v>9524679.5168105923</v>
      </c>
      <c r="E252" s="182">
        <v>9582830.4313227031</v>
      </c>
      <c r="F252" s="255">
        <v>9576624</v>
      </c>
      <c r="G252" s="172">
        <f t="shared" si="20"/>
        <v>-6206.431322703138</v>
      </c>
      <c r="H252" s="173">
        <f t="shared" si="21"/>
        <v>-6.4766160344616197E-4</v>
      </c>
      <c r="I252" s="267">
        <f t="shared" si="18"/>
        <v>-3.107877477567921</v>
      </c>
      <c r="J252" s="184">
        <v>327847.10422797321</v>
      </c>
      <c r="K252" s="185">
        <v>292960.50971190888</v>
      </c>
      <c r="L252" s="254">
        <v>296684.54337241122</v>
      </c>
      <c r="M252" s="186">
        <f t="shared" si="22"/>
        <v>1.8648140513281661</v>
      </c>
      <c r="N252" s="187">
        <v>11432.504784708492</v>
      </c>
      <c r="O252" s="188">
        <v>-11895.093642204258</v>
      </c>
      <c r="P252" s="263">
        <v>-9412.404535199852</v>
      </c>
      <c r="Q252" s="264">
        <f t="shared" si="19"/>
        <v>1.2432093675535332</v>
      </c>
      <c r="R252" s="252">
        <v>14</v>
      </c>
    </row>
    <row r="253" spans="1:18" ht="15">
      <c r="A253">
        <v>761</v>
      </c>
      <c r="B253" t="s">
        <v>275</v>
      </c>
      <c r="C253" s="218">
        <v>8563</v>
      </c>
      <c r="D253" s="178">
        <v>36150289.858967736</v>
      </c>
      <c r="E253" s="182">
        <v>36642836.447568268</v>
      </c>
      <c r="F253" s="255">
        <v>36610913</v>
      </c>
      <c r="G253" s="172">
        <f t="shared" si="20"/>
        <v>-31923.447568267584</v>
      </c>
      <c r="H253" s="173">
        <f t="shared" si="21"/>
        <v>-8.7120568883760968E-4</v>
      </c>
      <c r="I253" s="267">
        <f t="shared" si="18"/>
        <v>-3.728068149978697</v>
      </c>
      <c r="J253" s="184">
        <v>2486994.9629147374</v>
      </c>
      <c r="K253" s="185">
        <v>2191494.4358958588</v>
      </c>
      <c r="L253" s="254">
        <v>2210648.4588482603</v>
      </c>
      <c r="M253" s="186">
        <f t="shared" si="22"/>
        <v>2.2368355660868322</v>
      </c>
      <c r="N253" s="187">
        <v>1717946.3211660339</v>
      </c>
      <c r="O253" s="188">
        <v>1520461.3624479037</v>
      </c>
      <c r="P253" s="263">
        <v>1533230.7110828501</v>
      </c>
      <c r="Q253" s="264">
        <f t="shared" si="19"/>
        <v>1.4912237107259596</v>
      </c>
      <c r="R253" s="252">
        <v>2</v>
      </c>
    </row>
    <row r="254" spans="1:18" ht="15">
      <c r="A254">
        <v>762</v>
      </c>
      <c r="B254" t="s">
        <v>276</v>
      </c>
      <c r="C254" s="218">
        <v>3777</v>
      </c>
      <c r="D254" s="178">
        <v>18511349.346322618</v>
      </c>
      <c r="E254" s="182">
        <v>18462265.227898199</v>
      </c>
      <c r="F254" s="255">
        <v>18446134</v>
      </c>
      <c r="G254" s="172">
        <f t="shared" si="20"/>
        <v>-16131.227898199111</v>
      </c>
      <c r="H254" s="173">
        <f t="shared" si="21"/>
        <v>-8.7374044837267993E-4</v>
      </c>
      <c r="I254" s="267">
        <f t="shared" si="18"/>
        <v>-4.2709102192743211</v>
      </c>
      <c r="J254" s="184">
        <v>1282522.1789039294</v>
      </c>
      <c r="K254" s="185">
        <v>1311991.8955366977</v>
      </c>
      <c r="L254" s="254">
        <v>1321670.5136391146</v>
      </c>
      <c r="M254" s="186">
        <f t="shared" si="22"/>
        <v>2.562514721317676</v>
      </c>
      <c r="N254" s="187">
        <v>765273.78337257635</v>
      </c>
      <c r="O254" s="188">
        <v>784580.20056692639</v>
      </c>
      <c r="P254" s="263">
        <v>791032.61263520934</v>
      </c>
      <c r="Q254" s="264">
        <f t="shared" si="19"/>
        <v>1.7083431475464528</v>
      </c>
      <c r="R254" s="252">
        <v>11</v>
      </c>
    </row>
    <row r="255" spans="1:18" ht="15">
      <c r="A255">
        <v>765</v>
      </c>
      <c r="B255" t="s">
        <v>277</v>
      </c>
      <c r="C255" s="218">
        <v>10348</v>
      </c>
      <c r="D255" s="178">
        <v>47398319.961965442</v>
      </c>
      <c r="E255" s="182">
        <v>46891774.283503838</v>
      </c>
      <c r="F255" s="255">
        <v>46850583</v>
      </c>
      <c r="G255" s="172">
        <f t="shared" si="20"/>
        <v>-41191.283503837883</v>
      </c>
      <c r="H255" s="173">
        <f t="shared" si="21"/>
        <v>-8.7843303294088957E-4</v>
      </c>
      <c r="I255" s="267">
        <f t="shared" si="18"/>
        <v>-3.980603353675868</v>
      </c>
      <c r="J255" s="184">
        <v>-2513047.9136817916</v>
      </c>
      <c r="K255" s="185">
        <v>-2209125.8066887502</v>
      </c>
      <c r="L255" s="254">
        <v>-2184411.0825233534</v>
      </c>
      <c r="M255" s="186">
        <f t="shared" si="22"/>
        <v>2.388357572999301</v>
      </c>
      <c r="N255" s="187">
        <v>-984452.81385013321</v>
      </c>
      <c r="O255" s="188">
        <v>-781744.42579622357</v>
      </c>
      <c r="P255" s="263">
        <v>-765267.9430192773</v>
      </c>
      <c r="Q255" s="264">
        <f t="shared" si="19"/>
        <v>1.5922383820009927</v>
      </c>
      <c r="R255" s="252">
        <v>18</v>
      </c>
    </row>
    <row r="256" spans="1:18" ht="15">
      <c r="A256">
        <v>768</v>
      </c>
      <c r="B256" t="s">
        <v>278</v>
      </c>
      <c r="C256" s="218">
        <v>2430</v>
      </c>
      <c r="D256" s="178">
        <v>13029862.612976966</v>
      </c>
      <c r="E256" s="182">
        <v>13154174.732654061</v>
      </c>
      <c r="F256" s="255">
        <v>13059132</v>
      </c>
      <c r="G256" s="172">
        <f t="shared" si="20"/>
        <v>-95042.732654061168</v>
      </c>
      <c r="H256" s="173">
        <f t="shared" si="21"/>
        <v>-7.2252904181154057E-3</v>
      </c>
      <c r="I256" s="267">
        <f t="shared" si="18"/>
        <v>-39.11223566010748</v>
      </c>
      <c r="J256" s="184">
        <v>162972.09716201093</v>
      </c>
      <c r="K256" s="185">
        <v>88400.032347386674</v>
      </c>
      <c r="L256" s="254">
        <v>145425.74719057904</v>
      </c>
      <c r="M256" s="186">
        <f t="shared" si="22"/>
        <v>23.467372363453652</v>
      </c>
      <c r="N256" s="187">
        <v>498210.80131743796</v>
      </c>
      <c r="O256" s="188">
        <v>448227.39085577335</v>
      </c>
      <c r="P256" s="263">
        <v>486244.53408457228</v>
      </c>
      <c r="Q256" s="264">
        <f t="shared" si="19"/>
        <v>15.644914908970753</v>
      </c>
      <c r="R256" s="252">
        <v>10</v>
      </c>
    </row>
    <row r="257" spans="1:18" ht="15">
      <c r="A257">
        <v>777</v>
      </c>
      <c r="B257" t="s">
        <v>279</v>
      </c>
      <c r="C257" s="218">
        <v>7508</v>
      </c>
      <c r="D257" s="178">
        <v>42952333.060565554</v>
      </c>
      <c r="E257" s="182">
        <v>41936431.443833731</v>
      </c>
      <c r="F257" s="255">
        <v>41899720</v>
      </c>
      <c r="G257" s="172">
        <f t="shared" si="20"/>
        <v>-36711.443833731115</v>
      </c>
      <c r="H257" s="173">
        <f t="shared" si="21"/>
        <v>-8.754069569057028E-4</v>
      </c>
      <c r="I257" s="267">
        <f t="shared" si="18"/>
        <v>-4.8896435580355773</v>
      </c>
      <c r="J257" s="184">
        <v>-703599.08243160334</v>
      </c>
      <c r="K257" s="185">
        <v>-94030.613513145479</v>
      </c>
      <c r="L257" s="254">
        <v>-72003.561203717982</v>
      </c>
      <c r="M257" s="186">
        <f t="shared" si="22"/>
        <v>2.9338109096200715</v>
      </c>
      <c r="N257" s="187">
        <v>35274.828092681608</v>
      </c>
      <c r="O257" s="188">
        <v>441167.91475357994</v>
      </c>
      <c r="P257" s="263">
        <v>455852.61629320763</v>
      </c>
      <c r="Q257" s="264">
        <f t="shared" si="19"/>
        <v>1.9558739397479601</v>
      </c>
      <c r="R257" s="252">
        <v>18</v>
      </c>
    </row>
    <row r="258" spans="1:18" ht="15">
      <c r="A258">
        <v>778</v>
      </c>
      <c r="B258" t="s">
        <v>280</v>
      </c>
      <c r="C258" s="218">
        <v>6891</v>
      </c>
      <c r="D258" s="178">
        <v>37009612.034957074</v>
      </c>
      <c r="E258" s="182">
        <v>36126810.069366731</v>
      </c>
      <c r="F258" s="255">
        <v>36095334</v>
      </c>
      <c r="G258" s="172">
        <f t="shared" si="20"/>
        <v>-31476.06936673075</v>
      </c>
      <c r="H258" s="173">
        <f t="shared" si="21"/>
        <v>-8.7126622323681108E-4</v>
      </c>
      <c r="I258" s="267">
        <f t="shared" si="18"/>
        <v>-4.5677070623611593</v>
      </c>
      <c r="J258" s="184">
        <v>-344016.12169223517</v>
      </c>
      <c r="K258" s="185">
        <v>185680.13594009617</v>
      </c>
      <c r="L258" s="254">
        <v>204565.76965551908</v>
      </c>
      <c r="M258" s="186">
        <f t="shared" si="22"/>
        <v>2.740623090324033</v>
      </c>
      <c r="N258" s="187">
        <v>-365307.188666542</v>
      </c>
      <c r="O258" s="188">
        <v>-12442.776521314725</v>
      </c>
      <c r="P258" s="263">
        <v>147.64595564326964</v>
      </c>
      <c r="Q258" s="264">
        <f t="shared" si="19"/>
        <v>1.8270820602173841</v>
      </c>
      <c r="R258" s="252">
        <v>11</v>
      </c>
    </row>
    <row r="259" spans="1:18" ht="15">
      <c r="A259">
        <v>781</v>
      </c>
      <c r="B259" t="s">
        <v>281</v>
      </c>
      <c r="C259" s="218">
        <v>3584</v>
      </c>
      <c r="D259" s="178">
        <v>19033162.093626663</v>
      </c>
      <c r="E259" s="182">
        <v>18309812.18193933</v>
      </c>
      <c r="F259" s="255">
        <v>18325839</v>
      </c>
      <c r="G259" s="172">
        <f t="shared" si="20"/>
        <v>16026.818060670048</v>
      </c>
      <c r="H259" s="173">
        <f t="shared" si="21"/>
        <v>8.7531307811441062E-4</v>
      </c>
      <c r="I259" s="267">
        <f t="shared" si="18"/>
        <v>4.4717684321065985</v>
      </c>
      <c r="J259" s="184">
        <v>1248489.7691305799</v>
      </c>
      <c r="K259" s="185">
        <v>1682514.3950750963</v>
      </c>
      <c r="L259" s="254">
        <v>1672898.4574167642</v>
      </c>
      <c r="M259" s="186">
        <f t="shared" si="22"/>
        <v>-2.6830183198471138</v>
      </c>
      <c r="N259" s="187">
        <v>1306112.8193550841</v>
      </c>
      <c r="O259" s="188">
        <v>1595203.1999696193</v>
      </c>
      <c r="P259" s="263">
        <v>1588792.5748640695</v>
      </c>
      <c r="Q259" s="264">
        <f t="shared" si="19"/>
        <v>-1.7886788798967115</v>
      </c>
      <c r="R259" s="252">
        <v>7</v>
      </c>
    </row>
    <row r="260" spans="1:18" ht="15">
      <c r="A260">
        <v>783</v>
      </c>
      <c r="B260" t="s">
        <v>282</v>
      </c>
      <c r="C260" s="218">
        <v>6588</v>
      </c>
      <c r="D260" s="178">
        <v>28384326.679429844</v>
      </c>
      <c r="E260" s="182">
        <v>28140724.718275845</v>
      </c>
      <c r="F260" s="255">
        <v>28116083</v>
      </c>
      <c r="G260" s="172">
        <f t="shared" si="20"/>
        <v>-24641.718275845051</v>
      </c>
      <c r="H260" s="173">
        <f t="shared" si="21"/>
        <v>-8.7566040045307066E-4</v>
      </c>
      <c r="I260" s="267">
        <f t="shared" si="18"/>
        <v>-3.7403943952405965</v>
      </c>
      <c r="J260" s="184">
        <v>321640.53871847037</v>
      </c>
      <c r="K260" s="185">
        <v>467821.28741757449</v>
      </c>
      <c r="L260" s="254">
        <v>482606.31541533151</v>
      </c>
      <c r="M260" s="186">
        <f t="shared" si="22"/>
        <v>2.2442361866662139</v>
      </c>
      <c r="N260" s="187">
        <v>197928.02868102744</v>
      </c>
      <c r="O260" s="188">
        <v>295036.03274253709</v>
      </c>
      <c r="P260" s="263">
        <v>304892.71807438449</v>
      </c>
      <c r="Q260" s="264">
        <f t="shared" si="19"/>
        <v>1.4961574577789014</v>
      </c>
      <c r="R260" s="252">
        <v>4</v>
      </c>
    </row>
    <row r="261" spans="1:18" ht="15">
      <c r="A261">
        <v>785</v>
      </c>
      <c r="B261" t="s">
        <v>283</v>
      </c>
      <c r="C261" s="218">
        <v>2673</v>
      </c>
      <c r="D261" s="178">
        <v>15815383.715703689</v>
      </c>
      <c r="E261" s="182">
        <v>15027183.949287917</v>
      </c>
      <c r="F261" s="255">
        <v>14946564</v>
      </c>
      <c r="G261" s="172">
        <f t="shared" si="20"/>
        <v>-80619.949287917465</v>
      </c>
      <c r="H261" s="173">
        <f t="shared" si="21"/>
        <v>-5.3649406009791834E-3</v>
      </c>
      <c r="I261" s="267">
        <f t="shared" si="18"/>
        <v>-30.1608489666732</v>
      </c>
      <c r="J261" s="184">
        <v>600980.02634213038</v>
      </c>
      <c r="K261" s="185">
        <v>1073918.388570714</v>
      </c>
      <c r="L261" s="254">
        <v>1122290.4797577236</v>
      </c>
      <c r="M261" s="186">
        <f t="shared" si="22"/>
        <v>18.09655487729502</v>
      </c>
      <c r="N261" s="184">
        <v>523216.70295990806</v>
      </c>
      <c r="O261" s="185">
        <v>838182.01587102632</v>
      </c>
      <c r="P261" s="254">
        <v>870430.07666236942</v>
      </c>
      <c r="Q261" s="264">
        <f t="shared" si="19"/>
        <v>12.064369918197944</v>
      </c>
      <c r="R261" s="252">
        <v>17</v>
      </c>
    </row>
    <row r="262" spans="1:18" ht="15">
      <c r="A262">
        <v>790</v>
      </c>
      <c r="B262" t="s">
        <v>284</v>
      </c>
      <c r="C262" s="218">
        <v>23998</v>
      </c>
      <c r="D262" s="178">
        <v>103147099.01710594</v>
      </c>
      <c r="E262" s="182">
        <v>105125760.7829769</v>
      </c>
      <c r="F262" s="255">
        <v>105021166</v>
      </c>
      <c r="G262" s="172">
        <f t="shared" si="20"/>
        <v>-104594.78297689557</v>
      </c>
      <c r="H262" s="173">
        <f t="shared" si="21"/>
        <v>-9.9494911806462466E-4</v>
      </c>
      <c r="I262" s="267">
        <f t="shared" si="18"/>
        <v>-4.3584791639676457</v>
      </c>
      <c r="J262" s="184">
        <v>3278098.8190262555</v>
      </c>
      <c r="K262" s="185">
        <v>2090932.0077703826</v>
      </c>
      <c r="L262" s="254">
        <v>2153689.1027409001</v>
      </c>
      <c r="M262" s="186">
        <f t="shared" si="22"/>
        <v>2.615096881845052</v>
      </c>
      <c r="N262" s="187">
        <v>1922700.5173990726</v>
      </c>
      <c r="O262" s="188">
        <v>1130721.503527761</v>
      </c>
      <c r="P262" s="263">
        <v>1172559.5668414736</v>
      </c>
      <c r="Q262" s="264">
        <f t="shared" si="19"/>
        <v>1.743397921231461</v>
      </c>
      <c r="R262" s="252">
        <v>6</v>
      </c>
    </row>
    <row r="263" spans="1:18" ht="15">
      <c r="A263">
        <v>791</v>
      </c>
      <c r="B263" t="s">
        <v>285</v>
      </c>
      <c r="C263" s="218">
        <v>5131</v>
      </c>
      <c r="D263" s="178">
        <v>25488088.519499514</v>
      </c>
      <c r="E263" s="182">
        <v>25521812.773781933</v>
      </c>
      <c r="F263" s="255">
        <v>25499394</v>
      </c>
      <c r="G263" s="172">
        <f t="shared" si="20"/>
        <v>-22418.77378193289</v>
      </c>
      <c r="H263" s="173">
        <f t="shared" si="21"/>
        <v>-8.7841619953278811E-4</v>
      </c>
      <c r="I263" s="267">
        <f t="shared" si="18"/>
        <v>-4.3692796300785206</v>
      </c>
      <c r="J263" s="184">
        <v>1147261.1355685191</v>
      </c>
      <c r="K263" s="185">
        <v>1127048.8279416724</v>
      </c>
      <c r="L263" s="254">
        <v>1140500.0559376774</v>
      </c>
      <c r="M263" s="186">
        <f t="shared" si="22"/>
        <v>2.6215607086347648</v>
      </c>
      <c r="N263" s="187">
        <v>316944.30279168376</v>
      </c>
      <c r="O263" s="188">
        <v>303076.37308129977</v>
      </c>
      <c r="P263" s="263">
        <v>312043.85841197806</v>
      </c>
      <c r="Q263" s="264">
        <f t="shared" si="19"/>
        <v>1.7477071390914616</v>
      </c>
      <c r="R263" s="252">
        <v>17</v>
      </c>
    </row>
    <row r="264" spans="1:18" ht="15">
      <c r="A264">
        <v>831</v>
      </c>
      <c r="B264" t="s">
        <v>286</v>
      </c>
      <c r="C264" s="218">
        <v>4595</v>
      </c>
      <c r="D264" s="178">
        <v>15926988.147525145</v>
      </c>
      <c r="E264" s="182">
        <v>15978235.72587508</v>
      </c>
      <c r="F264" s="255">
        <v>15964240</v>
      </c>
      <c r="G264" s="172">
        <f t="shared" si="20"/>
        <v>-13995.725875079632</v>
      </c>
      <c r="H264" s="173">
        <f t="shared" si="21"/>
        <v>-8.7592435830790877E-4</v>
      </c>
      <c r="I264" s="267">
        <f t="shared" si="18"/>
        <v>-3.0458598204743486</v>
      </c>
      <c r="J264" s="184">
        <v>299823.68040519831</v>
      </c>
      <c r="K264" s="185">
        <v>269086.83914983115</v>
      </c>
      <c r="L264" s="254">
        <v>277484.27787702432</v>
      </c>
      <c r="M264" s="186">
        <f t="shared" si="22"/>
        <v>1.8275165891606449</v>
      </c>
      <c r="N264" s="187">
        <v>410581.82918630476</v>
      </c>
      <c r="O264" s="188">
        <v>389883.76635428896</v>
      </c>
      <c r="P264" s="263">
        <v>395482.0588390918</v>
      </c>
      <c r="Q264" s="264">
        <f t="shared" si="19"/>
        <v>1.2183443927753719</v>
      </c>
      <c r="R264" s="252">
        <v>9</v>
      </c>
    </row>
    <row r="265" spans="1:18" ht="15">
      <c r="A265">
        <v>832</v>
      </c>
      <c r="B265" t="s">
        <v>287</v>
      </c>
      <c r="C265" s="218">
        <v>3913</v>
      </c>
      <c r="D265" s="178">
        <v>18753004.326919112</v>
      </c>
      <c r="E265" s="182">
        <v>18590305.760498054</v>
      </c>
      <c r="F265" s="255">
        <v>18602445</v>
      </c>
      <c r="G265" s="172">
        <f t="shared" si="20"/>
        <v>12139.239501945674</v>
      </c>
      <c r="H265" s="173">
        <f t="shared" si="21"/>
        <v>6.529876193720254E-4</v>
      </c>
      <c r="I265" s="267">
        <f t="shared" si="18"/>
        <v>3.1022845647701698</v>
      </c>
      <c r="J265" s="184">
        <v>1686247.4493301946</v>
      </c>
      <c r="K265" s="185">
        <v>1783870.006316233</v>
      </c>
      <c r="L265" s="254">
        <v>1776586.5202539766</v>
      </c>
      <c r="M265" s="186">
        <f t="shared" si="22"/>
        <v>-1.8613560087545071</v>
      </c>
      <c r="N265" s="187">
        <v>1114186.5040817787</v>
      </c>
      <c r="O265" s="188">
        <v>1179207.8295552644</v>
      </c>
      <c r="P265" s="263">
        <v>1174352.1721804312</v>
      </c>
      <c r="Q265" s="264">
        <f t="shared" si="19"/>
        <v>-1.2409040058352274</v>
      </c>
      <c r="R265" s="252">
        <v>17</v>
      </c>
    </row>
    <row r="266" spans="1:18" ht="15">
      <c r="A266">
        <v>833</v>
      </c>
      <c r="B266" t="s">
        <v>288</v>
      </c>
      <c r="C266" s="218">
        <v>1677</v>
      </c>
      <c r="D266" s="178">
        <v>6960867.3429721761</v>
      </c>
      <c r="E266" s="182">
        <v>7051514.6901085721</v>
      </c>
      <c r="F266" s="255">
        <v>7045367</v>
      </c>
      <c r="G266" s="172">
        <f t="shared" si="20"/>
        <v>-6147.6901085721329</v>
      </c>
      <c r="H266" s="173">
        <f t="shared" si="21"/>
        <v>-8.7182546995126194E-4</v>
      </c>
      <c r="I266" s="267">
        <f t="shared" si="18"/>
        <v>-3.6658855745808783</v>
      </c>
      <c r="J266" s="184">
        <v>511175.18887927657</v>
      </c>
      <c r="K266" s="185">
        <v>456783.21182847925</v>
      </c>
      <c r="L266" s="254">
        <v>460471.57373023202</v>
      </c>
      <c r="M266" s="186">
        <f t="shared" si="22"/>
        <v>2.199380978981972</v>
      </c>
      <c r="N266" s="187">
        <v>643403.33240608778</v>
      </c>
      <c r="O266" s="188">
        <v>607205.07288716594</v>
      </c>
      <c r="P266" s="263">
        <v>609663.98082167027</v>
      </c>
      <c r="Q266" s="264">
        <f t="shared" si="19"/>
        <v>1.4662539859894623</v>
      </c>
      <c r="R266" s="252">
        <v>2</v>
      </c>
    </row>
    <row r="267" spans="1:18" ht="15">
      <c r="A267">
        <v>834</v>
      </c>
      <c r="B267" t="s">
        <v>289</v>
      </c>
      <c r="C267" s="218">
        <v>5967</v>
      </c>
      <c r="D267" s="178">
        <v>22471596.744244255</v>
      </c>
      <c r="E267" s="182">
        <v>22571106.479305949</v>
      </c>
      <c r="F267" s="255">
        <v>22563534</v>
      </c>
      <c r="G267" s="172">
        <f t="shared" si="20"/>
        <v>-7572.4793059490621</v>
      </c>
      <c r="H267" s="173">
        <f t="shared" si="21"/>
        <v>-3.3549437697668032E-4</v>
      </c>
      <c r="I267" s="267">
        <f t="shared" si="18"/>
        <v>-1.2690597127449408</v>
      </c>
      <c r="J267" s="184">
        <v>1228827.6821820433</v>
      </c>
      <c r="K267" s="185">
        <v>1169138.6462501013</v>
      </c>
      <c r="L267" s="254">
        <v>1173682.0982292539</v>
      </c>
      <c r="M267" s="186">
        <f t="shared" si="22"/>
        <v>0.7614298607596155</v>
      </c>
      <c r="N267" s="187">
        <v>786595.51759243896</v>
      </c>
      <c r="O267" s="188">
        <v>746505.88845258253</v>
      </c>
      <c r="P267" s="263">
        <v>749534.85643869278</v>
      </c>
      <c r="Q267" s="264">
        <f t="shared" si="19"/>
        <v>0.50761990717450123</v>
      </c>
      <c r="R267" s="252">
        <v>5</v>
      </c>
    </row>
    <row r="268" spans="1:18" ht="15">
      <c r="A268">
        <v>837</v>
      </c>
      <c r="B268" t="s">
        <v>290</v>
      </c>
      <c r="C268" s="218">
        <v>244223</v>
      </c>
      <c r="D268" s="178">
        <v>910157910.95264077</v>
      </c>
      <c r="E268" s="182">
        <v>895689886.5574863</v>
      </c>
      <c r="F268" s="255">
        <v>913098400</v>
      </c>
      <c r="G268" s="172">
        <f t="shared" si="20"/>
        <v>17408513.442513704</v>
      </c>
      <c r="H268" s="173">
        <f t="shared" si="21"/>
        <v>1.9435871392298465E-2</v>
      </c>
      <c r="I268" s="267">
        <f t="shared" si="18"/>
        <v>71.281220206588671</v>
      </c>
      <c r="J268" s="184">
        <v>-52080224.427214928</v>
      </c>
      <c r="K268" s="185">
        <v>-43400084.183469661</v>
      </c>
      <c r="L268" s="254">
        <v>-53845192.491937794</v>
      </c>
      <c r="M268" s="186">
        <f t="shared" si="22"/>
        <v>-42.768733118781334</v>
      </c>
      <c r="N268" s="187">
        <v>-16714506.631136214</v>
      </c>
      <c r="O268" s="188">
        <v>-10915830.246701116</v>
      </c>
      <c r="P268" s="263">
        <v>-17879235.785679471</v>
      </c>
      <c r="Q268" s="264">
        <f t="shared" si="19"/>
        <v>-28.512488745852583</v>
      </c>
      <c r="R268" s="252">
        <v>6</v>
      </c>
    </row>
    <row r="269" spans="1:18" ht="15">
      <c r="A269">
        <v>844</v>
      </c>
      <c r="B269" t="s">
        <v>291</v>
      </c>
      <c r="C269" s="218">
        <v>1479</v>
      </c>
      <c r="D269" s="178">
        <v>8815143.5389853567</v>
      </c>
      <c r="E269" s="182">
        <v>8702217.8990299422</v>
      </c>
      <c r="F269" s="255">
        <v>8817192</v>
      </c>
      <c r="G269" s="172">
        <f t="shared" si="20"/>
        <v>114974.10097005777</v>
      </c>
      <c r="H269" s="173">
        <f t="shared" si="21"/>
        <v>1.3212045745587941E-2</v>
      </c>
      <c r="I269" s="267">
        <f t="shared" si="18"/>
        <v>77.737728850613777</v>
      </c>
      <c r="J269" s="184">
        <v>32456.154893632938</v>
      </c>
      <c r="K269" s="185">
        <v>100218.79811704234</v>
      </c>
      <c r="L269" s="254">
        <v>31234.193027492045</v>
      </c>
      <c r="M269" s="186">
        <f t="shared" si="22"/>
        <v>-46.642735016599254</v>
      </c>
      <c r="N269" s="187">
        <v>-119917.78270891006</v>
      </c>
      <c r="O269" s="188">
        <v>-74870.954856003911</v>
      </c>
      <c r="P269" s="263">
        <v>-120860.69158236854</v>
      </c>
      <c r="Q269" s="264">
        <f t="shared" si="19"/>
        <v>-31.095156677731325</v>
      </c>
      <c r="R269" s="252">
        <v>11</v>
      </c>
    </row>
    <row r="270" spans="1:18" ht="15">
      <c r="A270">
        <v>845</v>
      </c>
      <c r="B270" t="s">
        <v>292</v>
      </c>
      <c r="C270" s="218">
        <v>2882</v>
      </c>
      <c r="D270" s="178">
        <v>13694018.482592911</v>
      </c>
      <c r="E270" s="182">
        <v>13927305.636171598</v>
      </c>
      <c r="F270" s="255">
        <v>13915133</v>
      </c>
      <c r="G270" s="172">
        <f t="shared" si="20"/>
        <v>-12172.636171597987</v>
      </c>
      <c r="H270" s="173">
        <f t="shared" si="21"/>
        <v>-8.7401228131186884E-4</v>
      </c>
      <c r="I270" s="267">
        <f t="shared" ref="I270:I307" si="23">G270/C270</f>
        <v>-4.2236766730041593</v>
      </c>
      <c r="J270" s="184">
        <v>264983.62117338402</v>
      </c>
      <c r="K270" s="185">
        <v>125024.49144635706</v>
      </c>
      <c r="L270" s="254">
        <v>132327.87187121573</v>
      </c>
      <c r="M270" s="186">
        <f t="shared" si="22"/>
        <v>2.5341361640730975</v>
      </c>
      <c r="N270" s="187">
        <v>98475.382616933959</v>
      </c>
      <c r="O270" s="188">
        <v>4936.7221891423096</v>
      </c>
      <c r="P270" s="263">
        <v>9805.6424723850105</v>
      </c>
      <c r="Q270" s="264">
        <f t="shared" si="19"/>
        <v>1.6894241093833104</v>
      </c>
      <c r="R270" s="252">
        <v>19</v>
      </c>
    </row>
    <row r="271" spans="1:18" ht="15">
      <c r="A271">
        <v>846</v>
      </c>
      <c r="B271" t="s">
        <v>293</v>
      </c>
      <c r="C271" s="218">
        <v>4952</v>
      </c>
      <c r="D271" s="178">
        <v>22909073.425359204</v>
      </c>
      <c r="E271" s="182">
        <v>23108605.186470088</v>
      </c>
      <c r="F271" s="255">
        <v>23088418</v>
      </c>
      <c r="G271" s="172">
        <f t="shared" si="20"/>
        <v>-20187.186470087618</v>
      </c>
      <c r="H271" s="173">
        <f t="shared" si="21"/>
        <v>-8.7357875160319327E-4</v>
      </c>
      <c r="I271" s="267">
        <f t="shared" si="23"/>
        <v>-4.0765723889514573</v>
      </c>
      <c r="J271" s="184">
        <v>1862295.3953796236</v>
      </c>
      <c r="K271" s="185">
        <v>1742590.6336478188</v>
      </c>
      <c r="L271" s="254">
        <v>1754702.8488937281</v>
      </c>
      <c r="M271" s="186">
        <f t="shared" si="22"/>
        <v>2.4459239188023609</v>
      </c>
      <c r="N271" s="187">
        <v>798628.76218654879</v>
      </c>
      <c r="O271" s="188">
        <v>718573.00274181773</v>
      </c>
      <c r="P271" s="263">
        <v>726647.81290576479</v>
      </c>
      <c r="Q271" s="264">
        <f t="shared" ref="Q271:Q307" si="24">(P271-O271)/C271</f>
        <v>1.6306159458697607</v>
      </c>
      <c r="R271" s="252">
        <v>14</v>
      </c>
    </row>
    <row r="272" spans="1:18" ht="15">
      <c r="A272">
        <v>848</v>
      </c>
      <c r="B272" t="s">
        <v>294</v>
      </c>
      <c r="C272" s="218">
        <v>4241</v>
      </c>
      <c r="D272" s="178">
        <v>20070340.818810157</v>
      </c>
      <c r="E272" s="182">
        <v>20052289.171841692</v>
      </c>
      <c r="F272" s="255">
        <v>20034751</v>
      </c>
      <c r="G272" s="172">
        <f t="shared" ref="G272:G307" si="25">F272-E272</f>
        <v>-17538.171841692179</v>
      </c>
      <c r="H272" s="173">
        <f t="shared" ref="H272:H307" si="26">G272/E272</f>
        <v>-8.7462192926681173E-4</v>
      </c>
      <c r="I272" s="267">
        <f t="shared" si="23"/>
        <v>-4.1353859565414242</v>
      </c>
      <c r="J272" s="184">
        <v>568124.55437067663</v>
      </c>
      <c r="K272" s="185">
        <v>578975.62245602533</v>
      </c>
      <c r="L272" s="254">
        <v>589498.60468085529</v>
      </c>
      <c r="M272" s="186">
        <f t="shared" ref="M272:M307" si="27">(L272-K272)/C272</f>
        <v>2.4812502298585146</v>
      </c>
      <c r="N272" s="187">
        <v>576729.73097316187</v>
      </c>
      <c r="O272" s="188">
        <v>583608.97364114516</v>
      </c>
      <c r="P272" s="263">
        <v>590624.29512437142</v>
      </c>
      <c r="Q272" s="264">
        <f t="shared" si="24"/>
        <v>1.6541668199071586</v>
      </c>
      <c r="R272" s="252">
        <v>12</v>
      </c>
    </row>
    <row r="273" spans="1:18" ht="15">
      <c r="A273">
        <v>849</v>
      </c>
      <c r="B273" t="s">
        <v>295</v>
      </c>
      <c r="C273" s="218">
        <v>2938</v>
      </c>
      <c r="D273" s="178">
        <v>12087856.511317156</v>
      </c>
      <c r="E273" s="182">
        <v>11799847.666705376</v>
      </c>
      <c r="F273" s="255">
        <v>11866365</v>
      </c>
      <c r="G273" s="172">
        <f t="shared" si="25"/>
        <v>66517.333294624463</v>
      </c>
      <c r="H273" s="173">
        <f t="shared" si="26"/>
        <v>5.6371349167761509E-3</v>
      </c>
      <c r="I273" s="267">
        <f t="shared" si="23"/>
        <v>22.640344892656387</v>
      </c>
      <c r="J273" s="184">
        <v>571440.34936125285</v>
      </c>
      <c r="K273" s="185">
        <v>744254.94149334764</v>
      </c>
      <c r="L273" s="254">
        <v>704344.65399877948</v>
      </c>
      <c r="M273" s="186">
        <f t="shared" si="27"/>
        <v>-13.584168650295492</v>
      </c>
      <c r="N273" s="187">
        <v>101848.67149310854</v>
      </c>
      <c r="O273" s="188">
        <v>216894.33142906864</v>
      </c>
      <c r="P273" s="263">
        <v>190287.47309936062</v>
      </c>
      <c r="Q273" s="264">
        <f t="shared" si="24"/>
        <v>-9.0561124335289378</v>
      </c>
      <c r="R273" s="252">
        <v>16</v>
      </c>
    </row>
    <row r="274" spans="1:18" ht="15">
      <c r="A274">
        <v>850</v>
      </c>
      <c r="B274" t="s">
        <v>296</v>
      </c>
      <c r="C274" s="218">
        <v>2387</v>
      </c>
      <c r="D274" s="178">
        <v>8852325.6711239833</v>
      </c>
      <c r="E274" s="182">
        <v>9114637.1675614994</v>
      </c>
      <c r="F274" s="255">
        <v>9132621</v>
      </c>
      <c r="G274" s="172">
        <f t="shared" si="25"/>
        <v>17983.832438500598</v>
      </c>
      <c r="H274" s="173">
        <f t="shared" si="26"/>
        <v>1.9730716766767288E-3</v>
      </c>
      <c r="I274" s="267">
        <f t="shared" si="23"/>
        <v>7.5340730785507324</v>
      </c>
      <c r="J274" s="184">
        <v>452798.20734385669</v>
      </c>
      <c r="K274" s="185">
        <v>295416.57014998171</v>
      </c>
      <c r="L274" s="254">
        <v>284626.20327458519</v>
      </c>
      <c r="M274" s="186">
        <f t="shared" si="27"/>
        <v>-4.5204720885615908</v>
      </c>
      <c r="N274" s="187">
        <v>406017.78741767467</v>
      </c>
      <c r="O274" s="188">
        <v>301003.74234701641</v>
      </c>
      <c r="P274" s="263">
        <v>293810.16443008865</v>
      </c>
      <c r="Q274" s="264">
        <f t="shared" si="24"/>
        <v>-3.0136480590396952</v>
      </c>
      <c r="R274" s="252">
        <v>13</v>
      </c>
    </row>
    <row r="275" spans="1:18" ht="15">
      <c r="A275">
        <v>851</v>
      </c>
      <c r="B275" t="s">
        <v>297</v>
      </c>
      <c r="C275" s="218">
        <v>21333</v>
      </c>
      <c r="D275" s="178">
        <v>85589555.066783875</v>
      </c>
      <c r="E275" s="182">
        <v>90944728.305609524</v>
      </c>
      <c r="F275" s="255">
        <v>82083687</v>
      </c>
      <c r="G275" s="172">
        <f t="shared" si="25"/>
        <v>-8861041.3056095243</v>
      </c>
      <c r="H275" s="173">
        <f t="shared" si="26"/>
        <v>-9.7433259417005369E-2</v>
      </c>
      <c r="I275" s="267">
        <f t="shared" si="23"/>
        <v>-415.36780132234213</v>
      </c>
      <c r="J275" s="184">
        <v>-3093335.6213536244</v>
      </c>
      <c r="K275" s="185">
        <v>-6306390.2317408063</v>
      </c>
      <c r="L275" s="254">
        <v>-989765.16527233063</v>
      </c>
      <c r="M275" s="186">
        <f t="shared" si="27"/>
        <v>249.22069406405453</v>
      </c>
      <c r="N275" s="187">
        <v>-2353377.4286165251</v>
      </c>
      <c r="O275" s="188">
        <v>-4496285.5254600681</v>
      </c>
      <c r="P275" s="263">
        <v>-951868.8144810478</v>
      </c>
      <c r="Q275" s="264">
        <f t="shared" si="24"/>
        <v>166.14712937603807</v>
      </c>
      <c r="R275" s="252">
        <v>19</v>
      </c>
    </row>
    <row r="276" spans="1:18" ht="15">
      <c r="A276">
        <v>853</v>
      </c>
      <c r="B276" t="s">
        <v>298</v>
      </c>
      <c r="C276" s="218">
        <v>195137</v>
      </c>
      <c r="D276" s="178">
        <v>719806862.86853468</v>
      </c>
      <c r="E276" s="182">
        <v>723984858.06334007</v>
      </c>
      <c r="F276" s="255">
        <v>723353174</v>
      </c>
      <c r="G276" s="172">
        <f t="shared" si="25"/>
        <v>-631684.06334006786</v>
      </c>
      <c r="H276" s="173">
        <f t="shared" si="26"/>
        <v>-8.7251004811043031E-4</v>
      </c>
      <c r="I276" s="267">
        <f t="shared" si="23"/>
        <v>-3.2371311608770652</v>
      </c>
      <c r="J276" s="184">
        <v>-14897571.48047613</v>
      </c>
      <c r="K276" s="185">
        <v>-17404431.92731956</v>
      </c>
      <c r="L276" s="254">
        <v>-17025421.368802838</v>
      </c>
      <c r="M276" s="186">
        <f t="shared" si="27"/>
        <v>1.9422793141061008</v>
      </c>
      <c r="N276" s="187">
        <v>3279958.0116260764</v>
      </c>
      <c r="O276" s="188">
        <v>1609836.7251613548</v>
      </c>
      <c r="P276" s="263">
        <v>1862510.4308394468</v>
      </c>
      <c r="Q276" s="264">
        <f t="shared" si="24"/>
        <v>1.2948528760721549</v>
      </c>
      <c r="R276" s="252">
        <v>2</v>
      </c>
    </row>
    <row r="277" spans="1:18" ht="15">
      <c r="A277">
        <v>854</v>
      </c>
      <c r="B277" t="s">
        <v>299</v>
      </c>
      <c r="C277" s="218">
        <v>3296</v>
      </c>
      <c r="D277" s="178">
        <v>19503054.071734808</v>
      </c>
      <c r="E277" s="182">
        <v>19846880.33483557</v>
      </c>
      <c r="F277" s="255">
        <v>19829571</v>
      </c>
      <c r="G277" s="172">
        <f t="shared" si="25"/>
        <v>-17309.334835570306</v>
      </c>
      <c r="H277" s="173">
        <f t="shared" si="26"/>
        <v>-8.7214386057382913E-4</v>
      </c>
      <c r="I277" s="267">
        <f t="shared" si="23"/>
        <v>-5.2516185787531269</v>
      </c>
      <c r="J277" s="184">
        <v>711492.36806556024</v>
      </c>
      <c r="K277" s="185">
        <v>505200.91689970816</v>
      </c>
      <c r="L277" s="254">
        <v>515586.66422165488</v>
      </c>
      <c r="M277" s="186">
        <f t="shared" si="27"/>
        <v>3.1510155709789811</v>
      </c>
      <c r="N277" s="187">
        <v>324962.2577487462</v>
      </c>
      <c r="O277" s="188">
        <v>187358.52631481399</v>
      </c>
      <c r="P277" s="263">
        <v>194282.35786278188</v>
      </c>
      <c r="Q277" s="264">
        <f t="shared" si="24"/>
        <v>2.1006770473203535</v>
      </c>
      <c r="R277" s="252">
        <v>19</v>
      </c>
    </row>
    <row r="278" spans="1:18" ht="15">
      <c r="A278">
        <v>857</v>
      </c>
      <c r="B278" t="s">
        <v>300</v>
      </c>
      <c r="C278" s="218">
        <v>2420</v>
      </c>
      <c r="D278" s="178">
        <v>15406929.172398595</v>
      </c>
      <c r="E278" s="182">
        <v>15324953.963835295</v>
      </c>
      <c r="F278" s="255">
        <v>15311585</v>
      </c>
      <c r="G278" s="172">
        <f t="shared" si="25"/>
        <v>-13368.96383529529</v>
      </c>
      <c r="H278" s="173">
        <f t="shared" si="26"/>
        <v>-8.7236567671551484E-4</v>
      </c>
      <c r="I278" s="267">
        <f t="shared" si="23"/>
        <v>-5.5243652211964012</v>
      </c>
      <c r="J278" s="184">
        <v>-1167025.4108434487</v>
      </c>
      <c r="K278" s="185">
        <v>-1117835.2638052239</v>
      </c>
      <c r="L278" s="254">
        <v>-1109813.7035469699</v>
      </c>
      <c r="M278" s="186">
        <f t="shared" si="27"/>
        <v>3.3146943215925386</v>
      </c>
      <c r="N278" s="187">
        <v>-788546.30127169937</v>
      </c>
      <c r="O278" s="188">
        <v>-755841.60459273809</v>
      </c>
      <c r="P278" s="263">
        <v>-750493.89775389875</v>
      </c>
      <c r="Q278" s="264">
        <f t="shared" si="24"/>
        <v>2.2097962143964209</v>
      </c>
      <c r="R278" s="252">
        <v>11</v>
      </c>
    </row>
    <row r="279" spans="1:18" ht="15">
      <c r="A279">
        <v>858</v>
      </c>
      <c r="B279" t="s">
        <v>301</v>
      </c>
      <c r="C279" s="218">
        <v>39718</v>
      </c>
      <c r="D279" s="178">
        <v>132197054.90933673</v>
      </c>
      <c r="E279" s="182">
        <v>132782336.09009084</v>
      </c>
      <c r="F279" s="255">
        <v>129363433</v>
      </c>
      <c r="G279" s="172">
        <f t="shared" si="25"/>
        <v>-3418903.0900908411</v>
      </c>
      <c r="H279" s="173">
        <f t="shared" si="26"/>
        <v>-2.574817698470952E-2</v>
      </c>
      <c r="I279" s="267">
        <f t="shared" si="23"/>
        <v>-86.079437285131206</v>
      </c>
      <c r="J279" s="184">
        <v>2487034.7863207255</v>
      </c>
      <c r="K279" s="185">
        <v>2135648.7958844989</v>
      </c>
      <c r="L279" s="254">
        <v>4186990.4005118897</v>
      </c>
      <c r="M279" s="186">
        <f t="shared" si="27"/>
        <v>51.647656091127217</v>
      </c>
      <c r="N279" s="187">
        <v>827785.34779093298</v>
      </c>
      <c r="O279" s="188">
        <v>597367.29408655327</v>
      </c>
      <c r="P279" s="263">
        <v>1964928.3638382002</v>
      </c>
      <c r="Q279" s="264">
        <f t="shared" si="24"/>
        <v>34.431770727419476</v>
      </c>
      <c r="R279" s="252">
        <v>1</v>
      </c>
    </row>
    <row r="280" spans="1:18" ht="15">
      <c r="A280">
        <v>859</v>
      </c>
      <c r="B280" t="s">
        <v>302</v>
      </c>
      <c r="C280" s="218">
        <v>6593</v>
      </c>
      <c r="D280" s="178">
        <v>22926797.170474354</v>
      </c>
      <c r="E280" s="182">
        <v>22506357.847194593</v>
      </c>
      <c r="F280" s="255">
        <v>22390855</v>
      </c>
      <c r="G280" s="172">
        <f t="shared" si="25"/>
        <v>-115502.8471945934</v>
      </c>
      <c r="H280" s="173">
        <f t="shared" si="26"/>
        <v>-5.1320097182668218E-3</v>
      </c>
      <c r="I280" s="267">
        <f t="shared" si="23"/>
        <v>-17.519012163596756</v>
      </c>
      <c r="J280" s="184">
        <v>-1591538.826485574</v>
      </c>
      <c r="K280" s="185">
        <v>-1339268.1843567831</v>
      </c>
      <c r="L280" s="254">
        <v>-1269966.4205834512</v>
      </c>
      <c r="M280" s="186">
        <f t="shared" si="27"/>
        <v>10.511415709590761</v>
      </c>
      <c r="N280" s="187">
        <v>-1816796.2250790051</v>
      </c>
      <c r="O280" s="188">
        <v>-1648740.3347722925</v>
      </c>
      <c r="P280" s="263">
        <v>-1602539.1589233917</v>
      </c>
      <c r="Q280" s="264">
        <f t="shared" si="24"/>
        <v>7.0076104730624609</v>
      </c>
      <c r="R280" s="252">
        <v>17</v>
      </c>
    </row>
    <row r="281" spans="1:18" ht="15">
      <c r="A281">
        <v>886</v>
      </c>
      <c r="B281" t="s">
        <v>303</v>
      </c>
      <c r="C281" s="218">
        <v>12669</v>
      </c>
      <c r="D281" s="178">
        <v>48642664.341051333</v>
      </c>
      <c r="E281" s="182">
        <v>48029325.928094298</v>
      </c>
      <c r="F281" s="255">
        <v>47987251</v>
      </c>
      <c r="G281" s="172">
        <f t="shared" si="25"/>
        <v>-42074.928094297647</v>
      </c>
      <c r="H281" s="173">
        <f t="shared" si="26"/>
        <v>-8.7602578802144541E-4</v>
      </c>
      <c r="I281" s="267">
        <f t="shared" si="23"/>
        <v>-3.3210930692475844</v>
      </c>
      <c r="J281" s="184">
        <v>-534326.5675859456</v>
      </c>
      <c r="K281" s="185">
        <v>-166297.76628323796</v>
      </c>
      <c r="L281" s="254">
        <v>-141052.78831426238</v>
      </c>
      <c r="M281" s="186">
        <f t="shared" si="27"/>
        <v>1.9926575080097546</v>
      </c>
      <c r="N281" s="187">
        <v>-826780.32890435145</v>
      </c>
      <c r="O281" s="188">
        <v>-581882.84776891186</v>
      </c>
      <c r="P281" s="263">
        <v>-565052.86245624186</v>
      </c>
      <c r="Q281" s="264">
        <f t="shared" si="24"/>
        <v>1.3284383386747181</v>
      </c>
      <c r="R281" s="252">
        <v>4</v>
      </c>
    </row>
    <row r="282" spans="1:18" ht="15">
      <c r="A282">
        <v>887</v>
      </c>
      <c r="B282" t="s">
        <v>304</v>
      </c>
      <c r="C282" s="218">
        <v>4669</v>
      </c>
      <c r="D282" s="178">
        <v>21524159.148707118</v>
      </c>
      <c r="E282" s="182">
        <v>21885532.581845619</v>
      </c>
      <c r="F282" s="255">
        <v>21866477</v>
      </c>
      <c r="G282" s="172">
        <f t="shared" si="25"/>
        <v>-19055.581845618784</v>
      </c>
      <c r="H282" s="173">
        <f t="shared" si="26"/>
        <v>-8.706930834036764E-4</v>
      </c>
      <c r="I282" s="267">
        <f t="shared" si="23"/>
        <v>-4.0812983177594315</v>
      </c>
      <c r="J282" s="184">
        <v>-207635.47978009735</v>
      </c>
      <c r="K282" s="185">
        <v>-424462.92114020983</v>
      </c>
      <c r="L282" s="254">
        <v>-413029.62838200323</v>
      </c>
      <c r="M282" s="186">
        <f t="shared" si="27"/>
        <v>2.4487669218690522</v>
      </c>
      <c r="N282" s="187">
        <v>-57867.185681172916</v>
      </c>
      <c r="O282" s="188">
        <v>-202359.06410257693</v>
      </c>
      <c r="P282" s="263">
        <v>-194736.86893043312</v>
      </c>
      <c r="Q282" s="264">
        <f t="shared" si="24"/>
        <v>1.6325112812473355</v>
      </c>
      <c r="R282" s="252">
        <v>6</v>
      </c>
    </row>
    <row r="283" spans="1:18" ht="15">
      <c r="A283">
        <v>889</v>
      </c>
      <c r="B283" t="s">
        <v>305</v>
      </c>
      <c r="C283" s="218">
        <v>2568</v>
      </c>
      <c r="D283" s="178">
        <v>12022341.204935184</v>
      </c>
      <c r="E283" s="182">
        <v>11914566.232976066</v>
      </c>
      <c r="F283" s="255">
        <v>11836195</v>
      </c>
      <c r="G283" s="172">
        <f t="shared" si="25"/>
        <v>-78371.232976065949</v>
      </c>
      <c r="H283" s="173">
        <f t="shared" si="26"/>
        <v>-6.5777663612425173E-3</v>
      </c>
      <c r="I283" s="267">
        <f t="shared" si="23"/>
        <v>-30.518392903452472</v>
      </c>
      <c r="J283" s="184">
        <v>977582.7936448477</v>
      </c>
      <c r="K283" s="185">
        <v>1042262.815728248</v>
      </c>
      <c r="L283" s="254">
        <v>1089285.4322706249</v>
      </c>
      <c r="M283" s="186">
        <f t="shared" si="27"/>
        <v>18.310987750146779</v>
      </c>
      <c r="N283" s="187">
        <v>354238.36625619186</v>
      </c>
      <c r="O283" s="188">
        <v>397092.65035534825</v>
      </c>
      <c r="P283" s="263">
        <v>428441.06138360279</v>
      </c>
      <c r="Q283" s="264">
        <f t="shared" si="24"/>
        <v>12.207325166765788</v>
      </c>
      <c r="R283" s="252">
        <v>17</v>
      </c>
    </row>
    <row r="284" spans="1:18" ht="15">
      <c r="A284">
        <v>890</v>
      </c>
      <c r="B284" t="s">
        <v>306</v>
      </c>
      <c r="C284" s="218">
        <v>1176</v>
      </c>
      <c r="D284" s="178">
        <v>6954360.2514070245</v>
      </c>
      <c r="E284" s="182">
        <v>6960693.6134524094</v>
      </c>
      <c r="F284" s="255">
        <v>6954597</v>
      </c>
      <c r="G284" s="172">
        <f t="shared" si="25"/>
        <v>-6096.6134524093941</v>
      </c>
      <c r="H284" s="173">
        <f t="shared" si="26"/>
        <v>-8.7586292271605334E-4</v>
      </c>
      <c r="I284" s="267">
        <f t="shared" si="23"/>
        <v>-5.1841951125930219</v>
      </c>
      <c r="J284" s="184">
        <v>119504.00518397168</v>
      </c>
      <c r="K284" s="185">
        <v>115716.00191905792</v>
      </c>
      <c r="L284" s="254">
        <v>119373.96570226965</v>
      </c>
      <c r="M284" s="186">
        <f t="shared" si="27"/>
        <v>3.1105134210984096</v>
      </c>
      <c r="N284" s="187">
        <v>577443.83337277023</v>
      </c>
      <c r="O284" s="188">
        <v>574706.21664481098</v>
      </c>
      <c r="P284" s="263">
        <v>577144.85916695406</v>
      </c>
      <c r="Q284" s="264">
        <f t="shared" si="24"/>
        <v>2.0736756140672479</v>
      </c>
      <c r="R284" s="252">
        <v>19</v>
      </c>
    </row>
    <row r="285" spans="1:18" ht="15">
      <c r="A285">
        <v>892</v>
      </c>
      <c r="B285" t="s">
        <v>307</v>
      </c>
      <c r="C285" s="218">
        <v>3634</v>
      </c>
      <c r="D285" s="178">
        <v>11228113.20839053</v>
      </c>
      <c r="E285" s="182">
        <v>11248848.194374403</v>
      </c>
      <c r="F285" s="255">
        <v>11080154</v>
      </c>
      <c r="G285" s="172">
        <f t="shared" si="25"/>
        <v>-168694.19437440298</v>
      </c>
      <c r="H285" s="173">
        <f t="shared" si="26"/>
        <v>-1.4996574890108987E-2</v>
      </c>
      <c r="I285" s="267">
        <f t="shared" si="23"/>
        <v>-46.421077153110346</v>
      </c>
      <c r="J285" s="184">
        <v>288722.43027402594</v>
      </c>
      <c r="K285" s="185">
        <v>276287.01684999</v>
      </c>
      <c r="L285" s="254">
        <v>377503.70580947527</v>
      </c>
      <c r="M285" s="186">
        <f t="shared" si="27"/>
        <v>27.85269371477305</v>
      </c>
      <c r="N285" s="187">
        <v>71417.300230313907</v>
      </c>
      <c r="O285" s="188">
        <v>63028.460967970335</v>
      </c>
      <c r="P285" s="263">
        <v>130506.25360763166</v>
      </c>
      <c r="Q285" s="264">
        <f t="shared" si="24"/>
        <v>18.568462476516597</v>
      </c>
      <c r="R285" s="252">
        <v>13</v>
      </c>
    </row>
    <row r="286" spans="1:18" ht="15">
      <c r="A286">
        <v>893</v>
      </c>
      <c r="B286" t="s">
        <v>308</v>
      </c>
      <c r="C286" s="218">
        <v>7497</v>
      </c>
      <c r="D286" s="178">
        <v>30455888.007053927</v>
      </c>
      <c r="E286" s="182">
        <v>30736875.373142906</v>
      </c>
      <c r="F286" s="255">
        <v>30464803</v>
      </c>
      <c r="G286" s="172">
        <f t="shared" si="25"/>
        <v>-272072.37314290553</v>
      </c>
      <c r="H286" s="173">
        <f t="shared" si="26"/>
        <v>-8.8516600936162631E-3</v>
      </c>
      <c r="I286" s="267">
        <f t="shared" si="23"/>
        <v>-36.290832752154934</v>
      </c>
      <c r="J286" s="184">
        <v>-627522.68122144893</v>
      </c>
      <c r="K286" s="185">
        <v>-796114.75169256853</v>
      </c>
      <c r="L286" s="254">
        <v>-632871.37483209744</v>
      </c>
      <c r="M286" s="186">
        <f t="shared" si="27"/>
        <v>21.774493378747646</v>
      </c>
      <c r="N286" s="187">
        <v>-191486.01911852192</v>
      </c>
      <c r="O286" s="188">
        <v>-303886.90265663178</v>
      </c>
      <c r="P286" s="263">
        <v>-195057.98474964002</v>
      </c>
      <c r="Q286" s="264">
        <f t="shared" si="24"/>
        <v>14.516328919166568</v>
      </c>
      <c r="R286" s="252">
        <v>15</v>
      </c>
    </row>
    <row r="287" spans="1:18" ht="15">
      <c r="A287">
        <v>895</v>
      </c>
      <c r="B287" t="s">
        <v>309</v>
      </c>
      <c r="C287" s="218">
        <v>15463</v>
      </c>
      <c r="D287" s="178">
        <v>63871735.439765796</v>
      </c>
      <c r="E287" s="182">
        <v>63489405.524746329</v>
      </c>
      <c r="F287" s="255">
        <v>63434021</v>
      </c>
      <c r="G287" s="172">
        <f t="shared" si="25"/>
        <v>-55384.524746328592</v>
      </c>
      <c r="H287" s="173">
        <f t="shared" si="26"/>
        <v>-8.7234278362775515E-4</v>
      </c>
      <c r="I287" s="267">
        <f t="shared" si="23"/>
        <v>-3.5817451171395325</v>
      </c>
      <c r="J287" s="184">
        <v>824573.90924913436</v>
      </c>
      <c r="K287" s="185">
        <v>1053960.0841550005</v>
      </c>
      <c r="L287" s="254">
        <v>1087190.5307428802</v>
      </c>
      <c r="M287" s="186">
        <f t="shared" si="27"/>
        <v>2.1490297217797112</v>
      </c>
      <c r="N287" s="187">
        <v>1531202.1685080451</v>
      </c>
      <c r="O287" s="188">
        <v>1684334.3281758071</v>
      </c>
      <c r="P287" s="263">
        <v>1706487.9592344095</v>
      </c>
      <c r="Q287" s="264">
        <f t="shared" si="24"/>
        <v>1.4326864811875031</v>
      </c>
      <c r="R287" s="252">
        <v>2</v>
      </c>
    </row>
    <row r="288" spans="1:18" ht="15">
      <c r="A288">
        <v>905</v>
      </c>
      <c r="B288" t="s">
        <v>310</v>
      </c>
      <c r="C288" s="218">
        <v>67615</v>
      </c>
      <c r="D288" s="178">
        <v>255074583.12809682</v>
      </c>
      <c r="E288" s="182">
        <v>260526758.06833771</v>
      </c>
      <c r="F288" s="255">
        <v>257591456</v>
      </c>
      <c r="G288" s="172">
        <f t="shared" si="25"/>
        <v>-2935302.0683377087</v>
      </c>
      <c r="H288" s="173">
        <f t="shared" si="26"/>
        <v>-1.1266796892961612E-2</v>
      </c>
      <c r="I288" s="267">
        <f t="shared" si="23"/>
        <v>-43.411995390633862</v>
      </c>
      <c r="J288" s="184">
        <v>-8472429.407875143</v>
      </c>
      <c r="K288" s="185">
        <v>-11743705.557396069</v>
      </c>
      <c r="L288" s="254">
        <v>-9982524.3593746722</v>
      </c>
      <c r="M288" s="186">
        <f t="shared" si="27"/>
        <v>26.047196598704385</v>
      </c>
      <c r="N288" s="187">
        <v>-3166228.8408458158</v>
      </c>
      <c r="O288" s="188">
        <v>-5347588.7484081527</v>
      </c>
      <c r="P288" s="263">
        <v>-4173467.9497271087</v>
      </c>
      <c r="Q288" s="264">
        <f t="shared" si="24"/>
        <v>17.364797732471256</v>
      </c>
      <c r="R288" s="252">
        <v>15</v>
      </c>
    </row>
    <row r="289" spans="1:18" ht="15">
      <c r="A289">
        <v>908</v>
      </c>
      <c r="B289" t="s">
        <v>311</v>
      </c>
      <c r="C289" s="218">
        <v>20695</v>
      </c>
      <c r="D289" s="178">
        <v>82556340.543957978</v>
      </c>
      <c r="E289" s="182">
        <v>85368338.674055919</v>
      </c>
      <c r="F289" s="255">
        <v>85026523</v>
      </c>
      <c r="G289" s="172">
        <f t="shared" si="25"/>
        <v>-341815.67405591905</v>
      </c>
      <c r="H289" s="173">
        <f t="shared" si="26"/>
        <v>-4.0040099100557922E-3</v>
      </c>
      <c r="I289" s="267">
        <f t="shared" si="23"/>
        <v>-16.516824066485579</v>
      </c>
      <c r="J289" s="184">
        <v>1285905.0545452489</v>
      </c>
      <c r="K289" s="185">
        <v>-401261.62304787594</v>
      </c>
      <c r="L289" s="254">
        <v>-196172.36368123142</v>
      </c>
      <c r="M289" s="186">
        <f t="shared" si="27"/>
        <v>9.9100874301350341</v>
      </c>
      <c r="N289" s="187">
        <v>1249969.9709115387</v>
      </c>
      <c r="O289" s="188">
        <v>124623.21835316443</v>
      </c>
      <c r="P289" s="263">
        <v>261349.39126429276</v>
      </c>
      <c r="Q289" s="264">
        <f t="shared" si="24"/>
        <v>6.6067249534249006</v>
      </c>
      <c r="R289" s="252">
        <v>6</v>
      </c>
    </row>
    <row r="290" spans="1:18" ht="15">
      <c r="A290">
        <v>915</v>
      </c>
      <c r="B290" t="s">
        <v>312</v>
      </c>
      <c r="C290" s="218">
        <v>19973</v>
      </c>
      <c r="D290" s="178">
        <v>98607796.464011312</v>
      </c>
      <c r="E290" s="182">
        <v>98270021.788599849</v>
      </c>
      <c r="F290" s="255">
        <v>98183840</v>
      </c>
      <c r="G290" s="172">
        <f t="shared" si="25"/>
        <v>-86181.788599848747</v>
      </c>
      <c r="H290" s="173">
        <f t="shared" si="26"/>
        <v>-8.769896152587051E-4</v>
      </c>
      <c r="I290" s="267">
        <f t="shared" si="23"/>
        <v>-4.3149145646547211</v>
      </c>
      <c r="J290" s="184">
        <v>519166.72017882176</v>
      </c>
      <c r="K290" s="185">
        <v>721924.57099062041</v>
      </c>
      <c r="L290" s="254">
        <v>773633.93252304895</v>
      </c>
      <c r="M290" s="186">
        <f t="shared" si="27"/>
        <v>2.5889631769102555</v>
      </c>
      <c r="N290" s="187">
        <v>865412.26053147286</v>
      </c>
      <c r="O290" s="188">
        <v>998940.08850718837</v>
      </c>
      <c r="P290" s="263">
        <v>1033412.9961954993</v>
      </c>
      <c r="Q290" s="264">
        <f t="shared" si="24"/>
        <v>1.7259754512747685</v>
      </c>
      <c r="R290" s="252">
        <v>11</v>
      </c>
    </row>
    <row r="291" spans="1:18" ht="15">
      <c r="A291">
        <v>918</v>
      </c>
      <c r="B291" t="s">
        <v>313</v>
      </c>
      <c r="C291" s="218">
        <v>2271</v>
      </c>
      <c r="D291" s="178">
        <v>9974479.2919038758</v>
      </c>
      <c r="E291" s="182">
        <v>9999629.4842518773</v>
      </c>
      <c r="F291" s="255">
        <v>9990925</v>
      </c>
      <c r="G291" s="172">
        <f t="shared" si="25"/>
        <v>-8704.484251877293</v>
      </c>
      <c r="H291" s="173">
        <f t="shared" si="26"/>
        <v>-8.7048067786768795E-4</v>
      </c>
      <c r="I291" s="267">
        <f t="shared" si="23"/>
        <v>-3.8328860642348275</v>
      </c>
      <c r="J291" s="184">
        <v>-50426.908010690902</v>
      </c>
      <c r="K291" s="185">
        <v>-65510.01395556589</v>
      </c>
      <c r="L291" s="254">
        <v>-60287.279328028912</v>
      </c>
      <c r="M291" s="186">
        <f t="shared" si="27"/>
        <v>2.2997510469119233</v>
      </c>
      <c r="N291" s="187">
        <v>-13395.547478323122</v>
      </c>
      <c r="O291" s="188">
        <v>-23574.805462416254</v>
      </c>
      <c r="P291" s="263">
        <v>-20092.982377388667</v>
      </c>
      <c r="Q291" s="264">
        <f t="shared" si="24"/>
        <v>1.5331673646092412</v>
      </c>
      <c r="R291" s="252">
        <v>2</v>
      </c>
    </row>
    <row r="292" spans="1:18" ht="15">
      <c r="A292">
        <v>921</v>
      </c>
      <c r="B292" t="s">
        <v>314</v>
      </c>
      <c r="C292" s="218">
        <v>1941</v>
      </c>
      <c r="D292" s="178">
        <v>12342348.842146285</v>
      </c>
      <c r="E292" s="182">
        <v>12005762.640157722</v>
      </c>
      <c r="F292" s="255">
        <v>11913748</v>
      </c>
      <c r="G292" s="172">
        <f t="shared" si="25"/>
        <v>-92014.640157721937</v>
      </c>
      <c r="H292" s="173">
        <f t="shared" si="26"/>
        <v>-7.6642061746202512E-3</v>
      </c>
      <c r="I292" s="267">
        <f t="shared" si="23"/>
        <v>-47.405790910727426</v>
      </c>
      <c r="J292" s="184">
        <v>492864.53945027624</v>
      </c>
      <c r="K292" s="185">
        <v>694825.65779123851</v>
      </c>
      <c r="L292" s="254">
        <v>750034.47577336105</v>
      </c>
      <c r="M292" s="186">
        <f t="shared" si="27"/>
        <v>28.443492005215113</v>
      </c>
      <c r="N292" s="187">
        <v>-56439.522818091667</v>
      </c>
      <c r="O292" s="188">
        <v>78035.17943951115</v>
      </c>
      <c r="P292" s="263">
        <v>114841.058094263</v>
      </c>
      <c r="Q292" s="264">
        <f t="shared" si="24"/>
        <v>18.962328003478543</v>
      </c>
      <c r="R292" s="252">
        <v>11</v>
      </c>
    </row>
    <row r="293" spans="1:18" ht="15">
      <c r="A293">
        <v>922</v>
      </c>
      <c r="B293" t="s">
        <v>315</v>
      </c>
      <c r="C293" s="218">
        <v>4444</v>
      </c>
      <c r="D293" s="178">
        <v>15043741.554322096</v>
      </c>
      <c r="E293" s="182">
        <v>14783008.021031629</v>
      </c>
      <c r="F293" s="255">
        <v>14850355</v>
      </c>
      <c r="G293" s="172">
        <f t="shared" si="25"/>
        <v>67346.978968370706</v>
      </c>
      <c r="H293" s="173">
        <f t="shared" si="26"/>
        <v>4.5557019838287898E-3</v>
      </c>
      <c r="I293" s="267">
        <f t="shared" si="23"/>
        <v>15.154585726456055</v>
      </c>
      <c r="J293" s="184">
        <v>-433863.17385756993</v>
      </c>
      <c r="K293" s="185">
        <v>-277440.15797350585</v>
      </c>
      <c r="L293" s="254">
        <v>-317848.16307317681</v>
      </c>
      <c r="M293" s="186">
        <f t="shared" si="27"/>
        <v>-9.0927104184678136</v>
      </c>
      <c r="N293" s="187">
        <v>-413867.62787282886</v>
      </c>
      <c r="O293" s="188">
        <v>-309283.39583390584</v>
      </c>
      <c r="P293" s="263">
        <v>-336222.06590034679</v>
      </c>
      <c r="Q293" s="264">
        <f t="shared" si="24"/>
        <v>-6.0618069456437764</v>
      </c>
      <c r="R293" s="252">
        <v>6</v>
      </c>
    </row>
    <row r="294" spans="1:18" ht="15">
      <c r="A294">
        <v>924</v>
      </c>
      <c r="B294" t="s">
        <v>316</v>
      </c>
      <c r="C294" s="218">
        <v>3004</v>
      </c>
      <c r="D294" s="178">
        <v>14693631.930442393</v>
      </c>
      <c r="E294" s="182">
        <v>14549943.563930951</v>
      </c>
      <c r="F294" s="255">
        <v>14537202</v>
      </c>
      <c r="G294" s="172">
        <f t="shared" si="25"/>
        <v>-12741.563930951059</v>
      </c>
      <c r="H294" s="173">
        <f t="shared" si="26"/>
        <v>-8.7571225791811087E-4</v>
      </c>
      <c r="I294" s="267">
        <f t="shared" si="23"/>
        <v>-4.2415326001834419</v>
      </c>
      <c r="J294" s="184">
        <v>-206122.41685213419</v>
      </c>
      <c r="K294" s="185">
        <v>-119891.45469181852</v>
      </c>
      <c r="L294" s="254">
        <v>-112246.7554178655</v>
      </c>
      <c r="M294" s="186">
        <f t="shared" si="27"/>
        <v>2.5448399713558674</v>
      </c>
      <c r="N294" s="187">
        <v>-369151.36498249811</v>
      </c>
      <c r="O294" s="188">
        <v>-311981.08828586078</v>
      </c>
      <c r="P294" s="263">
        <v>-306884.62210322125</v>
      </c>
      <c r="Q294" s="264">
        <f t="shared" si="24"/>
        <v>1.6965599809053034</v>
      </c>
      <c r="R294" s="252">
        <v>16</v>
      </c>
    </row>
    <row r="295" spans="1:18" ht="15">
      <c r="A295">
        <v>925</v>
      </c>
      <c r="B295" t="s">
        <v>317</v>
      </c>
      <c r="C295" s="218">
        <v>3490</v>
      </c>
      <c r="D295" s="178">
        <v>14569407.249762855</v>
      </c>
      <c r="E295" s="182">
        <v>14224426.879373876</v>
      </c>
      <c r="F295" s="255">
        <v>14211929</v>
      </c>
      <c r="G295" s="172">
        <f t="shared" si="25"/>
        <v>-12497.879373876378</v>
      </c>
      <c r="H295" s="173">
        <f t="shared" si="26"/>
        <v>-8.7862094408871561E-4</v>
      </c>
      <c r="I295" s="267">
        <f t="shared" si="23"/>
        <v>-3.5810542618556958</v>
      </c>
      <c r="J295" s="184">
        <v>964554.08980234561</v>
      </c>
      <c r="K295" s="185">
        <v>1171553.0129345662</v>
      </c>
      <c r="L295" s="254">
        <v>1179051.7818548291</v>
      </c>
      <c r="M295" s="186">
        <f t="shared" si="27"/>
        <v>2.1486443897601175</v>
      </c>
      <c r="N295" s="187">
        <v>756434.14729145542</v>
      </c>
      <c r="O295" s="188">
        <v>894244.34939272143</v>
      </c>
      <c r="P295" s="263">
        <v>899243.5286729018</v>
      </c>
      <c r="Q295" s="264">
        <f t="shared" si="24"/>
        <v>1.4324295931748905</v>
      </c>
      <c r="R295" s="252">
        <v>11</v>
      </c>
    </row>
    <row r="296" spans="1:18" ht="15">
      <c r="A296">
        <v>927</v>
      </c>
      <c r="B296" t="s">
        <v>318</v>
      </c>
      <c r="C296" s="218">
        <v>29239</v>
      </c>
      <c r="D296" s="178">
        <v>98345347.079872102</v>
      </c>
      <c r="E296" s="182">
        <v>96466154.083969265</v>
      </c>
      <c r="F296" s="255">
        <v>96381926</v>
      </c>
      <c r="G296" s="172">
        <f t="shared" si="25"/>
        <v>-84228.083969265223</v>
      </c>
      <c r="H296" s="173">
        <f t="shared" si="26"/>
        <v>-8.7313612498689046E-4</v>
      </c>
      <c r="I296" s="267">
        <f t="shared" si="23"/>
        <v>-2.8806759454586417</v>
      </c>
      <c r="J296" s="184">
        <v>-1183608.67459025</v>
      </c>
      <c r="K296" s="185">
        <v>-56093.811421952822</v>
      </c>
      <c r="L296" s="254">
        <v>-5557.1046756499763</v>
      </c>
      <c r="M296" s="186">
        <f t="shared" si="27"/>
        <v>1.7284006548207136</v>
      </c>
      <c r="N296" s="187">
        <v>103457.98705784844</v>
      </c>
      <c r="O296" s="188">
        <v>855151.07245488896</v>
      </c>
      <c r="P296" s="263">
        <v>888842.21028579981</v>
      </c>
      <c r="Q296" s="264">
        <f t="shared" si="24"/>
        <v>1.1522671032152554</v>
      </c>
      <c r="R296" s="252">
        <v>1</v>
      </c>
    </row>
    <row r="297" spans="1:18" ht="15">
      <c r="A297">
        <v>931</v>
      </c>
      <c r="B297" t="s">
        <v>319</v>
      </c>
      <c r="C297" s="218">
        <v>6070</v>
      </c>
      <c r="D297" s="178">
        <v>30693954.3052462</v>
      </c>
      <c r="E297" s="182">
        <v>28709659.535774622</v>
      </c>
      <c r="F297" s="255">
        <v>28945217</v>
      </c>
      <c r="G297" s="172">
        <f t="shared" si="25"/>
        <v>235557.46422537789</v>
      </c>
      <c r="H297" s="173">
        <f t="shared" si="26"/>
        <v>8.2048156625422076E-3</v>
      </c>
      <c r="I297" s="267">
        <f t="shared" si="23"/>
        <v>38.806831009123208</v>
      </c>
      <c r="J297" s="184">
        <v>2436275.0793183893</v>
      </c>
      <c r="K297" s="185">
        <v>3626863.0738060228</v>
      </c>
      <c r="L297" s="254">
        <v>3485528.4450906515</v>
      </c>
      <c r="M297" s="186">
        <f t="shared" si="27"/>
        <v>-23.284123346848641</v>
      </c>
      <c r="N297" s="187">
        <v>1716352.4846798589</v>
      </c>
      <c r="O297" s="188">
        <v>2509881.1027726335</v>
      </c>
      <c r="P297" s="263">
        <v>2415658.0169623923</v>
      </c>
      <c r="Q297" s="264">
        <f t="shared" si="24"/>
        <v>-15.522748897898071</v>
      </c>
      <c r="R297" s="252">
        <v>13</v>
      </c>
    </row>
    <row r="298" spans="1:18" ht="15">
      <c r="A298">
        <v>934</v>
      </c>
      <c r="B298" t="s">
        <v>320</v>
      </c>
      <c r="C298" s="218">
        <v>2756</v>
      </c>
      <c r="D298" s="178">
        <v>12474426.335443003</v>
      </c>
      <c r="E298" s="182">
        <v>12607966.739484962</v>
      </c>
      <c r="F298" s="255">
        <v>12596948</v>
      </c>
      <c r="G298" s="172">
        <f t="shared" si="25"/>
        <v>-11018.739484962076</v>
      </c>
      <c r="H298" s="173">
        <f t="shared" si="26"/>
        <v>-8.739505514758515E-4</v>
      </c>
      <c r="I298" s="267">
        <f t="shared" si="23"/>
        <v>-3.9980912499862393</v>
      </c>
      <c r="J298" s="184">
        <v>409813.59544919158</v>
      </c>
      <c r="K298" s="185">
        <v>329698.51586891845</v>
      </c>
      <c r="L298" s="254">
        <v>336309.764575137</v>
      </c>
      <c r="M298" s="186">
        <f t="shared" si="27"/>
        <v>2.398856569745484</v>
      </c>
      <c r="N298" s="187">
        <v>91106.442690656535</v>
      </c>
      <c r="O298" s="188">
        <v>37534.486359578485</v>
      </c>
      <c r="P298" s="263">
        <v>41941.985497061847</v>
      </c>
      <c r="Q298" s="264">
        <f t="shared" si="24"/>
        <v>1.599237713165226</v>
      </c>
      <c r="R298" s="252">
        <v>14</v>
      </c>
    </row>
    <row r="299" spans="1:18" ht="15">
      <c r="A299">
        <v>935</v>
      </c>
      <c r="B299" t="s">
        <v>321</v>
      </c>
      <c r="C299" s="218">
        <v>3040</v>
      </c>
      <c r="D299" s="178">
        <v>14360719.643006233</v>
      </c>
      <c r="E299" s="182">
        <v>14131031.468813326</v>
      </c>
      <c r="F299" s="255">
        <v>14077422</v>
      </c>
      <c r="G299" s="172">
        <f t="shared" si="25"/>
        <v>-53609.46881332621</v>
      </c>
      <c r="H299" s="173">
        <f t="shared" si="26"/>
        <v>-3.7937406714888692E-3</v>
      </c>
      <c r="I299" s="267">
        <f t="shared" si="23"/>
        <v>-17.634693688594147</v>
      </c>
      <c r="J299" s="184">
        <v>-1384.6995544617216</v>
      </c>
      <c r="K299" s="185">
        <v>136442.51767940156</v>
      </c>
      <c r="L299" s="254">
        <v>168608.49134791258</v>
      </c>
      <c r="M299" s="186">
        <f t="shared" si="27"/>
        <v>10.580912390957574</v>
      </c>
      <c r="N299" s="187">
        <v>141505.90552974556</v>
      </c>
      <c r="O299" s="188">
        <v>233137.81783763564</v>
      </c>
      <c r="P299" s="263">
        <v>254581.80028331411</v>
      </c>
      <c r="Q299" s="264">
        <f t="shared" si="24"/>
        <v>7.0539415939731809</v>
      </c>
      <c r="R299" s="252">
        <v>8</v>
      </c>
    </row>
    <row r="300" spans="1:18" ht="15">
      <c r="A300">
        <v>936</v>
      </c>
      <c r="B300" t="s">
        <v>322</v>
      </c>
      <c r="C300" s="218">
        <v>6465</v>
      </c>
      <c r="D300" s="178">
        <v>32090484.784231905</v>
      </c>
      <c r="E300" s="182">
        <v>32690735.874869056</v>
      </c>
      <c r="F300" s="255">
        <v>32661725</v>
      </c>
      <c r="G300" s="172">
        <f t="shared" si="25"/>
        <v>-29010.874869056046</v>
      </c>
      <c r="H300" s="173">
        <f t="shared" si="26"/>
        <v>-8.8743413363656046E-4</v>
      </c>
      <c r="I300" s="267">
        <f t="shared" si="23"/>
        <v>-4.48737430302491</v>
      </c>
      <c r="J300" s="184">
        <v>2496536.9565103459</v>
      </c>
      <c r="K300" s="185">
        <v>2136402.3985461933</v>
      </c>
      <c r="L300" s="254">
        <v>2153809.1112912162</v>
      </c>
      <c r="M300" s="186">
        <f t="shared" si="27"/>
        <v>2.6924536341876193</v>
      </c>
      <c r="N300" s="187">
        <v>1345893.1229531642</v>
      </c>
      <c r="O300" s="188">
        <v>1105519.0012991361</v>
      </c>
      <c r="P300" s="263">
        <v>1117123.4764624948</v>
      </c>
      <c r="Q300" s="264">
        <f t="shared" si="24"/>
        <v>1.7949690894599737</v>
      </c>
      <c r="R300" s="252">
        <v>6</v>
      </c>
    </row>
    <row r="301" spans="1:18" ht="15">
      <c r="A301">
        <v>946</v>
      </c>
      <c r="B301" t="s">
        <v>323</v>
      </c>
      <c r="C301" s="218">
        <v>6376</v>
      </c>
      <c r="D301" s="178">
        <v>26474464.144938238</v>
      </c>
      <c r="E301" s="182">
        <v>25015241.754161797</v>
      </c>
      <c r="F301" s="255">
        <v>26574278</v>
      </c>
      <c r="G301" s="172">
        <f t="shared" si="25"/>
        <v>1559036.2458382025</v>
      </c>
      <c r="H301" s="173">
        <f t="shared" si="26"/>
        <v>6.2323453083511574E-2</v>
      </c>
      <c r="I301" s="267">
        <f t="shared" si="23"/>
        <v>244.51634972368296</v>
      </c>
      <c r="J301" s="184">
        <v>-69238.727095952665</v>
      </c>
      <c r="K301" s="185">
        <v>806302.13141631358</v>
      </c>
      <c r="L301" s="254">
        <v>-129119.71376491245</v>
      </c>
      <c r="M301" s="186">
        <f t="shared" si="27"/>
        <v>-146.70982515389366</v>
      </c>
      <c r="N301" s="187">
        <v>248680.01792598719</v>
      </c>
      <c r="O301" s="188">
        <v>832242.74409741897</v>
      </c>
      <c r="P301" s="263">
        <v>208628.18064327849</v>
      </c>
      <c r="Q301" s="264">
        <f t="shared" si="24"/>
        <v>-97.806550102594173</v>
      </c>
      <c r="R301" s="252">
        <v>15</v>
      </c>
    </row>
    <row r="302" spans="1:18" ht="15">
      <c r="A302">
        <v>976</v>
      </c>
      <c r="B302" t="s">
        <v>324</v>
      </c>
      <c r="C302" s="218">
        <v>3830</v>
      </c>
      <c r="D302" s="178">
        <v>23176904.448012967</v>
      </c>
      <c r="E302" s="182">
        <v>22904669.135040179</v>
      </c>
      <c r="F302" s="255">
        <v>23001952</v>
      </c>
      <c r="G302" s="172">
        <f t="shared" si="25"/>
        <v>97282.864959821105</v>
      </c>
      <c r="H302" s="173">
        <f t="shared" si="26"/>
        <v>4.2472940511066003E-3</v>
      </c>
      <c r="I302" s="267">
        <f t="shared" si="23"/>
        <v>25.400225838073396</v>
      </c>
      <c r="J302" s="184">
        <v>609999.86583882815</v>
      </c>
      <c r="K302" s="185">
        <v>773359.29094524588</v>
      </c>
      <c r="L302" s="254">
        <v>714989.39707910444</v>
      </c>
      <c r="M302" s="186">
        <f t="shared" si="27"/>
        <v>-15.240181166094372</v>
      </c>
      <c r="N302" s="187">
        <v>315883.86778970098</v>
      </c>
      <c r="O302" s="188">
        <v>424467.90604431677</v>
      </c>
      <c r="P302" s="263">
        <v>385554.64346689451</v>
      </c>
      <c r="Q302" s="264">
        <f t="shared" si="24"/>
        <v>-10.160120777394845</v>
      </c>
      <c r="R302" s="252">
        <v>19</v>
      </c>
    </row>
    <row r="303" spans="1:18" ht="15">
      <c r="A303">
        <v>977</v>
      </c>
      <c r="B303" t="s">
        <v>325</v>
      </c>
      <c r="C303" s="218">
        <v>15357</v>
      </c>
      <c r="D303" s="178">
        <v>60502307.118650012</v>
      </c>
      <c r="E303" s="182">
        <v>60520410.63174662</v>
      </c>
      <c r="F303" s="255">
        <v>60367970</v>
      </c>
      <c r="G303" s="172">
        <f t="shared" si="25"/>
        <v>-152440.63174661994</v>
      </c>
      <c r="H303" s="173">
        <f t="shared" si="26"/>
        <v>-2.5188300964147062E-3</v>
      </c>
      <c r="I303" s="267">
        <f t="shared" si="23"/>
        <v>-9.9264590575385778</v>
      </c>
      <c r="J303" s="184">
        <v>-60573.918385576966</v>
      </c>
      <c r="K303" s="185">
        <v>-71439.520232758659</v>
      </c>
      <c r="L303" s="254">
        <v>20025.058790852534</v>
      </c>
      <c r="M303" s="186">
        <f t="shared" si="27"/>
        <v>5.9558884563138106</v>
      </c>
      <c r="N303" s="187">
        <v>-408394.49690884101</v>
      </c>
      <c r="O303" s="188">
        <v>-415576.49428210995</v>
      </c>
      <c r="P303" s="263">
        <v>-354600.10826635326</v>
      </c>
      <c r="Q303" s="264">
        <f t="shared" si="24"/>
        <v>3.9705923042102427</v>
      </c>
      <c r="R303" s="252">
        <v>17</v>
      </c>
    </row>
    <row r="304" spans="1:18" ht="15">
      <c r="A304">
        <v>980</v>
      </c>
      <c r="B304" t="s">
        <v>326</v>
      </c>
      <c r="C304" s="218">
        <v>33533</v>
      </c>
      <c r="D304" s="178">
        <v>106039937.80224605</v>
      </c>
      <c r="E304" s="182">
        <v>106753281.38032535</v>
      </c>
      <c r="F304" s="255">
        <v>106659898</v>
      </c>
      <c r="G304" s="172">
        <f t="shared" si="25"/>
        <v>-93383.380325347185</v>
      </c>
      <c r="H304" s="173">
        <f t="shared" si="26"/>
        <v>-8.7475887502374953E-4</v>
      </c>
      <c r="I304" s="267">
        <f t="shared" si="23"/>
        <v>-2.7848203359480865</v>
      </c>
      <c r="J304" s="184">
        <v>-62703.91624709098</v>
      </c>
      <c r="K304" s="185">
        <v>-490734.72712584567</v>
      </c>
      <c r="L304" s="254">
        <v>-434704.46374581836</v>
      </c>
      <c r="M304" s="186">
        <f t="shared" si="27"/>
        <v>1.6708992151023565</v>
      </c>
      <c r="N304" s="187">
        <v>-948007.07198615419</v>
      </c>
      <c r="O304" s="188">
        <v>-1232925.1437566024</v>
      </c>
      <c r="P304" s="263">
        <v>-1195571.6348365312</v>
      </c>
      <c r="Q304" s="264">
        <f t="shared" si="24"/>
        <v>1.1139328100698171</v>
      </c>
      <c r="R304" s="252">
        <v>6</v>
      </c>
    </row>
    <row r="305" spans="1:18" ht="15">
      <c r="A305">
        <v>981</v>
      </c>
      <c r="B305" t="s">
        <v>327</v>
      </c>
      <c r="C305" s="218">
        <v>2282</v>
      </c>
      <c r="D305" s="178">
        <v>8712838.6713965088</v>
      </c>
      <c r="E305" s="182">
        <v>8740460.9345091879</v>
      </c>
      <c r="F305" s="255">
        <v>8487364</v>
      </c>
      <c r="G305" s="172">
        <f t="shared" si="25"/>
        <v>-253096.93450918794</v>
      </c>
      <c r="H305" s="173">
        <f t="shared" si="26"/>
        <v>-2.8956932180762656E-2</v>
      </c>
      <c r="I305" s="267">
        <f t="shared" si="23"/>
        <v>-110.91013782173003</v>
      </c>
      <c r="J305" s="184">
        <v>320344.08370615816</v>
      </c>
      <c r="K305" s="185">
        <v>303780.61352688877</v>
      </c>
      <c r="L305" s="254">
        <v>455638.53422491642</v>
      </c>
      <c r="M305" s="186">
        <f t="shared" si="27"/>
        <v>66.545977518855238</v>
      </c>
      <c r="N305" s="187">
        <v>141844.8768570988</v>
      </c>
      <c r="O305" s="188">
        <v>130627.85247476186</v>
      </c>
      <c r="P305" s="263">
        <v>231866.46627345079</v>
      </c>
      <c r="Q305" s="264">
        <f t="shared" si="24"/>
        <v>44.363985012571831</v>
      </c>
      <c r="R305" s="252">
        <v>5</v>
      </c>
    </row>
    <row r="306" spans="1:18" ht="15">
      <c r="A306">
        <v>989</v>
      </c>
      <c r="B306" t="s">
        <v>328</v>
      </c>
      <c r="C306" s="218">
        <v>5484</v>
      </c>
      <c r="D306" s="178">
        <v>28475613.905615512</v>
      </c>
      <c r="E306" s="182">
        <v>28628669.898399472</v>
      </c>
      <c r="F306" s="255">
        <v>28603695</v>
      </c>
      <c r="G306" s="172">
        <f t="shared" si="25"/>
        <v>-24974.898399472237</v>
      </c>
      <c r="H306" s="173">
        <f t="shared" si="26"/>
        <v>-8.7237369001444583E-4</v>
      </c>
      <c r="I306" s="267">
        <f t="shared" si="23"/>
        <v>-4.5541390225149954</v>
      </c>
      <c r="J306" s="184">
        <v>-779524.71954086318</v>
      </c>
      <c r="K306" s="185">
        <v>-871344.70607507485</v>
      </c>
      <c r="L306" s="254">
        <v>-856359.96821526811</v>
      </c>
      <c r="M306" s="186">
        <f t="shared" si="27"/>
        <v>2.7324467286299678</v>
      </c>
      <c r="N306" s="187">
        <v>-462239.63386356074</v>
      </c>
      <c r="O306" s="188">
        <v>-523693.42542970815</v>
      </c>
      <c r="P306" s="263">
        <v>-513703.6001898286</v>
      </c>
      <c r="Q306" s="264">
        <f t="shared" si="24"/>
        <v>1.821631152421507</v>
      </c>
      <c r="R306" s="252">
        <v>14</v>
      </c>
    </row>
    <row r="307" spans="1:18" ht="15">
      <c r="A307">
        <v>992</v>
      </c>
      <c r="B307" t="s">
        <v>329</v>
      </c>
      <c r="C307" s="218">
        <v>18318</v>
      </c>
      <c r="D307" s="178">
        <v>74199831.782257453</v>
      </c>
      <c r="E307" s="182">
        <v>75991035.807705</v>
      </c>
      <c r="F307" s="255">
        <v>75924506</v>
      </c>
      <c r="G307" s="172">
        <f t="shared" si="25"/>
        <v>-66529.807705000043</v>
      </c>
      <c r="H307" s="173">
        <f t="shared" si="26"/>
        <v>-8.7549547124681187E-4</v>
      </c>
      <c r="I307" s="267">
        <f t="shared" si="23"/>
        <v>-3.6319362214761459</v>
      </c>
      <c r="J307" s="184">
        <v>4499011.813399097</v>
      </c>
      <c r="K307" s="185">
        <v>3424369.3243256295</v>
      </c>
      <c r="L307" s="254">
        <v>3464287.3897799039</v>
      </c>
      <c r="M307" s="186">
        <f t="shared" si="27"/>
        <v>2.1791716046661436</v>
      </c>
      <c r="N307" s="187">
        <v>4116799.4274443183</v>
      </c>
      <c r="O307" s="188">
        <v>3398958.842093437</v>
      </c>
      <c r="P307" s="263">
        <v>3425570.8857296463</v>
      </c>
      <c r="Q307" s="264">
        <f t="shared" si="24"/>
        <v>1.4527810697788694</v>
      </c>
      <c r="R307" s="252">
        <v>13</v>
      </c>
    </row>
  </sheetData>
  <autoFilter ref="A14:R14" xr:uid="{840DABD8-FC40-4A64-9E6A-168E36CA0F0F}"/>
  <phoneticPr fontId="43" type="noConversion"/>
  <conditionalFormatting sqref="O1:P6 O8:P10 Q12:Q307 O308:P1048576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verticalDpi="0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66A3E-77C3-41BC-8286-DC7689CF834C}">
  <dimension ref="A1:AF319"/>
  <sheetViews>
    <sheetView zoomScale="90" zoomScaleNormal="90" workbookViewId="0">
      <pane xSplit="3" ySplit="10" topLeftCell="D11" activePane="bottomRight" state="frozen"/>
      <selection pane="topRight"/>
      <selection pane="bottomLeft"/>
      <selection pane="bottomRight"/>
    </sheetView>
  </sheetViews>
  <sheetFormatPr defaultColWidth="8.7109375" defaultRowHeight="15"/>
  <cols>
    <col min="1" max="1" width="6.28515625" style="280" customWidth="1"/>
    <col min="2" max="2" width="13.7109375" style="280" customWidth="1"/>
    <col min="3" max="3" width="9.42578125" style="280" bestFit="1" customWidth="1"/>
    <col min="4" max="5" width="13.28515625" style="280" bestFit="1" customWidth="1"/>
    <col min="6" max="6" width="12" style="278" bestFit="1" customWidth="1"/>
    <col min="7" max="8" width="13.42578125" style="280" bestFit="1" customWidth="1"/>
    <col min="9" max="9" width="10" style="278" customWidth="1"/>
    <col min="10" max="10" width="13.140625" style="280" customWidth="1"/>
    <col min="11" max="11" width="13.28515625" style="280" bestFit="1" customWidth="1"/>
    <col min="12" max="12" width="12" style="278" bestFit="1" customWidth="1"/>
    <col min="13" max="14" width="13.42578125" style="280" bestFit="1" customWidth="1"/>
    <col min="15" max="15" width="12" style="278" bestFit="1" customWidth="1"/>
    <col min="16" max="16" width="11.7109375" style="280" customWidth="1"/>
    <col min="17" max="17" width="12.28515625" style="280" customWidth="1"/>
    <col min="18" max="18" width="12" style="278" bestFit="1" customWidth="1"/>
    <col min="19" max="19" width="12.7109375" style="280" customWidth="1"/>
    <col min="20" max="20" width="12.140625" style="280" customWidth="1"/>
    <col min="21" max="21" width="10.85546875" style="280" bestFit="1" customWidth="1"/>
    <col min="22" max="22" width="10.7109375" style="280" bestFit="1" customWidth="1"/>
    <col min="23" max="23" width="11.28515625" style="280" customWidth="1"/>
    <col min="24" max="24" width="12.28515625" style="280" customWidth="1"/>
    <col min="25" max="26" width="13.28515625" style="280" bestFit="1" customWidth="1"/>
    <col min="27" max="27" width="13.28515625" style="280" customWidth="1"/>
    <col min="28" max="28" width="11.7109375" style="278" bestFit="1" customWidth="1"/>
    <col min="29" max="29" width="11.7109375" style="278" customWidth="1"/>
    <col min="30" max="30" width="12.28515625" style="280" customWidth="1"/>
    <col min="31" max="31" width="11.85546875" style="280" customWidth="1"/>
    <col min="32" max="32" width="8.85546875" style="246" customWidth="1"/>
    <col min="33" max="16384" width="8.7109375" style="287"/>
  </cols>
  <sheetData>
    <row r="1" spans="1:32" s="277" customFormat="1" ht="23.25">
      <c r="A1" s="326" t="s">
        <v>419</v>
      </c>
      <c r="B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45"/>
    </row>
    <row r="2" spans="1:32" s="277" customFormat="1" ht="12" customHeight="1">
      <c r="A2" s="293"/>
      <c r="B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78"/>
      <c r="AB2" s="278"/>
      <c r="AC2" s="278"/>
      <c r="AD2" s="278"/>
      <c r="AE2" s="278"/>
      <c r="AF2" s="245"/>
    </row>
    <row r="3" spans="1:32" s="277" customFormat="1" ht="13.9" customHeight="1">
      <c r="A3" s="212" t="s">
        <v>420</v>
      </c>
      <c r="B3" s="278"/>
      <c r="D3" s="278"/>
      <c r="E3" s="278"/>
      <c r="H3" s="278"/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  <c r="U3" s="278"/>
      <c r="V3" s="278"/>
      <c r="W3" s="278"/>
      <c r="X3" s="278"/>
      <c r="Y3" s="278"/>
      <c r="Z3" s="278"/>
      <c r="AA3" s="278"/>
      <c r="AB3" s="278"/>
      <c r="AC3" s="278"/>
      <c r="AD3" s="278"/>
      <c r="AE3" s="278"/>
      <c r="AF3" s="245"/>
    </row>
    <row r="4" spans="1:32" s="277" customFormat="1" ht="13.9" customHeight="1">
      <c r="A4" s="212" t="s">
        <v>421</v>
      </c>
      <c r="B4" s="292" t="s">
        <v>422</v>
      </c>
      <c r="D4" s="278"/>
      <c r="E4" s="278"/>
      <c r="F4" s="209"/>
      <c r="G4" s="292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78"/>
      <c r="Z4" s="278"/>
      <c r="AA4" s="278"/>
      <c r="AB4" s="278"/>
      <c r="AC4" s="278"/>
      <c r="AD4" s="278"/>
      <c r="AE4" s="278"/>
      <c r="AF4" s="246"/>
    </row>
    <row r="5" spans="1:32" s="277" customFormat="1" ht="13.9" customHeight="1">
      <c r="A5" s="212" t="s">
        <v>423</v>
      </c>
      <c r="B5" s="278"/>
      <c r="D5" s="278"/>
      <c r="E5" s="278"/>
      <c r="F5" s="278"/>
      <c r="G5" s="278"/>
      <c r="H5" s="278"/>
      <c r="I5" s="278"/>
      <c r="J5" s="278"/>
      <c r="K5" s="278"/>
      <c r="L5" s="278"/>
      <c r="M5" s="278"/>
      <c r="N5" s="278"/>
      <c r="O5" s="278"/>
      <c r="P5" s="278"/>
      <c r="Q5" s="278"/>
      <c r="R5" s="278"/>
      <c r="S5" s="278"/>
      <c r="T5" s="278"/>
      <c r="U5" s="278"/>
      <c r="V5" s="278"/>
      <c r="W5" s="278"/>
      <c r="X5" s="278"/>
      <c r="Y5" s="278"/>
      <c r="Z5" s="278"/>
      <c r="AA5" s="278"/>
      <c r="AB5" s="278"/>
      <c r="AC5" s="278"/>
      <c r="AD5" s="278"/>
      <c r="AE5" s="278"/>
      <c r="AF5" s="246"/>
    </row>
    <row r="6" spans="1:32" s="277" customFormat="1" ht="13.9" customHeight="1">
      <c r="A6" s="212" t="s">
        <v>424</v>
      </c>
      <c r="B6" s="278"/>
      <c r="D6" s="278"/>
      <c r="E6" s="278"/>
      <c r="F6" s="278"/>
      <c r="G6" s="278"/>
      <c r="H6" s="278"/>
      <c r="I6" s="278"/>
      <c r="J6" s="278"/>
      <c r="K6" s="278"/>
      <c r="L6" s="278"/>
      <c r="M6" s="278"/>
      <c r="N6" s="278"/>
      <c r="O6" s="278"/>
      <c r="P6" s="278"/>
      <c r="Q6" s="278"/>
      <c r="R6" s="278"/>
      <c r="S6" s="278"/>
      <c r="T6" s="278"/>
      <c r="U6" s="278"/>
      <c r="V6" s="278"/>
      <c r="W6" s="278"/>
      <c r="X6" s="278"/>
      <c r="Y6" s="278"/>
      <c r="Z6" s="278"/>
      <c r="AA6" s="278"/>
      <c r="AB6" s="278"/>
      <c r="AC6" s="278"/>
      <c r="AD6" s="278"/>
      <c r="AE6" s="278"/>
      <c r="AF6" s="247"/>
    </row>
    <row r="7" spans="1:32" s="277" customFormat="1" ht="18.75">
      <c r="A7" s="279"/>
      <c r="B7" s="278"/>
      <c r="D7" s="278"/>
      <c r="E7" s="278"/>
      <c r="F7" s="278"/>
      <c r="G7" s="278"/>
      <c r="H7" s="278"/>
      <c r="I7" s="278"/>
      <c r="J7" s="278"/>
      <c r="K7" s="278"/>
      <c r="L7" s="278"/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78"/>
      <c r="AC7" s="278"/>
      <c r="AD7" s="278"/>
      <c r="AE7" s="278"/>
      <c r="AF7" s="247"/>
    </row>
    <row r="8" spans="1:32" s="277" customFormat="1" ht="18.75">
      <c r="A8" s="278"/>
      <c r="B8" s="278"/>
      <c r="C8" s="278"/>
      <c r="D8" s="294" t="s">
        <v>410</v>
      </c>
      <c r="E8" s="296" t="s">
        <v>425</v>
      </c>
      <c r="F8" s="278"/>
      <c r="G8" s="294" t="s">
        <v>410</v>
      </c>
      <c r="H8" s="296" t="s">
        <v>425</v>
      </c>
      <c r="I8" s="278"/>
      <c r="J8" s="294" t="s">
        <v>410</v>
      </c>
      <c r="K8" s="296" t="s">
        <v>425</v>
      </c>
      <c r="L8" s="278"/>
      <c r="M8" s="294" t="s">
        <v>410</v>
      </c>
      <c r="N8" s="296" t="s">
        <v>425</v>
      </c>
      <c r="O8" s="278"/>
      <c r="P8" s="294" t="s">
        <v>410</v>
      </c>
      <c r="Q8" s="296" t="s">
        <v>425</v>
      </c>
      <c r="R8" s="278"/>
      <c r="S8" s="294" t="s">
        <v>410</v>
      </c>
      <c r="T8" s="296" t="s">
        <v>425</v>
      </c>
      <c r="U8" s="294" t="s">
        <v>410</v>
      </c>
      <c r="V8" s="296" t="s">
        <v>425</v>
      </c>
      <c r="W8" s="294" t="s">
        <v>410</v>
      </c>
      <c r="X8" s="296" t="s">
        <v>425</v>
      </c>
      <c r="Y8" s="310" t="s">
        <v>410</v>
      </c>
      <c r="Z8" s="311" t="s">
        <v>425</v>
      </c>
      <c r="AA8" s="280"/>
      <c r="AB8" s="310" t="s">
        <v>410</v>
      </c>
      <c r="AC8" s="311" t="s">
        <v>425</v>
      </c>
      <c r="AD8" s="280"/>
      <c r="AE8" s="280"/>
      <c r="AF8" s="246"/>
    </row>
    <row r="9" spans="1:32" s="283" customFormat="1" ht="76.5">
      <c r="A9" s="281" t="s">
        <v>354</v>
      </c>
      <c r="B9" s="281" t="s">
        <v>355</v>
      </c>
      <c r="C9" s="281" t="s">
        <v>426</v>
      </c>
      <c r="D9" s="295" t="s">
        <v>427</v>
      </c>
      <c r="E9" s="297" t="s">
        <v>428</v>
      </c>
      <c r="F9" s="282" t="s">
        <v>429</v>
      </c>
      <c r="G9" s="295" t="s">
        <v>430</v>
      </c>
      <c r="H9" s="297" t="s">
        <v>430</v>
      </c>
      <c r="I9" s="282" t="s">
        <v>431</v>
      </c>
      <c r="J9" s="295" t="s">
        <v>432</v>
      </c>
      <c r="K9" s="297" t="s">
        <v>432</v>
      </c>
      <c r="L9" s="282" t="s">
        <v>433</v>
      </c>
      <c r="M9" s="295" t="s">
        <v>434</v>
      </c>
      <c r="N9" s="297" t="s">
        <v>434</v>
      </c>
      <c r="O9" s="282" t="s">
        <v>435</v>
      </c>
      <c r="P9" s="295" t="s">
        <v>436</v>
      </c>
      <c r="Q9" s="297" t="s">
        <v>436</v>
      </c>
      <c r="R9" s="282" t="s">
        <v>437</v>
      </c>
      <c r="S9" s="295" t="s">
        <v>438</v>
      </c>
      <c r="T9" s="297" t="s">
        <v>438</v>
      </c>
      <c r="U9" s="295" t="s">
        <v>439</v>
      </c>
      <c r="V9" s="297" t="s">
        <v>439</v>
      </c>
      <c r="W9" s="295" t="s">
        <v>440</v>
      </c>
      <c r="X9" s="297" t="s">
        <v>440</v>
      </c>
      <c r="Y9" s="309" t="s">
        <v>441</v>
      </c>
      <c r="Z9" s="308" t="s">
        <v>441</v>
      </c>
      <c r="AA9" s="282" t="s">
        <v>442</v>
      </c>
      <c r="AB9" s="309" t="s">
        <v>443</v>
      </c>
      <c r="AC9" s="308" t="s">
        <v>443</v>
      </c>
      <c r="AD9" s="282" t="s">
        <v>444</v>
      </c>
      <c r="AE9" s="282" t="s">
        <v>445</v>
      </c>
      <c r="AF9" s="329" t="s">
        <v>27</v>
      </c>
    </row>
    <row r="10" spans="1:32" s="315" customFormat="1" ht="28.15" customHeight="1">
      <c r="A10" s="312">
        <v>0</v>
      </c>
      <c r="B10" s="312" t="s">
        <v>357</v>
      </c>
      <c r="C10" s="313">
        <v>5517897</v>
      </c>
      <c r="D10" s="313">
        <v>19876142775.280003</v>
      </c>
      <c r="E10" s="313">
        <v>19911190244.660015</v>
      </c>
      <c r="F10" s="313">
        <f t="shared" ref="F10:F73" si="0">E10-D10</f>
        <v>35047469.380012512</v>
      </c>
      <c r="G10" s="313">
        <v>20748304000</v>
      </c>
      <c r="H10" s="313">
        <v>20748304000</v>
      </c>
      <c r="I10" s="313">
        <f t="shared" ref="I10:I73" si="1">H10-G10</f>
        <v>0</v>
      </c>
      <c r="J10" s="313">
        <v>20312223387.640007</v>
      </c>
      <c r="K10" s="313">
        <v>20329747122.330002</v>
      </c>
      <c r="L10" s="313">
        <f t="shared" ref="L10:L73" si="2">K10-J10</f>
        <v>17523734.689994812</v>
      </c>
      <c r="M10" s="313">
        <v>20748303999.999989</v>
      </c>
      <c r="N10" s="313">
        <v>20748304000</v>
      </c>
      <c r="O10" s="313">
        <f t="shared" ref="O10:O73" si="3">N10-M10</f>
        <v>0</v>
      </c>
      <c r="P10" s="313">
        <v>455801584.37000012</v>
      </c>
      <c r="Q10" s="313">
        <v>457092369.63999987</v>
      </c>
      <c r="R10" s="313">
        <f t="shared" ref="R10:R73" si="4">Q10-P10</f>
        <v>1290785.2699997425</v>
      </c>
      <c r="S10" s="313">
        <v>485277000</v>
      </c>
      <c r="T10" s="313">
        <v>485277000</v>
      </c>
      <c r="U10" s="313">
        <v>470539292.18499994</v>
      </c>
      <c r="V10" s="313">
        <v>471184684.81999999</v>
      </c>
      <c r="W10" s="313">
        <v>485276999.99999994</v>
      </c>
      <c r="X10" s="313">
        <v>485276999.99999988</v>
      </c>
      <c r="Y10" s="313">
        <v>21233580999.999992</v>
      </c>
      <c r="Z10" s="313">
        <v>21233581000.000008</v>
      </c>
      <c r="AA10" s="313">
        <f t="shared" ref="AA10:AA73" si="5">Z10-Y10</f>
        <v>0</v>
      </c>
      <c r="AB10" s="313">
        <f t="shared" ref="AB10" si="6">Y10/C10</f>
        <v>3848.1292782377041</v>
      </c>
      <c r="AC10" s="313">
        <f t="shared" ref="AC10:AC73" si="7">Z10/C10</f>
        <v>3848.1292782377068</v>
      </c>
      <c r="AD10" s="313">
        <f t="shared" ref="AD10" si="8">AC10-AB10</f>
        <v>0</v>
      </c>
      <c r="AE10" s="314">
        <f t="shared" ref="AE10" si="9">AD10/AB10</f>
        <v>0</v>
      </c>
      <c r="AF10" s="328">
        <v>0</v>
      </c>
    </row>
    <row r="11" spans="1:32">
      <c r="A11" s="280">
        <v>5</v>
      </c>
      <c r="B11" s="280" t="s">
        <v>37</v>
      </c>
      <c r="C11" s="285">
        <v>9311</v>
      </c>
      <c r="D11" s="285">
        <v>38837000</v>
      </c>
      <c r="E11" s="285">
        <v>40283427.550000004</v>
      </c>
      <c r="F11" s="284">
        <f t="shared" si="0"/>
        <v>1446427.5500000045</v>
      </c>
      <c r="G11" s="285">
        <v>37152000</v>
      </c>
      <c r="H11" s="285">
        <v>37152000</v>
      </c>
      <c r="I11" s="284">
        <f t="shared" si="1"/>
        <v>0</v>
      </c>
      <c r="J11" s="285">
        <v>37994500</v>
      </c>
      <c r="K11" s="285">
        <v>38717713.775000006</v>
      </c>
      <c r="L11" s="284">
        <f t="shared" si="2"/>
        <v>723213.77500000596</v>
      </c>
      <c r="M11" s="285">
        <v>38810199.222587019</v>
      </c>
      <c r="N11" s="285">
        <v>39514849.385722123</v>
      </c>
      <c r="O11" s="284">
        <f t="shared" si="3"/>
        <v>704650.16313510388</v>
      </c>
      <c r="P11" s="285">
        <v>953763.14</v>
      </c>
      <c r="Q11" s="285">
        <v>955756.07000000007</v>
      </c>
      <c r="R11" s="284">
        <f t="shared" si="4"/>
        <v>1992.9300000000512</v>
      </c>
      <c r="S11" s="285">
        <v>989000</v>
      </c>
      <c r="T11" s="285">
        <v>989000</v>
      </c>
      <c r="U11" s="285">
        <v>971381.57000000007</v>
      </c>
      <c r="V11" s="285">
        <v>972378.03500000003</v>
      </c>
      <c r="W11" s="285">
        <v>1001806.1020067926</v>
      </c>
      <c r="X11" s="285">
        <v>1001460.1723970673</v>
      </c>
      <c r="Y11" s="285">
        <v>39812005.324593812</v>
      </c>
      <c r="Z11" s="285">
        <v>40516309.558119193</v>
      </c>
      <c r="AA11" s="284">
        <f t="shared" si="5"/>
        <v>704304.23352538049</v>
      </c>
      <c r="AB11" s="284">
        <f t="shared" ref="AB11:AB74" si="10">Y11/C11</f>
        <v>4275.8033857366354</v>
      </c>
      <c r="AC11" s="284">
        <f t="shared" si="7"/>
        <v>4351.4455545182245</v>
      </c>
      <c r="AD11" s="285">
        <f t="shared" ref="AD11:AD74" si="11">AC11-AB11</f>
        <v>75.642168781589135</v>
      </c>
      <c r="AE11" s="286">
        <f t="shared" ref="AE11:AE74" si="12">AD11/AB11</f>
        <v>1.7690750008271836E-2</v>
      </c>
      <c r="AF11" s="248">
        <v>14</v>
      </c>
    </row>
    <row r="12" spans="1:32">
      <c r="A12" s="280">
        <v>9</v>
      </c>
      <c r="B12" s="280" t="s">
        <v>38</v>
      </c>
      <c r="C12" s="285">
        <v>2491</v>
      </c>
      <c r="D12" s="285">
        <v>10228423.310000002</v>
      </c>
      <c r="E12" s="285">
        <v>10412007.789999999</v>
      </c>
      <c r="F12" s="284">
        <f t="shared" si="0"/>
        <v>183584.47999999672</v>
      </c>
      <c r="G12" s="285">
        <v>10825000</v>
      </c>
      <c r="H12" s="285">
        <v>10825000</v>
      </c>
      <c r="I12" s="284">
        <f t="shared" si="1"/>
        <v>0</v>
      </c>
      <c r="J12" s="285">
        <v>10526711.655000001</v>
      </c>
      <c r="K12" s="285">
        <v>10618503.895</v>
      </c>
      <c r="L12" s="284">
        <f t="shared" si="2"/>
        <v>91792.239999998361</v>
      </c>
      <c r="M12" s="285">
        <v>10752708.325922931</v>
      </c>
      <c r="N12" s="285">
        <v>10837121.8546369</v>
      </c>
      <c r="O12" s="284">
        <f t="shared" si="3"/>
        <v>84413.528713969514</v>
      </c>
      <c r="P12" s="285">
        <v>333521.96999999997</v>
      </c>
      <c r="Q12" s="285">
        <v>333521.96999999997</v>
      </c>
      <c r="R12" s="284">
        <f t="shared" si="4"/>
        <v>0</v>
      </c>
      <c r="S12" s="285">
        <v>345000</v>
      </c>
      <c r="T12" s="285">
        <v>345000</v>
      </c>
      <c r="U12" s="285">
        <v>339260.98499999999</v>
      </c>
      <c r="V12" s="285">
        <v>339260.98499999999</v>
      </c>
      <c r="W12" s="285">
        <v>349886.93984160613</v>
      </c>
      <c r="X12" s="285">
        <v>349407.69155249256</v>
      </c>
      <c r="Y12" s="285">
        <v>11102595.265764536</v>
      </c>
      <c r="Z12" s="285">
        <v>11186529.546189392</v>
      </c>
      <c r="AA12" s="284">
        <f t="shared" si="5"/>
        <v>83934.280424855649</v>
      </c>
      <c r="AB12" s="284">
        <f t="shared" si="10"/>
        <v>4457.0836072920656</v>
      </c>
      <c r="AC12" s="284">
        <f t="shared" si="7"/>
        <v>4490.7786215132046</v>
      </c>
      <c r="AD12" s="285">
        <f t="shared" si="11"/>
        <v>33.69501422113899</v>
      </c>
      <c r="AE12" s="286">
        <f t="shared" si="12"/>
        <v>7.5598793269239673E-3</v>
      </c>
      <c r="AF12" s="248">
        <v>17</v>
      </c>
    </row>
    <row r="13" spans="1:32">
      <c r="A13" s="280">
        <v>10</v>
      </c>
      <c r="B13" s="280" t="s">
        <v>39</v>
      </c>
      <c r="C13" s="285">
        <v>11197</v>
      </c>
      <c r="D13" s="285">
        <v>49727888.63000001</v>
      </c>
      <c r="E13" s="285">
        <v>49727888.63000001</v>
      </c>
      <c r="F13" s="284">
        <f t="shared" si="0"/>
        <v>0</v>
      </c>
      <c r="G13" s="285">
        <v>49136000</v>
      </c>
      <c r="H13" s="285">
        <v>49136000</v>
      </c>
      <c r="I13" s="284">
        <f t="shared" si="1"/>
        <v>0</v>
      </c>
      <c r="J13" s="285">
        <v>49431944.315000005</v>
      </c>
      <c r="K13" s="285">
        <v>49431944.315000005</v>
      </c>
      <c r="L13" s="284">
        <f t="shared" si="2"/>
        <v>0</v>
      </c>
      <c r="M13" s="285">
        <v>50493192.615377955</v>
      </c>
      <c r="N13" s="285">
        <v>50449668.743402645</v>
      </c>
      <c r="O13" s="284">
        <f t="shared" si="3"/>
        <v>-43523.871975310147</v>
      </c>
      <c r="P13" s="285">
        <v>1205716.78</v>
      </c>
      <c r="Q13" s="285">
        <v>1205716.78</v>
      </c>
      <c r="R13" s="284">
        <f t="shared" si="4"/>
        <v>0</v>
      </c>
      <c r="S13" s="285">
        <v>1184000</v>
      </c>
      <c r="T13" s="285">
        <v>1184000</v>
      </c>
      <c r="U13" s="285">
        <v>1194858.3900000001</v>
      </c>
      <c r="V13" s="285">
        <v>1194858.3900000001</v>
      </c>
      <c r="W13" s="285">
        <v>1232282.414145465</v>
      </c>
      <c r="X13" s="285">
        <v>1230594.5282273702</v>
      </c>
      <c r="Y13" s="285">
        <v>51725475.029523417</v>
      </c>
      <c r="Z13" s="285">
        <v>51680263.271630019</v>
      </c>
      <c r="AA13" s="284">
        <f t="shared" si="5"/>
        <v>-45211.757893398404</v>
      </c>
      <c r="AB13" s="284">
        <f t="shared" si="10"/>
        <v>4619.5833731824077</v>
      </c>
      <c r="AC13" s="284">
        <f t="shared" si="7"/>
        <v>4615.5455275189797</v>
      </c>
      <c r="AD13" s="285">
        <f t="shared" si="11"/>
        <v>-4.0378456634280155</v>
      </c>
      <c r="AE13" s="286">
        <f t="shared" si="12"/>
        <v>-8.7407139069477691E-4</v>
      </c>
      <c r="AF13" s="248">
        <v>14</v>
      </c>
    </row>
    <row r="14" spans="1:32">
      <c r="A14" s="280">
        <v>16</v>
      </c>
      <c r="B14" s="280" t="s">
        <v>40</v>
      </c>
      <c r="C14" s="285">
        <v>8033</v>
      </c>
      <c r="D14" s="285">
        <v>28546271.930000007</v>
      </c>
      <c r="E14" s="285">
        <v>28546271.930000007</v>
      </c>
      <c r="F14" s="284">
        <f t="shared" si="0"/>
        <v>0</v>
      </c>
      <c r="G14" s="285">
        <v>29500000</v>
      </c>
      <c r="H14" s="285">
        <v>29500000</v>
      </c>
      <c r="I14" s="284">
        <f t="shared" si="1"/>
        <v>0</v>
      </c>
      <c r="J14" s="285">
        <v>29023135.965000004</v>
      </c>
      <c r="K14" s="285">
        <v>29023135.965000004</v>
      </c>
      <c r="L14" s="284">
        <f t="shared" si="2"/>
        <v>0</v>
      </c>
      <c r="M14" s="285">
        <v>29646230.082403515</v>
      </c>
      <c r="N14" s="285">
        <v>29620675.771895055</v>
      </c>
      <c r="O14" s="284">
        <f t="shared" si="3"/>
        <v>-25554.310508459806</v>
      </c>
      <c r="P14" s="285">
        <v>846012.58000000007</v>
      </c>
      <c r="Q14" s="285">
        <v>846012.58000000007</v>
      </c>
      <c r="R14" s="284">
        <f t="shared" si="4"/>
        <v>0</v>
      </c>
      <c r="S14" s="285">
        <v>865000</v>
      </c>
      <c r="T14" s="285">
        <v>865000</v>
      </c>
      <c r="U14" s="285">
        <v>855506.29</v>
      </c>
      <c r="V14" s="285">
        <v>855506.29</v>
      </c>
      <c r="W14" s="285">
        <v>882301.50550127553</v>
      </c>
      <c r="X14" s="285">
        <v>881092.9965835514</v>
      </c>
      <c r="Y14" s="285">
        <v>30528531.587904789</v>
      </c>
      <c r="Z14" s="285">
        <v>30501768.768478606</v>
      </c>
      <c r="AA14" s="284">
        <f t="shared" si="5"/>
        <v>-26762.819426182657</v>
      </c>
      <c r="AB14" s="284">
        <f t="shared" si="10"/>
        <v>3800.3898403964631</v>
      </c>
      <c r="AC14" s="284">
        <f t="shared" si="7"/>
        <v>3797.0582308575385</v>
      </c>
      <c r="AD14" s="285">
        <f t="shared" si="11"/>
        <v>-3.3316095389245675</v>
      </c>
      <c r="AE14" s="286">
        <f t="shared" si="12"/>
        <v>-8.766494172547857E-4</v>
      </c>
      <c r="AF14" s="248">
        <v>7</v>
      </c>
    </row>
    <row r="15" spans="1:32">
      <c r="A15" s="280">
        <v>18</v>
      </c>
      <c r="B15" s="280" t="s">
        <v>41</v>
      </c>
      <c r="C15" s="285">
        <v>4847</v>
      </c>
      <c r="D15" s="285">
        <v>15180794.720000001</v>
      </c>
      <c r="E15" s="285">
        <v>15180794.720000001</v>
      </c>
      <c r="F15" s="284">
        <f t="shared" si="0"/>
        <v>0</v>
      </c>
      <c r="G15" s="285">
        <v>16604000</v>
      </c>
      <c r="H15" s="285">
        <v>16604000</v>
      </c>
      <c r="I15" s="284">
        <f t="shared" si="1"/>
        <v>0</v>
      </c>
      <c r="J15" s="285">
        <v>15892397.359999999</v>
      </c>
      <c r="K15" s="285">
        <v>15892397.359999999</v>
      </c>
      <c r="L15" s="284">
        <f t="shared" si="2"/>
        <v>0</v>
      </c>
      <c r="M15" s="285">
        <v>16233589.273871638</v>
      </c>
      <c r="N15" s="285">
        <v>16219596.32502727</v>
      </c>
      <c r="O15" s="284">
        <f t="shared" si="3"/>
        <v>-13992.948844367638</v>
      </c>
      <c r="P15" s="285">
        <v>461466.39999999997</v>
      </c>
      <c r="Q15" s="285">
        <v>461466.39999999997</v>
      </c>
      <c r="R15" s="284">
        <f t="shared" si="4"/>
        <v>0</v>
      </c>
      <c r="S15" s="285">
        <v>427000</v>
      </c>
      <c r="T15" s="285">
        <v>427000</v>
      </c>
      <c r="U15" s="285">
        <v>444233.19999999995</v>
      </c>
      <c r="V15" s="285">
        <v>444233.19999999995</v>
      </c>
      <c r="W15" s="285">
        <v>458146.97768458159</v>
      </c>
      <c r="X15" s="285">
        <v>457519.44310064631</v>
      </c>
      <c r="Y15" s="285">
        <v>16691736.25155622</v>
      </c>
      <c r="Z15" s="285">
        <v>16677115.768127916</v>
      </c>
      <c r="AA15" s="284">
        <f t="shared" si="5"/>
        <v>-14620.483428303152</v>
      </c>
      <c r="AB15" s="284">
        <f t="shared" si="10"/>
        <v>3443.725242739059</v>
      </c>
      <c r="AC15" s="284">
        <f t="shared" si="7"/>
        <v>3440.7088442599375</v>
      </c>
      <c r="AD15" s="285">
        <f t="shared" si="11"/>
        <v>-3.0163984791215626</v>
      </c>
      <c r="AE15" s="286">
        <f t="shared" si="12"/>
        <v>-8.7591148146371552E-4</v>
      </c>
      <c r="AF15" s="248">
        <v>1</v>
      </c>
    </row>
    <row r="16" spans="1:32">
      <c r="A16" s="280">
        <v>19</v>
      </c>
      <c r="B16" s="280" t="s">
        <v>42</v>
      </c>
      <c r="C16" s="285">
        <v>3955</v>
      </c>
      <c r="D16" s="285">
        <v>12382102.340000002</v>
      </c>
      <c r="E16" s="285">
        <v>12544570.08</v>
      </c>
      <c r="F16" s="284">
        <f t="shared" si="0"/>
        <v>162467.73999999836</v>
      </c>
      <c r="G16" s="285">
        <v>12708000</v>
      </c>
      <c r="H16" s="285">
        <v>12708000</v>
      </c>
      <c r="I16" s="284">
        <f t="shared" si="1"/>
        <v>0</v>
      </c>
      <c r="J16" s="285">
        <v>12545051.170000002</v>
      </c>
      <c r="K16" s="285">
        <v>12626285.039999999</v>
      </c>
      <c r="L16" s="284">
        <f t="shared" si="2"/>
        <v>81233.869999997318</v>
      </c>
      <c r="M16" s="285">
        <v>12814379.322408464</v>
      </c>
      <c r="N16" s="285">
        <v>12886239.992273312</v>
      </c>
      <c r="O16" s="284">
        <f t="shared" si="3"/>
        <v>71860.669864848256</v>
      </c>
      <c r="P16" s="285">
        <v>311473.74999999994</v>
      </c>
      <c r="Q16" s="285">
        <v>318414.58</v>
      </c>
      <c r="R16" s="284">
        <f t="shared" si="4"/>
        <v>6940.8300000000745</v>
      </c>
      <c r="S16" s="285">
        <v>329000</v>
      </c>
      <c r="T16" s="285">
        <v>329000</v>
      </c>
      <c r="U16" s="285">
        <v>320236.875</v>
      </c>
      <c r="V16" s="285">
        <v>323707.29000000004</v>
      </c>
      <c r="W16" s="285">
        <v>330266.97784948343</v>
      </c>
      <c r="X16" s="285">
        <v>333388.81256155425</v>
      </c>
      <c r="Y16" s="285">
        <v>13144646.300257947</v>
      </c>
      <c r="Z16" s="285">
        <v>13219628.804834867</v>
      </c>
      <c r="AA16" s="284">
        <f t="shared" si="5"/>
        <v>74982.5045769196</v>
      </c>
      <c r="AB16" s="284">
        <f t="shared" si="10"/>
        <v>3323.5515297744496</v>
      </c>
      <c r="AC16" s="284">
        <f t="shared" si="7"/>
        <v>3342.5104437003456</v>
      </c>
      <c r="AD16" s="285">
        <f t="shared" si="11"/>
        <v>18.958913925896013</v>
      </c>
      <c r="AE16" s="286">
        <f t="shared" si="12"/>
        <v>5.7044140149626766E-3</v>
      </c>
      <c r="AF16" s="248">
        <v>2</v>
      </c>
    </row>
    <row r="17" spans="1:32">
      <c r="A17" s="280">
        <v>20</v>
      </c>
      <c r="B17" s="280" t="s">
        <v>43</v>
      </c>
      <c r="C17" s="285">
        <v>16467</v>
      </c>
      <c r="D17" s="285">
        <v>59090545.219999991</v>
      </c>
      <c r="E17" s="285">
        <v>59090545.219999991</v>
      </c>
      <c r="F17" s="284">
        <f t="shared" si="0"/>
        <v>0</v>
      </c>
      <c r="G17" s="285">
        <v>61383000</v>
      </c>
      <c r="H17" s="285">
        <v>61383000</v>
      </c>
      <c r="I17" s="284">
        <f t="shared" si="1"/>
        <v>0</v>
      </c>
      <c r="J17" s="285">
        <v>60236772.609999999</v>
      </c>
      <c r="K17" s="285">
        <v>60236772.609999999</v>
      </c>
      <c r="L17" s="284">
        <f t="shared" si="2"/>
        <v>0</v>
      </c>
      <c r="M17" s="285">
        <v>61529988.433056705</v>
      </c>
      <c r="N17" s="285">
        <v>61476951.118510127</v>
      </c>
      <c r="O17" s="284">
        <f t="shared" si="3"/>
        <v>-53037.314546577632</v>
      </c>
      <c r="P17" s="285">
        <v>1305298.58</v>
      </c>
      <c r="Q17" s="285">
        <v>1305298.58</v>
      </c>
      <c r="R17" s="284">
        <f t="shared" si="4"/>
        <v>0</v>
      </c>
      <c r="S17" s="285">
        <v>1308000</v>
      </c>
      <c r="T17" s="285">
        <v>1308000</v>
      </c>
      <c r="U17" s="285">
        <v>1306649.29</v>
      </c>
      <c r="V17" s="285">
        <v>1306649.29</v>
      </c>
      <c r="W17" s="285">
        <v>1347574.7042481389</v>
      </c>
      <c r="X17" s="285">
        <v>1345728.8997955467</v>
      </c>
      <c r="Y17" s="285">
        <v>62877563.137304842</v>
      </c>
      <c r="Z17" s="285">
        <v>62822680.018305674</v>
      </c>
      <c r="AA17" s="284">
        <f t="shared" si="5"/>
        <v>-54883.118999168277</v>
      </c>
      <c r="AB17" s="284">
        <f t="shared" si="10"/>
        <v>3818.3981986582162</v>
      </c>
      <c r="AC17" s="284">
        <f t="shared" si="7"/>
        <v>3815.0652831909683</v>
      </c>
      <c r="AD17" s="285">
        <f t="shared" si="11"/>
        <v>-3.332915467247858</v>
      </c>
      <c r="AE17" s="286">
        <f t="shared" si="12"/>
        <v>-8.7285696615377708E-4</v>
      </c>
      <c r="AF17" s="248">
        <v>6</v>
      </c>
    </row>
    <row r="18" spans="1:32">
      <c r="A18" s="280">
        <v>46</v>
      </c>
      <c r="B18" s="280" t="s">
        <v>44</v>
      </c>
      <c r="C18" s="285">
        <v>1362</v>
      </c>
      <c r="D18" s="285">
        <v>5984633.4899999984</v>
      </c>
      <c r="E18" s="285">
        <v>5984633.4899999984</v>
      </c>
      <c r="F18" s="284">
        <f t="shared" si="0"/>
        <v>0</v>
      </c>
      <c r="G18" s="285">
        <v>6557000</v>
      </c>
      <c r="H18" s="285">
        <v>6557000</v>
      </c>
      <c r="I18" s="284">
        <f t="shared" si="1"/>
        <v>0</v>
      </c>
      <c r="J18" s="285">
        <v>6270816.7449999992</v>
      </c>
      <c r="K18" s="285">
        <v>6270816.7449999992</v>
      </c>
      <c r="L18" s="284">
        <f t="shared" si="2"/>
        <v>0</v>
      </c>
      <c r="M18" s="285">
        <v>6405444.134329563</v>
      </c>
      <c r="N18" s="285">
        <v>6399922.8013338232</v>
      </c>
      <c r="O18" s="284">
        <f t="shared" si="3"/>
        <v>-5521.3329957397655</v>
      </c>
      <c r="P18" s="285">
        <v>136428.15</v>
      </c>
      <c r="Q18" s="285">
        <v>136428.15</v>
      </c>
      <c r="R18" s="284">
        <f t="shared" si="4"/>
        <v>0</v>
      </c>
      <c r="S18" s="285">
        <v>146000</v>
      </c>
      <c r="T18" s="285">
        <v>146000</v>
      </c>
      <c r="U18" s="285">
        <v>141214.07500000001</v>
      </c>
      <c r="V18" s="285">
        <v>141214.07500000001</v>
      </c>
      <c r="W18" s="285">
        <v>145637.02503048812</v>
      </c>
      <c r="X18" s="285">
        <v>145437.54260593967</v>
      </c>
      <c r="Y18" s="285">
        <v>6551081.1593600512</v>
      </c>
      <c r="Z18" s="285">
        <v>6545360.3439397626</v>
      </c>
      <c r="AA18" s="284">
        <f t="shared" si="5"/>
        <v>-5720.8154202885926</v>
      </c>
      <c r="AB18" s="284">
        <f t="shared" si="10"/>
        <v>4809.8980612041496</v>
      </c>
      <c r="AC18" s="284">
        <f t="shared" si="7"/>
        <v>4805.697756196595</v>
      </c>
      <c r="AD18" s="285">
        <f t="shared" si="11"/>
        <v>-4.2003050075545616</v>
      </c>
      <c r="AE18" s="286">
        <f t="shared" si="12"/>
        <v>-8.7326279145779283E-4</v>
      </c>
      <c r="AF18" s="248">
        <v>10</v>
      </c>
    </row>
    <row r="19" spans="1:32">
      <c r="A19" s="280">
        <v>47</v>
      </c>
      <c r="B19" s="280" t="s">
        <v>45</v>
      </c>
      <c r="C19" s="285">
        <v>1789</v>
      </c>
      <c r="D19" s="285">
        <v>9231156.0399999991</v>
      </c>
      <c r="E19" s="285">
        <v>8903430.0800000001</v>
      </c>
      <c r="F19" s="284">
        <f t="shared" si="0"/>
        <v>-327725.95999999903</v>
      </c>
      <c r="G19" s="285">
        <v>9049000</v>
      </c>
      <c r="H19" s="285">
        <v>9049000</v>
      </c>
      <c r="I19" s="284">
        <f t="shared" si="1"/>
        <v>0</v>
      </c>
      <c r="J19" s="285">
        <v>9140078.0199999996</v>
      </c>
      <c r="K19" s="285">
        <v>8976215.0399999991</v>
      </c>
      <c r="L19" s="284">
        <f t="shared" si="2"/>
        <v>-163862.98000000045</v>
      </c>
      <c r="M19" s="285">
        <v>9336305.2248664591</v>
      </c>
      <c r="N19" s="285">
        <v>9161020.9068821389</v>
      </c>
      <c r="O19" s="284">
        <f t="shared" si="3"/>
        <v>-175284.31798432022</v>
      </c>
      <c r="P19" s="285">
        <v>320986.17</v>
      </c>
      <c r="Q19" s="285">
        <v>333251.82</v>
      </c>
      <c r="R19" s="284">
        <f t="shared" si="4"/>
        <v>12265.650000000023</v>
      </c>
      <c r="S19" s="285">
        <v>339000</v>
      </c>
      <c r="T19" s="285">
        <v>339000</v>
      </c>
      <c r="U19" s="285">
        <v>329993.08499999996</v>
      </c>
      <c r="V19" s="285">
        <v>336125.91000000003</v>
      </c>
      <c r="W19" s="285">
        <v>340328.76099661447</v>
      </c>
      <c r="X19" s="285">
        <v>346178.85190683184</v>
      </c>
      <c r="Y19" s="285">
        <v>9676633.9858630728</v>
      </c>
      <c r="Z19" s="285">
        <v>9507199.7587889712</v>
      </c>
      <c r="AA19" s="284">
        <f t="shared" si="5"/>
        <v>-169434.22707410157</v>
      </c>
      <c r="AB19" s="284">
        <f t="shared" si="10"/>
        <v>5408.9625410078661</v>
      </c>
      <c r="AC19" s="284">
        <f t="shared" si="7"/>
        <v>5314.2536382274857</v>
      </c>
      <c r="AD19" s="285">
        <f t="shared" si="11"/>
        <v>-94.708902780380413</v>
      </c>
      <c r="AE19" s="286">
        <f t="shared" si="12"/>
        <v>-1.7509624454291942E-2</v>
      </c>
      <c r="AF19" s="248">
        <v>19</v>
      </c>
    </row>
    <row r="20" spans="1:32">
      <c r="A20" s="280">
        <v>49</v>
      </c>
      <c r="B20" s="280" t="s">
        <v>46</v>
      </c>
      <c r="C20" s="285">
        <v>297132</v>
      </c>
      <c r="D20" s="285">
        <v>811132334.48000002</v>
      </c>
      <c r="E20" s="285">
        <v>811132334.48000002</v>
      </c>
      <c r="F20" s="284">
        <f t="shared" si="0"/>
        <v>0</v>
      </c>
      <c r="G20" s="285">
        <v>859570000</v>
      </c>
      <c r="H20" s="285">
        <v>859570000</v>
      </c>
      <c r="I20" s="284">
        <f t="shared" si="1"/>
        <v>0</v>
      </c>
      <c r="J20" s="285">
        <v>835351167.24000001</v>
      </c>
      <c r="K20" s="285">
        <v>835351167.24000001</v>
      </c>
      <c r="L20" s="284">
        <f t="shared" si="2"/>
        <v>0</v>
      </c>
      <c r="M20" s="285">
        <v>853285218.1606549</v>
      </c>
      <c r="N20" s="285">
        <v>852549707.5963589</v>
      </c>
      <c r="O20" s="284">
        <f t="shared" si="3"/>
        <v>-735510.56429600716</v>
      </c>
      <c r="P20" s="285">
        <v>21524130.32</v>
      </c>
      <c r="Q20" s="285">
        <v>21524130.320000004</v>
      </c>
      <c r="R20" s="284">
        <f t="shared" si="4"/>
        <v>0</v>
      </c>
      <c r="S20" s="285">
        <v>21510000</v>
      </c>
      <c r="T20" s="285">
        <v>21510000</v>
      </c>
      <c r="U20" s="285">
        <v>21517065.16</v>
      </c>
      <c r="V20" s="285">
        <v>21517065.160000004</v>
      </c>
      <c r="W20" s="285">
        <v>22190998.71800714</v>
      </c>
      <c r="X20" s="285">
        <v>22160603.190314282</v>
      </c>
      <c r="Y20" s="285">
        <v>875476216.87866199</v>
      </c>
      <c r="Z20" s="285">
        <v>874710310.78667319</v>
      </c>
      <c r="AA20" s="284">
        <f t="shared" si="5"/>
        <v>-765906.09198880196</v>
      </c>
      <c r="AB20" s="284">
        <f t="shared" si="10"/>
        <v>2946.4218491399847</v>
      </c>
      <c r="AC20" s="284">
        <f t="shared" si="7"/>
        <v>2943.8441863773446</v>
      </c>
      <c r="AD20" s="285">
        <f t="shared" si="11"/>
        <v>-2.5776627626401023</v>
      </c>
      <c r="AE20" s="286">
        <f t="shared" si="12"/>
        <v>-8.7484511540412394E-4</v>
      </c>
      <c r="AF20" s="248">
        <v>1</v>
      </c>
    </row>
    <row r="21" spans="1:32">
      <c r="A21" s="280">
        <v>50</v>
      </c>
      <c r="B21" s="280" t="s">
        <v>47</v>
      </c>
      <c r="C21" s="285">
        <v>11417</v>
      </c>
      <c r="D21" s="285">
        <v>43836768.089999981</v>
      </c>
      <c r="E21" s="285">
        <v>43836768.089999981</v>
      </c>
      <c r="F21" s="284">
        <f t="shared" si="0"/>
        <v>0</v>
      </c>
      <c r="G21" s="285">
        <v>45741000</v>
      </c>
      <c r="H21" s="285">
        <v>45741000</v>
      </c>
      <c r="I21" s="284">
        <f t="shared" si="1"/>
        <v>0</v>
      </c>
      <c r="J21" s="285">
        <v>44788884.044999987</v>
      </c>
      <c r="K21" s="285">
        <v>44788884.044999987</v>
      </c>
      <c r="L21" s="284">
        <f t="shared" si="2"/>
        <v>0</v>
      </c>
      <c r="M21" s="285">
        <v>45750451.058542646</v>
      </c>
      <c r="N21" s="285">
        <v>45711015.311434068</v>
      </c>
      <c r="O21" s="284">
        <f t="shared" si="3"/>
        <v>-39435.747108578682</v>
      </c>
      <c r="P21" s="285">
        <v>1335255.3500000001</v>
      </c>
      <c r="Q21" s="285">
        <v>1335255.3500000001</v>
      </c>
      <c r="R21" s="284">
        <f t="shared" si="4"/>
        <v>0</v>
      </c>
      <c r="S21" s="285">
        <v>1285000</v>
      </c>
      <c r="T21" s="285">
        <v>1285000</v>
      </c>
      <c r="U21" s="285">
        <v>1310127.675</v>
      </c>
      <c r="V21" s="285">
        <v>1310127.675</v>
      </c>
      <c r="W21" s="285">
        <v>1351162.035350302</v>
      </c>
      <c r="X21" s="285">
        <v>1349311.3172467628</v>
      </c>
      <c r="Y21" s="285">
        <v>47101613.093892947</v>
      </c>
      <c r="Z21" s="285">
        <v>47060326.628680833</v>
      </c>
      <c r="AA21" s="284">
        <f t="shared" si="5"/>
        <v>-41286.465212114155</v>
      </c>
      <c r="AB21" s="284">
        <f t="shared" si="10"/>
        <v>4125.5682836027809</v>
      </c>
      <c r="AC21" s="284">
        <f t="shared" si="7"/>
        <v>4121.9520564667455</v>
      </c>
      <c r="AD21" s="285">
        <f t="shared" si="11"/>
        <v>-3.616227136035377</v>
      </c>
      <c r="AE21" s="286">
        <f t="shared" si="12"/>
        <v>-8.7654036667098728E-4</v>
      </c>
      <c r="AF21" s="248">
        <v>4</v>
      </c>
    </row>
    <row r="22" spans="1:32">
      <c r="A22" s="280">
        <v>51</v>
      </c>
      <c r="B22" s="280" t="s">
        <v>48</v>
      </c>
      <c r="C22" s="285">
        <v>9334</v>
      </c>
      <c r="D22" s="285">
        <v>37281412.149999999</v>
      </c>
      <c r="E22" s="285">
        <v>37281412.149999999</v>
      </c>
      <c r="F22" s="284">
        <f t="shared" si="0"/>
        <v>0</v>
      </c>
      <c r="G22" s="285">
        <v>40451000</v>
      </c>
      <c r="H22" s="285">
        <v>40451000</v>
      </c>
      <c r="I22" s="284">
        <f t="shared" si="1"/>
        <v>0</v>
      </c>
      <c r="J22" s="285">
        <v>38866206.075000003</v>
      </c>
      <c r="K22" s="285">
        <v>38866206.075000003</v>
      </c>
      <c r="L22" s="284">
        <f t="shared" si="2"/>
        <v>0</v>
      </c>
      <c r="M22" s="285">
        <v>39700619.847527191</v>
      </c>
      <c r="N22" s="285">
        <v>39666398.903948791</v>
      </c>
      <c r="O22" s="284">
        <f t="shared" si="3"/>
        <v>-34220.943578399718</v>
      </c>
      <c r="P22" s="285">
        <v>916257.92999999993</v>
      </c>
      <c r="Q22" s="285">
        <v>916257.93</v>
      </c>
      <c r="R22" s="284">
        <f t="shared" si="4"/>
        <v>0</v>
      </c>
      <c r="S22" s="285">
        <v>967000</v>
      </c>
      <c r="T22" s="285">
        <v>967000</v>
      </c>
      <c r="U22" s="285">
        <v>941628.96499999997</v>
      </c>
      <c r="V22" s="285">
        <v>941628.96500000008</v>
      </c>
      <c r="W22" s="285">
        <v>971121.61903930339</v>
      </c>
      <c r="X22" s="285">
        <v>969791.45114376443</v>
      </c>
      <c r="Y22" s="285">
        <v>40671741.466566496</v>
      </c>
      <c r="Z22" s="285">
        <v>40636190.355092555</v>
      </c>
      <c r="AA22" s="284">
        <f t="shared" si="5"/>
        <v>-35551.111473940313</v>
      </c>
      <c r="AB22" s="284">
        <f t="shared" si="10"/>
        <v>4357.3753446075098</v>
      </c>
      <c r="AC22" s="284">
        <f t="shared" si="7"/>
        <v>4353.5665690049873</v>
      </c>
      <c r="AD22" s="285">
        <f t="shared" si="11"/>
        <v>-3.8087756025224735</v>
      </c>
      <c r="AE22" s="286">
        <f t="shared" si="12"/>
        <v>-8.7409858029238664E-4</v>
      </c>
      <c r="AF22" s="248">
        <v>4</v>
      </c>
    </row>
    <row r="23" spans="1:32">
      <c r="A23" s="280">
        <v>52</v>
      </c>
      <c r="B23" s="280" t="s">
        <v>49</v>
      </c>
      <c r="C23" s="285">
        <v>2404</v>
      </c>
      <c r="D23" s="285">
        <v>10315227.800000001</v>
      </c>
      <c r="E23" s="285">
        <v>10315227.800000001</v>
      </c>
      <c r="F23" s="284">
        <f t="shared" si="0"/>
        <v>0</v>
      </c>
      <c r="G23" s="285">
        <v>10317000</v>
      </c>
      <c r="H23" s="285">
        <v>10317000</v>
      </c>
      <c r="I23" s="284">
        <f t="shared" si="1"/>
        <v>0</v>
      </c>
      <c r="J23" s="285">
        <v>10316113.9</v>
      </c>
      <c r="K23" s="285">
        <v>10316113.9</v>
      </c>
      <c r="L23" s="284">
        <f t="shared" si="2"/>
        <v>0</v>
      </c>
      <c r="M23" s="285">
        <v>10537589.273760652</v>
      </c>
      <c r="N23" s="285">
        <v>10528506.13477253</v>
      </c>
      <c r="O23" s="284">
        <f t="shared" si="3"/>
        <v>-9083.138988122344</v>
      </c>
      <c r="P23" s="285">
        <v>253212.6</v>
      </c>
      <c r="Q23" s="285">
        <v>253212.59999999998</v>
      </c>
      <c r="R23" s="284">
        <f t="shared" si="4"/>
        <v>0</v>
      </c>
      <c r="S23" s="285">
        <v>200000</v>
      </c>
      <c r="T23" s="285">
        <v>200000</v>
      </c>
      <c r="U23" s="285">
        <v>226606.3</v>
      </c>
      <c r="V23" s="285">
        <v>226606.3</v>
      </c>
      <c r="W23" s="285">
        <v>233703.81022689346</v>
      </c>
      <c r="X23" s="285">
        <v>233383.70067590178</v>
      </c>
      <c r="Y23" s="285">
        <v>10771293.083987545</v>
      </c>
      <c r="Z23" s="285">
        <v>10761889.835448431</v>
      </c>
      <c r="AA23" s="284">
        <f t="shared" si="5"/>
        <v>-9403.2485391143709</v>
      </c>
      <c r="AB23" s="284">
        <f t="shared" si="10"/>
        <v>4480.5711663841703</v>
      </c>
      <c r="AC23" s="284">
        <f t="shared" si="7"/>
        <v>4476.6596653279666</v>
      </c>
      <c r="AD23" s="285">
        <f t="shared" si="11"/>
        <v>-3.9115010562036332</v>
      </c>
      <c r="AE23" s="286">
        <f t="shared" si="12"/>
        <v>-8.7299161445084734E-4</v>
      </c>
      <c r="AF23" s="248">
        <v>14</v>
      </c>
    </row>
    <row r="24" spans="1:32">
      <c r="A24" s="280">
        <v>61</v>
      </c>
      <c r="B24" s="280" t="s">
        <v>50</v>
      </c>
      <c r="C24" s="285">
        <v>16573</v>
      </c>
      <c r="D24" s="285">
        <v>68522046.349999994</v>
      </c>
      <c r="E24" s="285">
        <v>69213092.780000016</v>
      </c>
      <c r="F24" s="284">
        <f t="shared" si="0"/>
        <v>691046.43000002205</v>
      </c>
      <c r="G24" s="285">
        <v>71614000</v>
      </c>
      <c r="H24" s="285">
        <v>71614000</v>
      </c>
      <c r="I24" s="284">
        <f t="shared" si="1"/>
        <v>0</v>
      </c>
      <c r="J24" s="285">
        <v>70068023.174999997</v>
      </c>
      <c r="K24" s="285">
        <v>70413546.390000015</v>
      </c>
      <c r="L24" s="284">
        <f t="shared" si="2"/>
        <v>345523.21500001848</v>
      </c>
      <c r="M24" s="285">
        <v>71572304.900830224</v>
      </c>
      <c r="N24" s="285">
        <v>71863248.343759105</v>
      </c>
      <c r="O24" s="284">
        <f t="shared" si="3"/>
        <v>290943.44292888045</v>
      </c>
      <c r="P24" s="285">
        <v>1512984.3900000001</v>
      </c>
      <c r="Q24" s="285">
        <v>1568368.49</v>
      </c>
      <c r="R24" s="284">
        <f t="shared" si="4"/>
        <v>55384.09999999986</v>
      </c>
      <c r="S24" s="285">
        <v>1619000</v>
      </c>
      <c r="T24" s="285">
        <v>1619000</v>
      </c>
      <c r="U24" s="285">
        <v>1565992.1950000001</v>
      </c>
      <c r="V24" s="285">
        <v>1593684.2450000001</v>
      </c>
      <c r="W24" s="285">
        <v>1615040.458968159</v>
      </c>
      <c r="X24" s="285">
        <v>1641348.5715400698</v>
      </c>
      <c r="Y24" s="285">
        <v>73187345.359798387</v>
      </c>
      <c r="Z24" s="285">
        <v>73504596.915299177</v>
      </c>
      <c r="AA24" s="284">
        <f t="shared" si="5"/>
        <v>317251.55550079048</v>
      </c>
      <c r="AB24" s="284">
        <f t="shared" si="10"/>
        <v>4416.0589730162546</v>
      </c>
      <c r="AC24" s="284">
        <f t="shared" si="7"/>
        <v>4435.2016481807259</v>
      </c>
      <c r="AD24" s="285">
        <f t="shared" si="11"/>
        <v>19.142675164471257</v>
      </c>
      <c r="AE24" s="286">
        <f t="shared" si="12"/>
        <v>4.3347870310247319E-3</v>
      </c>
      <c r="AF24" s="248">
        <v>5</v>
      </c>
    </row>
    <row r="25" spans="1:32">
      <c r="A25" s="280">
        <v>69</v>
      </c>
      <c r="B25" s="280" t="s">
        <v>51</v>
      </c>
      <c r="C25" s="285">
        <v>6802</v>
      </c>
      <c r="D25" s="285">
        <v>31028320.499999996</v>
      </c>
      <c r="E25" s="285">
        <v>31028320.499999996</v>
      </c>
      <c r="F25" s="284">
        <f t="shared" si="0"/>
        <v>0</v>
      </c>
      <c r="G25" s="285">
        <v>31163000</v>
      </c>
      <c r="H25" s="285">
        <v>31163000</v>
      </c>
      <c r="I25" s="284">
        <f t="shared" si="1"/>
        <v>0</v>
      </c>
      <c r="J25" s="285">
        <v>31095660.25</v>
      </c>
      <c r="K25" s="285">
        <v>31095660.25</v>
      </c>
      <c r="L25" s="284">
        <f t="shared" si="2"/>
        <v>0</v>
      </c>
      <c r="M25" s="285">
        <v>31763249.135016382</v>
      </c>
      <c r="N25" s="285">
        <v>31735870.006914839</v>
      </c>
      <c r="O25" s="284">
        <f t="shared" si="3"/>
        <v>-27379.128101542592</v>
      </c>
      <c r="P25" s="285">
        <v>879801.45000000007</v>
      </c>
      <c r="Q25" s="285">
        <v>879801.45</v>
      </c>
      <c r="R25" s="284">
        <f t="shared" si="4"/>
        <v>0</v>
      </c>
      <c r="S25" s="285">
        <v>918000</v>
      </c>
      <c r="T25" s="285">
        <v>918000</v>
      </c>
      <c r="U25" s="285">
        <v>898900.72500000009</v>
      </c>
      <c r="V25" s="285">
        <v>898900.72499999998</v>
      </c>
      <c r="W25" s="285">
        <v>927055.09267931629</v>
      </c>
      <c r="X25" s="285">
        <v>925785.28373108373</v>
      </c>
      <c r="Y25" s="285">
        <v>32690304.2276957</v>
      </c>
      <c r="Z25" s="285">
        <v>32661655.290645923</v>
      </c>
      <c r="AA25" s="284">
        <f t="shared" si="5"/>
        <v>-28648.937049776316</v>
      </c>
      <c r="AB25" s="284">
        <f t="shared" si="10"/>
        <v>4805.9841557917816</v>
      </c>
      <c r="AC25" s="284">
        <f t="shared" si="7"/>
        <v>4801.7723155904032</v>
      </c>
      <c r="AD25" s="285">
        <f t="shared" si="11"/>
        <v>-4.2118402013784362</v>
      </c>
      <c r="AE25" s="286">
        <f t="shared" si="12"/>
        <v>-8.7637413375628141E-4</v>
      </c>
      <c r="AF25" s="248">
        <v>17</v>
      </c>
    </row>
    <row r="26" spans="1:32">
      <c r="A26" s="280">
        <v>71</v>
      </c>
      <c r="B26" s="280" t="s">
        <v>52</v>
      </c>
      <c r="C26" s="285">
        <v>6613</v>
      </c>
      <c r="D26" s="285">
        <v>29820633.910000004</v>
      </c>
      <c r="E26" s="285">
        <v>27650953.670000006</v>
      </c>
      <c r="F26" s="284">
        <f t="shared" si="0"/>
        <v>-2169680.2399999984</v>
      </c>
      <c r="G26" s="285">
        <v>29087000</v>
      </c>
      <c r="H26" s="285">
        <v>29087000</v>
      </c>
      <c r="I26" s="284">
        <f t="shared" si="1"/>
        <v>0</v>
      </c>
      <c r="J26" s="285">
        <v>29453816.955000002</v>
      </c>
      <c r="K26" s="285">
        <v>28368976.835000001</v>
      </c>
      <c r="L26" s="284">
        <f t="shared" si="2"/>
        <v>-1084840.120000001</v>
      </c>
      <c r="M26" s="285">
        <v>30086157.309325334</v>
      </c>
      <c r="N26" s="285">
        <v>28953048.554894038</v>
      </c>
      <c r="O26" s="284">
        <f t="shared" si="3"/>
        <v>-1133108.7544312961</v>
      </c>
      <c r="P26" s="285">
        <v>850533.73</v>
      </c>
      <c r="Q26" s="285">
        <v>855597.52</v>
      </c>
      <c r="R26" s="284">
        <f t="shared" si="4"/>
        <v>5063.7900000000373</v>
      </c>
      <c r="S26" s="285">
        <v>851000</v>
      </c>
      <c r="T26" s="285">
        <v>851000</v>
      </c>
      <c r="U26" s="285">
        <v>850766.86499999999</v>
      </c>
      <c r="V26" s="285">
        <v>853298.76</v>
      </c>
      <c r="W26" s="285">
        <v>877413.63750826474</v>
      </c>
      <c r="X26" s="285">
        <v>878819.44319711393</v>
      </c>
      <c r="Y26" s="285">
        <v>30963570.946833599</v>
      </c>
      <c r="Z26" s="285">
        <v>29831867.99809115</v>
      </c>
      <c r="AA26" s="284">
        <f t="shared" si="5"/>
        <v>-1131702.9487424493</v>
      </c>
      <c r="AB26" s="284">
        <f t="shared" si="10"/>
        <v>4682.2275739957049</v>
      </c>
      <c r="AC26" s="284">
        <f t="shared" si="7"/>
        <v>4511.0945105233859</v>
      </c>
      <c r="AD26" s="285">
        <f t="shared" si="11"/>
        <v>-171.13306347231901</v>
      </c>
      <c r="AE26" s="286">
        <f t="shared" si="12"/>
        <v>-3.6549497171552044E-2</v>
      </c>
      <c r="AF26" s="248">
        <v>17</v>
      </c>
    </row>
    <row r="27" spans="1:32">
      <c r="A27" s="280">
        <v>72</v>
      </c>
      <c r="B27" s="280" t="s">
        <v>53</v>
      </c>
      <c r="C27" s="285">
        <v>950</v>
      </c>
      <c r="D27" s="285">
        <v>4310935.78</v>
      </c>
      <c r="E27" s="285">
        <v>4310935.78</v>
      </c>
      <c r="F27" s="284">
        <f t="shared" si="0"/>
        <v>0</v>
      </c>
      <c r="G27" s="285">
        <v>4528000</v>
      </c>
      <c r="H27" s="285">
        <v>4528000</v>
      </c>
      <c r="I27" s="284">
        <f t="shared" si="1"/>
        <v>0</v>
      </c>
      <c r="J27" s="285">
        <v>4419467.8900000006</v>
      </c>
      <c r="K27" s="285">
        <v>4419467.8900000006</v>
      </c>
      <c r="L27" s="284">
        <f t="shared" si="2"/>
        <v>0</v>
      </c>
      <c r="M27" s="285">
        <v>4514348.8996756449</v>
      </c>
      <c r="N27" s="285">
        <v>4510457.6435798379</v>
      </c>
      <c r="O27" s="284">
        <f t="shared" si="3"/>
        <v>-3891.256095807068</v>
      </c>
      <c r="P27" s="285">
        <v>66739.320000000007</v>
      </c>
      <c r="Q27" s="285">
        <v>66739.320000000007</v>
      </c>
      <c r="R27" s="284">
        <f t="shared" si="4"/>
        <v>0</v>
      </c>
      <c r="S27" s="285">
        <v>67000</v>
      </c>
      <c r="T27" s="285">
        <v>67000</v>
      </c>
      <c r="U27" s="285">
        <v>66869.66</v>
      </c>
      <c r="V27" s="285">
        <v>66869.66</v>
      </c>
      <c r="W27" s="285">
        <v>68964.077038356336</v>
      </c>
      <c r="X27" s="285">
        <v>68869.615336110801</v>
      </c>
      <c r="Y27" s="285">
        <v>4583312.976714001</v>
      </c>
      <c r="Z27" s="285">
        <v>4579327.2589159487</v>
      </c>
      <c r="AA27" s="284">
        <f t="shared" si="5"/>
        <v>-3985.7177980523556</v>
      </c>
      <c r="AB27" s="284">
        <f t="shared" si="10"/>
        <v>4824.539975488422</v>
      </c>
      <c r="AC27" s="284">
        <f t="shared" si="7"/>
        <v>4820.3444830694198</v>
      </c>
      <c r="AD27" s="285">
        <f t="shared" si="11"/>
        <v>-4.1954924190022211</v>
      </c>
      <c r="AE27" s="286">
        <f t="shared" si="12"/>
        <v>-8.6961501828523705E-4</v>
      </c>
      <c r="AF27" s="248">
        <v>17</v>
      </c>
    </row>
    <row r="28" spans="1:32">
      <c r="A28" s="280">
        <v>74</v>
      </c>
      <c r="B28" s="280" t="s">
        <v>54</v>
      </c>
      <c r="C28" s="285">
        <v>1083</v>
      </c>
      <c r="D28" s="285">
        <v>5235563.68</v>
      </c>
      <c r="E28" s="285">
        <v>5235563.68</v>
      </c>
      <c r="F28" s="284">
        <f t="shared" si="0"/>
        <v>0</v>
      </c>
      <c r="G28" s="285">
        <v>5294000</v>
      </c>
      <c r="H28" s="285">
        <v>5294000</v>
      </c>
      <c r="I28" s="284">
        <f t="shared" si="1"/>
        <v>0</v>
      </c>
      <c r="J28" s="285">
        <v>5264781.84</v>
      </c>
      <c r="K28" s="285">
        <v>5264781.84</v>
      </c>
      <c r="L28" s="284">
        <f t="shared" si="2"/>
        <v>0</v>
      </c>
      <c r="M28" s="285">
        <v>5377810.7903475044</v>
      </c>
      <c r="N28" s="285">
        <v>5373175.2516496545</v>
      </c>
      <c r="O28" s="284">
        <f t="shared" si="3"/>
        <v>-4635.5386978499591</v>
      </c>
      <c r="P28" s="285">
        <v>146520.79</v>
      </c>
      <c r="Q28" s="285">
        <v>146520.79</v>
      </c>
      <c r="R28" s="284">
        <f t="shared" si="4"/>
        <v>0</v>
      </c>
      <c r="S28" s="285">
        <v>217000</v>
      </c>
      <c r="T28" s="285">
        <v>217000</v>
      </c>
      <c r="U28" s="285">
        <v>181760.39500000002</v>
      </c>
      <c r="V28" s="285">
        <v>181760.39500000002</v>
      </c>
      <c r="W28" s="285">
        <v>187453.29172156821</v>
      </c>
      <c r="X28" s="285">
        <v>187196.53258278203</v>
      </c>
      <c r="Y28" s="285">
        <v>5565264.0820690729</v>
      </c>
      <c r="Z28" s="285">
        <v>5560371.7842324367</v>
      </c>
      <c r="AA28" s="284">
        <f t="shared" si="5"/>
        <v>-4892.2978366361931</v>
      </c>
      <c r="AB28" s="284">
        <f t="shared" si="10"/>
        <v>5138.7479982170571</v>
      </c>
      <c r="AC28" s="284">
        <f t="shared" si="7"/>
        <v>5134.2306410271804</v>
      </c>
      <c r="AD28" s="285">
        <f t="shared" si="11"/>
        <v>-4.5173571898767477</v>
      </c>
      <c r="AE28" s="286">
        <f t="shared" si="12"/>
        <v>-8.7907739228389723E-4</v>
      </c>
      <c r="AF28" s="248">
        <v>16</v>
      </c>
    </row>
    <row r="29" spans="1:32">
      <c r="A29" s="280">
        <v>75</v>
      </c>
      <c r="B29" s="280" t="s">
        <v>55</v>
      </c>
      <c r="C29" s="285">
        <v>19702</v>
      </c>
      <c r="D29" s="285">
        <v>88144369.130000025</v>
      </c>
      <c r="E29" s="285">
        <v>88144369.130000025</v>
      </c>
      <c r="F29" s="284">
        <f t="shared" si="0"/>
        <v>0</v>
      </c>
      <c r="G29" s="285">
        <v>86756000</v>
      </c>
      <c r="H29" s="285">
        <v>86756000</v>
      </c>
      <c r="I29" s="284">
        <f t="shared" si="1"/>
        <v>0</v>
      </c>
      <c r="J29" s="285">
        <v>87450184.565000013</v>
      </c>
      <c r="K29" s="285">
        <v>87450184.565000013</v>
      </c>
      <c r="L29" s="284">
        <f t="shared" si="2"/>
        <v>0</v>
      </c>
      <c r="M29" s="285">
        <v>89327641.764456823</v>
      </c>
      <c r="N29" s="285">
        <v>89250643.566429853</v>
      </c>
      <c r="O29" s="284">
        <f t="shared" si="3"/>
        <v>-76998.198026970029</v>
      </c>
      <c r="P29" s="285">
        <v>2650532.6800000002</v>
      </c>
      <c r="Q29" s="285">
        <v>2650532.6800000002</v>
      </c>
      <c r="R29" s="284">
        <f t="shared" si="4"/>
        <v>0</v>
      </c>
      <c r="S29" s="285">
        <v>3050000</v>
      </c>
      <c r="T29" s="285">
        <v>3050000</v>
      </c>
      <c r="U29" s="285">
        <v>2850266.34</v>
      </c>
      <c r="V29" s="285">
        <v>2850266.34</v>
      </c>
      <c r="W29" s="285">
        <v>2939539.208836922</v>
      </c>
      <c r="X29" s="285">
        <v>2935512.8535312479</v>
      </c>
      <c r="Y29" s="285">
        <v>92267180.973293751</v>
      </c>
      <c r="Z29" s="285">
        <v>92186156.419961095</v>
      </c>
      <c r="AA29" s="284">
        <f t="shared" si="5"/>
        <v>-81024.553332656622</v>
      </c>
      <c r="AB29" s="284">
        <f t="shared" si="10"/>
        <v>4683.1378019131944</v>
      </c>
      <c r="AC29" s="284">
        <f t="shared" si="7"/>
        <v>4679.0252979373208</v>
      </c>
      <c r="AD29" s="285">
        <f t="shared" si="11"/>
        <v>-4.1125039758735511</v>
      </c>
      <c r="AE29" s="286">
        <f t="shared" si="12"/>
        <v>-8.7815139118765137E-4</v>
      </c>
      <c r="AF29" s="248">
        <v>8</v>
      </c>
    </row>
    <row r="30" spans="1:32">
      <c r="A30" s="280">
        <v>77</v>
      </c>
      <c r="B30" s="280" t="s">
        <v>56</v>
      </c>
      <c r="C30" s="285">
        <v>4683</v>
      </c>
      <c r="D30" s="285">
        <v>22380641.080000002</v>
      </c>
      <c r="E30" s="285">
        <v>22380641.080000002</v>
      </c>
      <c r="F30" s="284">
        <f t="shared" si="0"/>
        <v>0</v>
      </c>
      <c r="G30" s="285">
        <v>22347000</v>
      </c>
      <c r="H30" s="285">
        <v>22347000</v>
      </c>
      <c r="I30" s="284">
        <f t="shared" si="1"/>
        <v>0</v>
      </c>
      <c r="J30" s="285">
        <v>22363820.539999999</v>
      </c>
      <c r="K30" s="285">
        <v>22363820.539999999</v>
      </c>
      <c r="L30" s="284">
        <f t="shared" si="2"/>
        <v>0</v>
      </c>
      <c r="M30" s="285">
        <v>22843946.637949798</v>
      </c>
      <c r="N30" s="285">
        <v>22824255.72601926</v>
      </c>
      <c r="O30" s="284">
        <f t="shared" si="3"/>
        <v>-19690.911930538714</v>
      </c>
      <c r="P30" s="285">
        <v>463383.08</v>
      </c>
      <c r="Q30" s="285">
        <v>463383.08</v>
      </c>
      <c r="R30" s="284">
        <f t="shared" si="4"/>
        <v>0</v>
      </c>
      <c r="S30" s="285">
        <v>592000</v>
      </c>
      <c r="T30" s="285">
        <v>592000</v>
      </c>
      <c r="U30" s="285">
        <v>527691.54</v>
      </c>
      <c r="V30" s="285">
        <v>527691.54</v>
      </c>
      <c r="W30" s="285">
        <v>544219.30688818963</v>
      </c>
      <c r="X30" s="285">
        <v>543473.87703062827</v>
      </c>
      <c r="Y30" s="285">
        <v>23388165.944837987</v>
      </c>
      <c r="Z30" s="285">
        <v>23367729.603049889</v>
      </c>
      <c r="AA30" s="284">
        <f t="shared" si="5"/>
        <v>-20436.341788098216</v>
      </c>
      <c r="AB30" s="284">
        <f t="shared" si="10"/>
        <v>4994.2699006700805</v>
      </c>
      <c r="AC30" s="284">
        <f t="shared" si="7"/>
        <v>4989.9059583706785</v>
      </c>
      <c r="AD30" s="285">
        <f t="shared" si="11"/>
        <v>-4.3639422994019696</v>
      </c>
      <c r="AE30" s="286">
        <f t="shared" si="12"/>
        <v>-8.7378984039618291E-4</v>
      </c>
      <c r="AF30" s="248">
        <v>13</v>
      </c>
    </row>
    <row r="31" spans="1:32">
      <c r="A31" s="280">
        <v>78</v>
      </c>
      <c r="B31" s="280" t="s">
        <v>57</v>
      </c>
      <c r="C31" s="285">
        <v>7979</v>
      </c>
      <c r="D31" s="285">
        <v>34960866.499999993</v>
      </c>
      <c r="E31" s="285">
        <v>34960866.499999993</v>
      </c>
      <c r="F31" s="284">
        <f t="shared" si="0"/>
        <v>0</v>
      </c>
      <c r="G31" s="285">
        <v>37188000</v>
      </c>
      <c r="H31" s="285">
        <v>37188000</v>
      </c>
      <c r="I31" s="284">
        <f t="shared" si="1"/>
        <v>0</v>
      </c>
      <c r="J31" s="285">
        <v>36074433.25</v>
      </c>
      <c r="K31" s="285">
        <v>36074433.25</v>
      </c>
      <c r="L31" s="284">
        <f t="shared" si="2"/>
        <v>0</v>
      </c>
      <c r="M31" s="285">
        <v>36848910.796942115</v>
      </c>
      <c r="N31" s="285">
        <v>36817147.955400832</v>
      </c>
      <c r="O31" s="284">
        <f t="shared" si="3"/>
        <v>-31762.841541282833</v>
      </c>
      <c r="P31" s="285">
        <v>747346.57</v>
      </c>
      <c r="Q31" s="285">
        <v>747346.57000000007</v>
      </c>
      <c r="R31" s="284">
        <f t="shared" si="4"/>
        <v>0</v>
      </c>
      <c r="S31" s="285">
        <v>643000</v>
      </c>
      <c r="T31" s="285">
        <v>643000</v>
      </c>
      <c r="U31" s="285">
        <v>695173.28499999992</v>
      </c>
      <c r="V31" s="285">
        <v>695173.28500000003</v>
      </c>
      <c r="W31" s="285">
        <v>716946.72863219643</v>
      </c>
      <c r="X31" s="285">
        <v>715964.71000287007</v>
      </c>
      <c r="Y31" s="285">
        <v>37565857.525574312</v>
      </c>
      <c r="Z31" s="285">
        <v>37533112.665403701</v>
      </c>
      <c r="AA31" s="284">
        <f t="shared" si="5"/>
        <v>-32744.860170610249</v>
      </c>
      <c r="AB31" s="284">
        <f t="shared" si="10"/>
        <v>4708.0909293864279</v>
      </c>
      <c r="AC31" s="284">
        <f t="shared" si="7"/>
        <v>4703.9870491795591</v>
      </c>
      <c r="AD31" s="285">
        <f t="shared" si="11"/>
        <v>-4.1038802068687801</v>
      </c>
      <c r="AE31" s="286">
        <f t="shared" si="12"/>
        <v>-8.7166545175532747E-4</v>
      </c>
      <c r="AF31" s="248">
        <v>1</v>
      </c>
    </row>
    <row r="32" spans="1:32">
      <c r="A32" s="280">
        <v>79</v>
      </c>
      <c r="B32" s="280" t="s">
        <v>58</v>
      </c>
      <c r="C32" s="285">
        <v>6785</v>
      </c>
      <c r="D32" s="285">
        <v>31290049.360000007</v>
      </c>
      <c r="E32" s="285">
        <v>31290049.360000007</v>
      </c>
      <c r="F32" s="284">
        <f t="shared" si="0"/>
        <v>0</v>
      </c>
      <c r="G32" s="285">
        <v>32070000</v>
      </c>
      <c r="H32" s="285">
        <v>32070000</v>
      </c>
      <c r="I32" s="284">
        <f t="shared" si="1"/>
        <v>0</v>
      </c>
      <c r="J32" s="285">
        <v>31680024.680000003</v>
      </c>
      <c r="K32" s="285">
        <v>31680024.680000003</v>
      </c>
      <c r="L32" s="284">
        <f t="shared" si="2"/>
        <v>0</v>
      </c>
      <c r="M32" s="285">
        <v>32360159.212709039</v>
      </c>
      <c r="N32" s="285">
        <v>32332265.563016433</v>
      </c>
      <c r="O32" s="284">
        <f t="shared" si="3"/>
        <v>-27893.649692606181</v>
      </c>
      <c r="P32" s="285">
        <v>717850.42</v>
      </c>
      <c r="Q32" s="285">
        <v>717850.42</v>
      </c>
      <c r="R32" s="284">
        <f t="shared" si="4"/>
        <v>0</v>
      </c>
      <c r="S32" s="285">
        <v>735000</v>
      </c>
      <c r="T32" s="285">
        <v>735000</v>
      </c>
      <c r="U32" s="285">
        <v>726425.21</v>
      </c>
      <c r="V32" s="285">
        <v>726425.21</v>
      </c>
      <c r="W32" s="285">
        <v>749177.49163139425</v>
      </c>
      <c r="X32" s="285">
        <v>748151.32577544881</v>
      </c>
      <c r="Y32" s="285">
        <v>33109336.704340436</v>
      </c>
      <c r="Z32" s="285">
        <v>33080416.888791882</v>
      </c>
      <c r="AA32" s="284">
        <f t="shared" si="5"/>
        <v>-28919.815548554063</v>
      </c>
      <c r="AB32" s="284">
        <f t="shared" si="10"/>
        <v>4879.7843337274035</v>
      </c>
      <c r="AC32" s="284">
        <f t="shared" si="7"/>
        <v>4875.5220175080149</v>
      </c>
      <c r="AD32" s="285">
        <f t="shared" si="11"/>
        <v>-4.2623162193885946</v>
      </c>
      <c r="AE32" s="286">
        <f t="shared" si="12"/>
        <v>-8.7346405658318129E-4</v>
      </c>
      <c r="AF32" s="248">
        <v>4</v>
      </c>
    </row>
    <row r="33" spans="1:32">
      <c r="A33" s="280">
        <v>81</v>
      </c>
      <c r="B33" s="280" t="s">
        <v>59</v>
      </c>
      <c r="C33" s="285">
        <v>2621</v>
      </c>
      <c r="D33" s="285">
        <v>12932876.599999998</v>
      </c>
      <c r="E33" s="285">
        <v>12932876.599999998</v>
      </c>
      <c r="F33" s="284">
        <f t="shared" si="0"/>
        <v>0</v>
      </c>
      <c r="G33" s="285">
        <v>13495000</v>
      </c>
      <c r="H33" s="285">
        <v>13495000</v>
      </c>
      <c r="I33" s="284">
        <f t="shared" si="1"/>
        <v>0</v>
      </c>
      <c r="J33" s="285">
        <v>13213938.299999999</v>
      </c>
      <c r="K33" s="285">
        <v>13213938.299999999</v>
      </c>
      <c r="L33" s="284">
        <f t="shared" si="2"/>
        <v>0</v>
      </c>
      <c r="M33" s="285">
        <v>13497626.707496421</v>
      </c>
      <c r="N33" s="285">
        <v>13485992.09010824</v>
      </c>
      <c r="O33" s="284">
        <f t="shared" si="3"/>
        <v>-11634.617388181388</v>
      </c>
      <c r="P33" s="285">
        <v>268719.94</v>
      </c>
      <c r="Q33" s="285">
        <v>268719.94</v>
      </c>
      <c r="R33" s="284">
        <f t="shared" si="4"/>
        <v>0</v>
      </c>
      <c r="S33" s="285">
        <v>255000</v>
      </c>
      <c r="T33" s="285">
        <v>255000</v>
      </c>
      <c r="U33" s="285">
        <v>261859.97</v>
      </c>
      <c r="V33" s="285">
        <v>261859.97</v>
      </c>
      <c r="W33" s="285">
        <v>270061.65642746922</v>
      </c>
      <c r="X33" s="285">
        <v>269691.74668789271</v>
      </c>
      <c r="Y33" s="285">
        <v>13767688.363923891</v>
      </c>
      <c r="Z33" s="285">
        <v>13755683.836796133</v>
      </c>
      <c r="AA33" s="284">
        <f t="shared" si="5"/>
        <v>-12004.527127757668</v>
      </c>
      <c r="AB33" s="284">
        <f t="shared" si="10"/>
        <v>5252.8379869988139</v>
      </c>
      <c r="AC33" s="284">
        <f t="shared" si="7"/>
        <v>5248.2578545578526</v>
      </c>
      <c r="AD33" s="285">
        <f t="shared" si="11"/>
        <v>-4.5801324409612789</v>
      </c>
      <c r="AE33" s="286">
        <f t="shared" si="12"/>
        <v>-8.7193483832881695E-4</v>
      </c>
      <c r="AF33" s="248">
        <v>7</v>
      </c>
    </row>
    <row r="34" spans="1:32">
      <c r="A34" s="280">
        <v>82</v>
      </c>
      <c r="B34" s="280" t="s">
        <v>60</v>
      </c>
      <c r="C34" s="285">
        <v>9405</v>
      </c>
      <c r="D34" s="285">
        <v>28083839.620000008</v>
      </c>
      <c r="E34" s="285">
        <v>28083839.620000008</v>
      </c>
      <c r="F34" s="284">
        <f t="shared" si="0"/>
        <v>0</v>
      </c>
      <c r="G34" s="285">
        <v>31987000</v>
      </c>
      <c r="H34" s="285">
        <v>31987000</v>
      </c>
      <c r="I34" s="284">
        <f t="shared" si="1"/>
        <v>0</v>
      </c>
      <c r="J34" s="285">
        <v>30035419.810000002</v>
      </c>
      <c r="K34" s="285">
        <v>30035419.810000002</v>
      </c>
      <c r="L34" s="284">
        <f t="shared" si="2"/>
        <v>0</v>
      </c>
      <c r="M34" s="285">
        <v>30680246.524105772</v>
      </c>
      <c r="N34" s="285">
        <v>30653800.917228471</v>
      </c>
      <c r="O34" s="284">
        <f t="shared" si="3"/>
        <v>-26445.606877300888</v>
      </c>
      <c r="P34" s="285">
        <v>708639.96</v>
      </c>
      <c r="Q34" s="285">
        <v>708639.96</v>
      </c>
      <c r="R34" s="284">
        <f t="shared" si="4"/>
        <v>0</v>
      </c>
      <c r="S34" s="285">
        <v>745000</v>
      </c>
      <c r="T34" s="285">
        <v>745000</v>
      </c>
      <c r="U34" s="285">
        <v>726819.98</v>
      </c>
      <c r="V34" s="285">
        <v>726819.98</v>
      </c>
      <c r="W34" s="285">
        <v>749584.62617780047</v>
      </c>
      <c r="X34" s="285">
        <v>748557.90266018605</v>
      </c>
      <c r="Y34" s="285">
        <v>31429831.150283571</v>
      </c>
      <c r="Z34" s="285">
        <v>31402358.819888659</v>
      </c>
      <c r="AA34" s="284">
        <f t="shared" si="5"/>
        <v>-27472.330394912511</v>
      </c>
      <c r="AB34" s="284">
        <f t="shared" si="10"/>
        <v>3341.8214939163818</v>
      </c>
      <c r="AC34" s="284">
        <f t="shared" si="7"/>
        <v>3338.9004593183049</v>
      </c>
      <c r="AD34" s="285">
        <f t="shared" si="11"/>
        <v>-2.9210345980768579</v>
      </c>
      <c r="AE34" s="286">
        <f t="shared" si="12"/>
        <v>-8.740845683692126E-4</v>
      </c>
      <c r="AF34" s="248">
        <v>5</v>
      </c>
    </row>
    <row r="35" spans="1:32">
      <c r="A35" s="280">
        <v>86</v>
      </c>
      <c r="B35" s="280" t="s">
        <v>61</v>
      </c>
      <c r="C35" s="285">
        <v>8143</v>
      </c>
      <c r="D35" s="285">
        <v>28830970.560000002</v>
      </c>
      <c r="E35" s="285">
        <v>27611935.219999999</v>
      </c>
      <c r="F35" s="284">
        <f t="shared" si="0"/>
        <v>-1219035.3400000036</v>
      </c>
      <c r="G35" s="285">
        <v>28650000</v>
      </c>
      <c r="H35" s="285">
        <v>28650000</v>
      </c>
      <c r="I35" s="284">
        <f t="shared" si="1"/>
        <v>0</v>
      </c>
      <c r="J35" s="285">
        <v>28740485.280000001</v>
      </c>
      <c r="K35" s="285">
        <v>28130967.609999999</v>
      </c>
      <c r="L35" s="284">
        <f t="shared" si="2"/>
        <v>-609517.67000000179</v>
      </c>
      <c r="M35" s="285">
        <v>29357511.20479621</v>
      </c>
      <c r="N35" s="285">
        <v>28710139.101796102</v>
      </c>
      <c r="O35" s="284">
        <f t="shared" si="3"/>
        <v>-647372.10300010815</v>
      </c>
      <c r="P35" s="285">
        <v>681815.22</v>
      </c>
      <c r="Q35" s="285">
        <v>681815.22</v>
      </c>
      <c r="R35" s="284">
        <f t="shared" si="4"/>
        <v>0</v>
      </c>
      <c r="S35" s="285">
        <v>601000</v>
      </c>
      <c r="T35" s="285">
        <v>601000</v>
      </c>
      <c r="U35" s="285">
        <v>641407.61</v>
      </c>
      <c r="V35" s="285">
        <v>641407.61</v>
      </c>
      <c r="W35" s="285">
        <v>661497.06502213434</v>
      </c>
      <c r="X35" s="285">
        <v>660590.99708827841</v>
      </c>
      <c r="Y35" s="285">
        <v>30019008.269818343</v>
      </c>
      <c r="Z35" s="285">
        <v>29370730.098884381</v>
      </c>
      <c r="AA35" s="284">
        <f t="shared" si="5"/>
        <v>-648278.17093396187</v>
      </c>
      <c r="AB35" s="284">
        <f t="shared" si="10"/>
        <v>3686.4802001496187</v>
      </c>
      <c r="AC35" s="284">
        <f t="shared" si="7"/>
        <v>3606.8684881351323</v>
      </c>
      <c r="AD35" s="285">
        <f t="shared" si="11"/>
        <v>-79.611712014486329</v>
      </c>
      <c r="AE35" s="286">
        <f t="shared" si="12"/>
        <v>-2.1595589204915635E-2</v>
      </c>
      <c r="AF35" s="248">
        <v>5</v>
      </c>
    </row>
    <row r="36" spans="1:32">
      <c r="A36" s="280">
        <v>90</v>
      </c>
      <c r="B36" s="280" t="s">
        <v>62</v>
      </c>
      <c r="C36" s="285">
        <v>3136</v>
      </c>
      <c r="D36" s="285">
        <v>17596153.150000002</v>
      </c>
      <c r="E36" s="285">
        <v>17596153.150000002</v>
      </c>
      <c r="F36" s="284">
        <f t="shared" si="0"/>
        <v>0</v>
      </c>
      <c r="G36" s="285">
        <v>18052000</v>
      </c>
      <c r="H36" s="285">
        <v>18052000</v>
      </c>
      <c r="I36" s="284">
        <f t="shared" si="1"/>
        <v>0</v>
      </c>
      <c r="J36" s="285">
        <v>17824076.575000003</v>
      </c>
      <c r="K36" s="285">
        <v>17824076.575000003</v>
      </c>
      <c r="L36" s="284">
        <f t="shared" si="2"/>
        <v>0</v>
      </c>
      <c r="M36" s="285">
        <v>18206739.471091777</v>
      </c>
      <c r="N36" s="285">
        <v>18191045.716017429</v>
      </c>
      <c r="O36" s="284">
        <f t="shared" si="3"/>
        <v>-15693.755074348301</v>
      </c>
      <c r="P36" s="285">
        <v>317780.81</v>
      </c>
      <c r="Q36" s="285">
        <v>317780.81</v>
      </c>
      <c r="R36" s="284">
        <f t="shared" si="4"/>
        <v>0</v>
      </c>
      <c r="S36" s="285">
        <v>329000</v>
      </c>
      <c r="T36" s="285">
        <v>329000</v>
      </c>
      <c r="U36" s="285">
        <v>323390.40500000003</v>
      </c>
      <c r="V36" s="285">
        <v>323390.40500000003</v>
      </c>
      <c r="W36" s="285">
        <v>333519.2792050275</v>
      </c>
      <c r="X36" s="285">
        <v>333062.45008183201</v>
      </c>
      <c r="Y36" s="285">
        <v>18540258.750296805</v>
      </c>
      <c r="Z36" s="285">
        <v>18524108.166099261</v>
      </c>
      <c r="AA36" s="284">
        <f t="shared" si="5"/>
        <v>-16150.584197543561</v>
      </c>
      <c r="AB36" s="284">
        <f t="shared" si="10"/>
        <v>5912.0723055793387</v>
      </c>
      <c r="AC36" s="284">
        <f t="shared" si="7"/>
        <v>5906.922246842877</v>
      </c>
      <c r="AD36" s="285">
        <f t="shared" si="11"/>
        <v>-5.1500587364616877</v>
      </c>
      <c r="AE36" s="286">
        <f t="shared" si="12"/>
        <v>-8.711088887734807E-4</v>
      </c>
      <c r="AF36" s="248">
        <v>12</v>
      </c>
    </row>
    <row r="37" spans="1:32">
      <c r="A37" s="280">
        <v>91</v>
      </c>
      <c r="B37" s="280" t="s">
        <v>63</v>
      </c>
      <c r="C37" s="285">
        <v>658457</v>
      </c>
      <c r="D37" s="285">
        <v>2265054286.2799997</v>
      </c>
      <c r="E37" s="285">
        <v>2256402056.1299996</v>
      </c>
      <c r="F37" s="284">
        <f t="shared" si="0"/>
        <v>-8652230.1500000954</v>
      </c>
      <c r="G37" s="285">
        <v>2455083000</v>
      </c>
      <c r="H37" s="285">
        <v>2455083000</v>
      </c>
      <c r="I37" s="284">
        <f t="shared" si="1"/>
        <v>0</v>
      </c>
      <c r="J37" s="285">
        <v>2360068643.1399999</v>
      </c>
      <c r="K37" s="285">
        <v>2355742528.0649996</v>
      </c>
      <c r="L37" s="284">
        <f t="shared" si="2"/>
        <v>-4326115.0750002861</v>
      </c>
      <c r="M37" s="285">
        <v>2410736665.0237274</v>
      </c>
      <c r="N37" s="285">
        <v>2404243487.3345957</v>
      </c>
      <c r="O37" s="284">
        <f t="shared" si="3"/>
        <v>-6493177.6891317368</v>
      </c>
      <c r="P37" s="285">
        <v>44093601.219999991</v>
      </c>
      <c r="Q37" s="285">
        <v>44093601.219999999</v>
      </c>
      <c r="R37" s="284">
        <f t="shared" si="4"/>
        <v>0</v>
      </c>
      <c r="S37" s="285">
        <v>52599000</v>
      </c>
      <c r="T37" s="285">
        <v>52599000</v>
      </c>
      <c r="U37" s="285">
        <v>48346300.609999999</v>
      </c>
      <c r="V37" s="285">
        <v>48346300.609999999</v>
      </c>
      <c r="W37" s="285">
        <v>49860549.609308235</v>
      </c>
      <c r="X37" s="285">
        <v>49792254.453434914</v>
      </c>
      <c r="Y37" s="285">
        <v>2460597214.6330357</v>
      </c>
      <c r="Z37" s="285">
        <v>2454035741.7880306</v>
      </c>
      <c r="AA37" s="284">
        <f t="shared" si="5"/>
        <v>-6561472.8450050354</v>
      </c>
      <c r="AB37" s="284">
        <f t="shared" si="10"/>
        <v>3736.9140500185063</v>
      </c>
      <c r="AC37" s="284">
        <f t="shared" si="7"/>
        <v>3726.9491277152961</v>
      </c>
      <c r="AD37" s="285">
        <f t="shared" si="11"/>
        <v>-9.9649223032101872</v>
      </c>
      <c r="AE37" s="286">
        <f t="shared" si="12"/>
        <v>-2.6666180088249121E-3</v>
      </c>
      <c r="AF37" s="248">
        <v>1</v>
      </c>
    </row>
    <row r="38" spans="1:32">
      <c r="A38" s="280">
        <v>92</v>
      </c>
      <c r="B38" s="280" t="s">
        <v>64</v>
      </c>
      <c r="C38" s="285">
        <v>239206</v>
      </c>
      <c r="D38" s="285">
        <v>722466642.8599999</v>
      </c>
      <c r="E38" s="285">
        <v>722466642.8599999</v>
      </c>
      <c r="F38" s="284">
        <f t="shared" si="0"/>
        <v>0</v>
      </c>
      <c r="G38" s="285">
        <v>768716000</v>
      </c>
      <c r="H38" s="285">
        <v>768716000</v>
      </c>
      <c r="I38" s="284">
        <f t="shared" si="1"/>
        <v>0</v>
      </c>
      <c r="J38" s="285">
        <v>745591321.42999995</v>
      </c>
      <c r="K38" s="285">
        <v>745591321.42999995</v>
      </c>
      <c r="L38" s="284">
        <f t="shared" si="2"/>
        <v>0</v>
      </c>
      <c r="M38" s="285">
        <v>761598329.31951225</v>
      </c>
      <c r="N38" s="285">
        <v>760941850.56534827</v>
      </c>
      <c r="O38" s="284">
        <f t="shared" si="3"/>
        <v>-656478.75416398048</v>
      </c>
      <c r="P38" s="285">
        <v>9918714.5799999982</v>
      </c>
      <c r="Q38" s="285">
        <v>9918714.5800000019</v>
      </c>
      <c r="R38" s="284">
        <f t="shared" si="4"/>
        <v>0</v>
      </c>
      <c r="S38" s="285">
        <v>11462000</v>
      </c>
      <c r="T38" s="285">
        <v>11462000</v>
      </c>
      <c r="U38" s="285">
        <v>10690357.289999999</v>
      </c>
      <c r="V38" s="285">
        <v>10690357.290000001</v>
      </c>
      <c r="W38" s="285">
        <v>11025188.75847603</v>
      </c>
      <c r="X38" s="285">
        <v>11010087.300696427</v>
      </c>
      <c r="Y38" s="285">
        <v>772623518.07798827</v>
      </c>
      <c r="Z38" s="285">
        <v>771951937.86604464</v>
      </c>
      <c r="AA38" s="284">
        <f t="shared" si="5"/>
        <v>-671580.2119436264</v>
      </c>
      <c r="AB38" s="284">
        <f t="shared" si="10"/>
        <v>3229.9504112688992</v>
      </c>
      <c r="AC38" s="284">
        <f t="shared" si="7"/>
        <v>3227.142872110418</v>
      </c>
      <c r="AD38" s="285">
        <f t="shared" si="11"/>
        <v>-2.8075391584811769</v>
      </c>
      <c r="AE38" s="286">
        <f t="shared" si="12"/>
        <v>-8.6922051455837169E-4</v>
      </c>
      <c r="AF38" s="248">
        <v>1</v>
      </c>
    </row>
    <row r="39" spans="1:32">
      <c r="A39" s="280">
        <v>97</v>
      </c>
      <c r="B39" s="280" t="s">
        <v>65</v>
      </c>
      <c r="C39" s="285">
        <v>2131</v>
      </c>
      <c r="D39" s="285">
        <v>10963401.5</v>
      </c>
      <c r="E39" s="285">
        <v>10963401.5</v>
      </c>
      <c r="F39" s="284">
        <f t="shared" si="0"/>
        <v>0</v>
      </c>
      <c r="G39" s="285">
        <v>10028000</v>
      </c>
      <c r="H39" s="285">
        <v>10028000</v>
      </c>
      <c r="I39" s="284">
        <f t="shared" si="1"/>
        <v>0</v>
      </c>
      <c r="J39" s="285">
        <v>10495700.75</v>
      </c>
      <c r="K39" s="285">
        <v>10495700.75</v>
      </c>
      <c r="L39" s="284">
        <f t="shared" si="2"/>
        <v>0</v>
      </c>
      <c r="M39" s="285">
        <v>10721031.651637895</v>
      </c>
      <c r="N39" s="285">
        <v>10711790.389897851</v>
      </c>
      <c r="O39" s="284">
        <f t="shared" si="3"/>
        <v>-9241.2617400437593</v>
      </c>
      <c r="P39" s="285">
        <v>208935.67</v>
      </c>
      <c r="Q39" s="285">
        <v>208935.67</v>
      </c>
      <c r="R39" s="284">
        <f t="shared" si="4"/>
        <v>0</v>
      </c>
      <c r="S39" s="285">
        <v>230000</v>
      </c>
      <c r="T39" s="285">
        <v>230000</v>
      </c>
      <c r="U39" s="285">
        <v>219467.83500000002</v>
      </c>
      <c r="V39" s="285">
        <v>219467.83500000002</v>
      </c>
      <c r="W39" s="285">
        <v>226341.76217407535</v>
      </c>
      <c r="X39" s="285">
        <v>226031.73659173731</v>
      </c>
      <c r="Y39" s="285">
        <v>10947373.413811971</v>
      </c>
      <c r="Z39" s="285">
        <v>10937822.126489589</v>
      </c>
      <c r="AA39" s="284">
        <f t="shared" si="5"/>
        <v>-9551.2873223815113</v>
      </c>
      <c r="AB39" s="284">
        <f t="shared" si="10"/>
        <v>5137.200100334102</v>
      </c>
      <c r="AC39" s="284">
        <f t="shared" si="7"/>
        <v>5132.7180321396472</v>
      </c>
      <c r="AD39" s="285">
        <f t="shared" si="11"/>
        <v>-4.4820681944547687</v>
      </c>
      <c r="AE39" s="286">
        <f t="shared" si="12"/>
        <v>-8.7247296327103824E-4</v>
      </c>
      <c r="AF39" s="248">
        <v>10</v>
      </c>
    </row>
    <row r="40" spans="1:32">
      <c r="A40" s="280">
        <v>98</v>
      </c>
      <c r="B40" s="280" t="s">
        <v>66</v>
      </c>
      <c r="C40" s="285">
        <v>23090</v>
      </c>
      <c r="D40" s="285">
        <v>74742182.010000005</v>
      </c>
      <c r="E40" s="285">
        <v>74742182.010000005</v>
      </c>
      <c r="F40" s="284">
        <f t="shared" si="0"/>
        <v>0</v>
      </c>
      <c r="G40" s="285">
        <v>82984000</v>
      </c>
      <c r="H40" s="285">
        <v>82984000</v>
      </c>
      <c r="I40" s="284">
        <f t="shared" si="1"/>
        <v>0</v>
      </c>
      <c r="J40" s="285">
        <v>78863091.004999995</v>
      </c>
      <c r="K40" s="285">
        <v>78863091.004999995</v>
      </c>
      <c r="L40" s="284">
        <f t="shared" si="2"/>
        <v>0</v>
      </c>
      <c r="M40" s="285">
        <v>80556192.954587102</v>
      </c>
      <c r="N40" s="285">
        <v>80486755.526542485</v>
      </c>
      <c r="O40" s="284">
        <f t="shared" si="3"/>
        <v>-69437.428044617176</v>
      </c>
      <c r="P40" s="285">
        <v>2365657.4</v>
      </c>
      <c r="Q40" s="285">
        <v>2365657.4</v>
      </c>
      <c r="R40" s="284">
        <f t="shared" si="4"/>
        <v>0</v>
      </c>
      <c r="S40" s="285">
        <v>2460000</v>
      </c>
      <c r="T40" s="285">
        <v>2460000</v>
      </c>
      <c r="U40" s="285">
        <v>2412828.7000000002</v>
      </c>
      <c r="V40" s="285">
        <v>2412828.7000000002</v>
      </c>
      <c r="W40" s="285">
        <v>2488400.6341165365</v>
      </c>
      <c r="X40" s="285">
        <v>2484992.2138220575</v>
      </c>
      <c r="Y40" s="285">
        <v>83044593.588703632</v>
      </c>
      <c r="Z40" s="285">
        <v>82971747.740364537</v>
      </c>
      <c r="AA40" s="284">
        <f t="shared" si="5"/>
        <v>-72845.848339095712</v>
      </c>
      <c r="AB40" s="284">
        <f t="shared" si="10"/>
        <v>3596.5610042747348</v>
      </c>
      <c r="AC40" s="284">
        <f t="shared" si="7"/>
        <v>3593.4061386039211</v>
      </c>
      <c r="AD40" s="285">
        <f t="shared" si="11"/>
        <v>-3.1548656708137059</v>
      </c>
      <c r="AE40" s="286">
        <f t="shared" si="12"/>
        <v>-8.771895338530205E-4</v>
      </c>
      <c r="AF40" s="248">
        <v>7</v>
      </c>
    </row>
    <row r="41" spans="1:32">
      <c r="A41" s="280">
        <v>102</v>
      </c>
      <c r="B41" s="280" t="s">
        <v>67</v>
      </c>
      <c r="C41" s="285">
        <v>9870</v>
      </c>
      <c r="D41" s="285">
        <v>36966321.56000001</v>
      </c>
      <c r="E41" s="285">
        <v>36966321.560000002</v>
      </c>
      <c r="F41" s="284">
        <f t="shared" si="0"/>
        <v>0</v>
      </c>
      <c r="G41" s="285">
        <v>38834000</v>
      </c>
      <c r="H41" s="285">
        <v>38834000</v>
      </c>
      <c r="I41" s="284">
        <f t="shared" si="1"/>
        <v>0</v>
      </c>
      <c r="J41" s="285">
        <v>37900160.780000001</v>
      </c>
      <c r="K41" s="285">
        <v>37900160.780000001</v>
      </c>
      <c r="L41" s="284">
        <f t="shared" si="2"/>
        <v>0</v>
      </c>
      <c r="M41" s="285">
        <v>38713834.645537615</v>
      </c>
      <c r="N41" s="285">
        <v>38680464.286178075</v>
      </c>
      <c r="O41" s="284">
        <f t="shared" si="3"/>
        <v>-33370.359359540045</v>
      </c>
      <c r="P41" s="285">
        <v>1147856.8700000001</v>
      </c>
      <c r="Q41" s="285">
        <v>1147856.8700000001</v>
      </c>
      <c r="R41" s="284">
        <f t="shared" si="4"/>
        <v>0</v>
      </c>
      <c r="S41" s="285">
        <v>1202000</v>
      </c>
      <c r="T41" s="285">
        <v>1202000</v>
      </c>
      <c r="U41" s="285">
        <v>1174928.4350000001</v>
      </c>
      <c r="V41" s="285">
        <v>1174928.4350000001</v>
      </c>
      <c r="W41" s="285">
        <v>1211728.235284813</v>
      </c>
      <c r="X41" s="285">
        <v>1210068.5029041371</v>
      </c>
      <c r="Y41" s="285">
        <v>39925562.880822428</v>
      </c>
      <c r="Z41" s="285">
        <v>39890532.789082214</v>
      </c>
      <c r="AA41" s="284">
        <f t="shared" si="5"/>
        <v>-35030.091740213335</v>
      </c>
      <c r="AB41" s="284">
        <f t="shared" si="10"/>
        <v>4045.1431490194964</v>
      </c>
      <c r="AC41" s="284">
        <f t="shared" si="7"/>
        <v>4041.5940009201836</v>
      </c>
      <c r="AD41" s="285">
        <f t="shared" si="11"/>
        <v>-3.549148099312788</v>
      </c>
      <c r="AE41" s="286">
        <f t="shared" si="12"/>
        <v>-8.7738504388233261E-4</v>
      </c>
      <c r="AF41" s="248">
        <v>4</v>
      </c>
    </row>
    <row r="42" spans="1:32">
      <c r="A42" s="280">
        <v>103</v>
      </c>
      <c r="B42" s="280" t="s">
        <v>68</v>
      </c>
      <c r="C42" s="285">
        <v>2166</v>
      </c>
      <c r="D42" s="285">
        <v>8151834.79</v>
      </c>
      <c r="E42" s="285">
        <v>8106752</v>
      </c>
      <c r="F42" s="284">
        <f t="shared" si="0"/>
        <v>-45082.790000000037</v>
      </c>
      <c r="G42" s="285">
        <v>8348000</v>
      </c>
      <c r="H42" s="285">
        <v>8348000</v>
      </c>
      <c r="I42" s="284">
        <f t="shared" si="1"/>
        <v>0</v>
      </c>
      <c r="J42" s="285">
        <v>8249917.3949999996</v>
      </c>
      <c r="K42" s="285">
        <v>8227376</v>
      </c>
      <c r="L42" s="284">
        <f t="shared" si="2"/>
        <v>-22541.394999999553</v>
      </c>
      <c r="M42" s="285">
        <v>8427033.8514741883</v>
      </c>
      <c r="N42" s="285">
        <v>8396764.4724318404</v>
      </c>
      <c r="O42" s="284">
        <f t="shared" si="3"/>
        <v>-30269.379042347893</v>
      </c>
      <c r="P42" s="285">
        <v>197647.31</v>
      </c>
      <c r="Q42" s="285">
        <v>197647.31</v>
      </c>
      <c r="R42" s="284">
        <f t="shared" si="4"/>
        <v>0</v>
      </c>
      <c r="S42" s="285">
        <v>197000</v>
      </c>
      <c r="T42" s="285">
        <v>197000</v>
      </c>
      <c r="U42" s="285">
        <v>197323.655</v>
      </c>
      <c r="V42" s="285">
        <v>197323.655</v>
      </c>
      <c r="W42" s="285">
        <v>203504.00682327454</v>
      </c>
      <c r="X42" s="285">
        <v>203225.26264624993</v>
      </c>
      <c r="Y42" s="285">
        <v>8630537.8582974635</v>
      </c>
      <c r="Z42" s="285">
        <v>8599989.7350780908</v>
      </c>
      <c r="AA42" s="284">
        <f t="shared" si="5"/>
        <v>-30548.123219372705</v>
      </c>
      <c r="AB42" s="284">
        <f t="shared" si="10"/>
        <v>3984.5511811160959</v>
      </c>
      <c r="AC42" s="284">
        <f t="shared" si="7"/>
        <v>3970.4477077922857</v>
      </c>
      <c r="AD42" s="285">
        <f t="shared" si="11"/>
        <v>-14.103473323810249</v>
      </c>
      <c r="AE42" s="286">
        <f t="shared" si="12"/>
        <v>-3.5395387542392627E-3</v>
      </c>
      <c r="AF42" s="248">
        <v>5</v>
      </c>
    </row>
    <row r="43" spans="1:32">
      <c r="A43" s="280">
        <v>105</v>
      </c>
      <c r="B43" s="280" t="s">
        <v>69</v>
      </c>
      <c r="C43" s="285">
        <v>2139</v>
      </c>
      <c r="D43" s="285">
        <v>12728564.75</v>
      </c>
      <c r="E43" s="285">
        <v>12728564.75</v>
      </c>
      <c r="F43" s="284">
        <f t="shared" si="0"/>
        <v>0</v>
      </c>
      <c r="G43" s="285">
        <v>13400000</v>
      </c>
      <c r="H43" s="285">
        <v>13400000</v>
      </c>
      <c r="I43" s="284">
        <f t="shared" si="1"/>
        <v>0</v>
      </c>
      <c r="J43" s="285">
        <v>13064282.375</v>
      </c>
      <c r="K43" s="285">
        <v>13064282.375</v>
      </c>
      <c r="L43" s="284">
        <f t="shared" si="2"/>
        <v>0</v>
      </c>
      <c r="M43" s="285">
        <v>13344757.837947132</v>
      </c>
      <c r="N43" s="285">
        <v>13333254.989709655</v>
      </c>
      <c r="O43" s="284">
        <f t="shared" si="3"/>
        <v>-11502.848237477243</v>
      </c>
      <c r="P43" s="285">
        <v>307997.19</v>
      </c>
      <c r="Q43" s="285">
        <v>307997.19</v>
      </c>
      <c r="R43" s="284">
        <f t="shared" si="4"/>
        <v>0</v>
      </c>
      <c r="S43" s="285">
        <v>323000</v>
      </c>
      <c r="T43" s="285">
        <v>323000</v>
      </c>
      <c r="U43" s="285">
        <v>315498.59499999997</v>
      </c>
      <c r="V43" s="285">
        <v>315498.59499999997</v>
      </c>
      <c r="W43" s="285">
        <v>325380.29071888787</v>
      </c>
      <c r="X43" s="285">
        <v>324934.60975774971</v>
      </c>
      <c r="Y43" s="285">
        <v>13670138.128666019</v>
      </c>
      <c r="Z43" s="285">
        <v>13658189.599467404</v>
      </c>
      <c r="AA43" s="284">
        <f t="shared" si="5"/>
        <v>-11948.52919861488</v>
      </c>
      <c r="AB43" s="284">
        <f t="shared" si="10"/>
        <v>6390.9014159261424</v>
      </c>
      <c r="AC43" s="284">
        <f t="shared" si="7"/>
        <v>6385.3153807701747</v>
      </c>
      <c r="AD43" s="285">
        <f t="shared" si="11"/>
        <v>-5.5860351559676928</v>
      </c>
      <c r="AE43" s="286">
        <f t="shared" si="12"/>
        <v>-8.7406060466639016E-4</v>
      </c>
      <c r="AF43" s="248">
        <v>18</v>
      </c>
    </row>
    <row r="44" spans="1:32">
      <c r="A44" s="280">
        <v>106</v>
      </c>
      <c r="B44" s="280" t="s">
        <v>70</v>
      </c>
      <c r="C44" s="285">
        <v>46880</v>
      </c>
      <c r="D44" s="285">
        <v>168671903.75999996</v>
      </c>
      <c r="E44" s="285">
        <v>168671903.75999996</v>
      </c>
      <c r="F44" s="284">
        <f t="shared" si="0"/>
        <v>0</v>
      </c>
      <c r="G44" s="285">
        <v>174210000</v>
      </c>
      <c r="H44" s="285">
        <v>174210000</v>
      </c>
      <c r="I44" s="284">
        <f t="shared" si="1"/>
        <v>0</v>
      </c>
      <c r="J44" s="285">
        <v>171440951.88</v>
      </c>
      <c r="K44" s="285">
        <v>171440951.88</v>
      </c>
      <c r="L44" s="284">
        <f t="shared" si="2"/>
        <v>0</v>
      </c>
      <c r="M44" s="285">
        <v>175121596.47772056</v>
      </c>
      <c r="N44" s="285">
        <v>174970646.0317215</v>
      </c>
      <c r="O44" s="284">
        <f t="shared" si="3"/>
        <v>-150950.4459990561</v>
      </c>
      <c r="P44" s="285">
        <v>3486302.3899999997</v>
      </c>
      <c r="Q44" s="285">
        <v>3486302.3899999997</v>
      </c>
      <c r="R44" s="284">
        <f t="shared" si="4"/>
        <v>0</v>
      </c>
      <c r="S44" s="285">
        <v>3455000</v>
      </c>
      <c r="T44" s="285">
        <v>3455000</v>
      </c>
      <c r="U44" s="285">
        <v>3470651.1949999998</v>
      </c>
      <c r="V44" s="285">
        <v>3470651.1949999998</v>
      </c>
      <c r="W44" s="285">
        <v>3579355.0675335196</v>
      </c>
      <c r="X44" s="285">
        <v>3574452.3415471716</v>
      </c>
      <c r="Y44" s="285">
        <v>178700951.54525408</v>
      </c>
      <c r="Z44" s="285">
        <v>178545098.37326866</v>
      </c>
      <c r="AA44" s="284">
        <f t="shared" si="5"/>
        <v>-155853.1719854176</v>
      </c>
      <c r="AB44" s="284">
        <f t="shared" si="10"/>
        <v>3811.8803657264098</v>
      </c>
      <c r="AC44" s="284">
        <f t="shared" si="7"/>
        <v>3808.5558526721134</v>
      </c>
      <c r="AD44" s="285">
        <f t="shared" si="11"/>
        <v>-3.3245130542964034</v>
      </c>
      <c r="AE44" s="286">
        <f t="shared" si="12"/>
        <v>-8.7214517123568455E-4</v>
      </c>
      <c r="AF44" s="248">
        <v>1</v>
      </c>
    </row>
    <row r="45" spans="1:32">
      <c r="A45" s="280">
        <v>108</v>
      </c>
      <c r="B45" s="280" t="s">
        <v>71</v>
      </c>
      <c r="C45" s="285">
        <v>10337</v>
      </c>
      <c r="D45" s="285">
        <v>36028907.240000002</v>
      </c>
      <c r="E45" s="285">
        <v>36028907.240000002</v>
      </c>
      <c r="F45" s="284">
        <f t="shared" si="0"/>
        <v>0</v>
      </c>
      <c r="G45" s="285">
        <v>37873000</v>
      </c>
      <c r="H45" s="285">
        <v>37873000</v>
      </c>
      <c r="I45" s="284">
        <f t="shared" si="1"/>
        <v>0</v>
      </c>
      <c r="J45" s="285">
        <v>36950953.620000005</v>
      </c>
      <c r="K45" s="285">
        <v>36950953.620000005</v>
      </c>
      <c r="L45" s="284">
        <f t="shared" si="2"/>
        <v>0</v>
      </c>
      <c r="M45" s="285">
        <v>37744249.074386373</v>
      </c>
      <c r="N45" s="285">
        <v>37711714.473593131</v>
      </c>
      <c r="O45" s="284">
        <f t="shared" si="3"/>
        <v>-32534.600793242455</v>
      </c>
      <c r="P45" s="285">
        <v>783768</v>
      </c>
      <c r="Q45" s="285">
        <v>783768</v>
      </c>
      <c r="R45" s="284">
        <f t="shared" si="4"/>
        <v>0</v>
      </c>
      <c r="S45" s="285">
        <v>795000</v>
      </c>
      <c r="T45" s="285">
        <v>795000</v>
      </c>
      <c r="U45" s="285">
        <v>789384</v>
      </c>
      <c r="V45" s="285">
        <v>789384</v>
      </c>
      <c r="W45" s="285">
        <v>814108.20675394312</v>
      </c>
      <c r="X45" s="285">
        <v>812993.10378549073</v>
      </c>
      <c r="Y45" s="285">
        <v>38558357.281140313</v>
      </c>
      <c r="Z45" s="285">
        <v>38524707.577378623</v>
      </c>
      <c r="AA45" s="284">
        <f t="shared" si="5"/>
        <v>-33649.703761689365</v>
      </c>
      <c r="AB45" s="284">
        <f t="shared" si="10"/>
        <v>3730.1303357976503</v>
      </c>
      <c r="AC45" s="284">
        <f t="shared" si="7"/>
        <v>3726.875067948014</v>
      </c>
      <c r="AD45" s="285">
        <f t="shared" si="11"/>
        <v>-3.2552678496363114</v>
      </c>
      <c r="AE45" s="286">
        <f t="shared" si="12"/>
        <v>-8.7269547082466912E-4</v>
      </c>
      <c r="AF45" s="248">
        <v>6</v>
      </c>
    </row>
    <row r="46" spans="1:32">
      <c r="A46" s="280">
        <v>109</v>
      </c>
      <c r="B46" s="280" t="s">
        <v>72</v>
      </c>
      <c r="C46" s="285">
        <v>67971</v>
      </c>
      <c r="D46" s="285">
        <v>254386419.87000006</v>
      </c>
      <c r="E46" s="285">
        <v>254386419.87000006</v>
      </c>
      <c r="F46" s="284">
        <f t="shared" si="0"/>
        <v>0</v>
      </c>
      <c r="G46" s="285">
        <v>267007000</v>
      </c>
      <c r="H46" s="285">
        <v>267007000</v>
      </c>
      <c r="I46" s="284">
        <f t="shared" si="1"/>
        <v>0</v>
      </c>
      <c r="J46" s="285">
        <v>260696709.93500003</v>
      </c>
      <c r="K46" s="285">
        <v>260696709.93500003</v>
      </c>
      <c r="L46" s="284">
        <f t="shared" si="2"/>
        <v>0</v>
      </c>
      <c r="M46" s="285">
        <v>266293575.36618015</v>
      </c>
      <c r="N46" s="285">
        <v>266064036.94957873</v>
      </c>
      <c r="O46" s="284">
        <f t="shared" si="3"/>
        <v>-229538.41660141945</v>
      </c>
      <c r="P46" s="285">
        <v>4940206.2900000028</v>
      </c>
      <c r="Q46" s="285">
        <v>4939575.7500000009</v>
      </c>
      <c r="R46" s="284">
        <f t="shared" si="4"/>
        <v>-630.5400000018999</v>
      </c>
      <c r="S46" s="285">
        <v>4838000</v>
      </c>
      <c r="T46" s="285">
        <v>4838000</v>
      </c>
      <c r="U46" s="285">
        <v>4889103.1450000014</v>
      </c>
      <c r="V46" s="285">
        <v>4888787.875</v>
      </c>
      <c r="W46" s="285">
        <v>5042234.1902179616</v>
      </c>
      <c r="X46" s="285">
        <v>5035003.0254541812</v>
      </c>
      <c r="Y46" s="285">
        <v>271335809.55639809</v>
      </c>
      <c r="Z46" s="285">
        <v>271099039.97503293</v>
      </c>
      <c r="AA46" s="284">
        <f t="shared" si="5"/>
        <v>-236769.58136516809</v>
      </c>
      <c r="AB46" s="284">
        <f t="shared" si="10"/>
        <v>3991.9349363169308</v>
      </c>
      <c r="AC46" s="284">
        <f t="shared" si="7"/>
        <v>3988.4515451447369</v>
      </c>
      <c r="AD46" s="285">
        <f t="shared" si="11"/>
        <v>-3.483391172193933</v>
      </c>
      <c r="AE46" s="286">
        <f t="shared" si="12"/>
        <v>-8.7260720121050015E-4</v>
      </c>
      <c r="AF46" s="248">
        <v>5</v>
      </c>
    </row>
    <row r="47" spans="1:32">
      <c r="A47" s="280">
        <v>111</v>
      </c>
      <c r="B47" s="280" t="s">
        <v>73</v>
      </c>
      <c r="C47" s="285">
        <v>18344</v>
      </c>
      <c r="D47" s="285">
        <v>76544263.310000017</v>
      </c>
      <c r="E47" s="285">
        <v>76544263.310000017</v>
      </c>
      <c r="F47" s="284">
        <f t="shared" si="0"/>
        <v>0</v>
      </c>
      <c r="G47" s="285">
        <v>79881000</v>
      </c>
      <c r="H47" s="285">
        <v>79881000</v>
      </c>
      <c r="I47" s="284">
        <f t="shared" si="1"/>
        <v>0</v>
      </c>
      <c r="J47" s="285">
        <v>78212631.655000001</v>
      </c>
      <c r="K47" s="285">
        <v>78212631.655000001</v>
      </c>
      <c r="L47" s="284">
        <f t="shared" si="2"/>
        <v>0</v>
      </c>
      <c r="M47" s="285">
        <v>79891768.973229438</v>
      </c>
      <c r="N47" s="285">
        <v>79822904.26207602</v>
      </c>
      <c r="O47" s="284">
        <f t="shared" si="3"/>
        <v>-68864.711153417826</v>
      </c>
      <c r="P47" s="285">
        <v>2253614.91</v>
      </c>
      <c r="Q47" s="285">
        <v>2253614.91</v>
      </c>
      <c r="R47" s="284">
        <f t="shared" si="4"/>
        <v>0</v>
      </c>
      <c r="S47" s="285">
        <v>2356000</v>
      </c>
      <c r="T47" s="285">
        <v>2356000</v>
      </c>
      <c r="U47" s="285">
        <v>2304807.4550000001</v>
      </c>
      <c r="V47" s="285">
        <v>2304807.4550000001</v>
      </c>
      <c r="W47" s="285">
        <v>2376996.0679506673</v>
      </c>
      <c r="X47" s="285">
        <v>2373740.2410846781</v>
      </c>
      <c r="Y47" s="285">
        <v>82268765.041180104</v>
      </c>
      <c r="Z47" s="285">
        <v>82196644.5031607</v>
      </c>
      <c r="AA47" s="284">
        <f t="shared" si="5"/>
        <v>-72120.538019403815</v>
      </c>
      <c r="AB47" s="284">
        <f t="shared" si="10"/>
        <v>4484.7778587647244</v>
      </c>
      <c r="AC47" s="284">
        <f t="shared" si="7"/>
        <v>4480.8462986895283</v>
      </c>
      <c r="AD47" s="285">
        <f t="shared" si="11"/>
        <v>-3.9315600751961028</v>
      </c>
      <c r="AE47" s="286">
        <f t="shared" si="12"/>
        <v>-8.7664544354466682E-4</v>
      </c>
      <c r="AF47" s="248">
        <v>7</v>
      </c>
    </row>
    <row r="48" spans="1:32">
      <c r="A48" s="280">
        <v>139</v>
      </c>
      <c r="B48" s="280" t="s">
        <v>74</v>
      </c>
      <c r="C48" s="285">
        <v>9912</v>
      </c>
      <c r="D48" s="285">
        <v>36410000</v>
      </c>
      <c r="E48" s="285">
        <v>36358037.780000009</v>
      </c>
      <c r="F48" s="284">
        <f t="shared" si="0"/>
        <v>-51962.219999991357</v>
      </c>
      <c r="G48" s="285">
        <v>36082000</v>
      </c>
      <c r="H48" s="285">
        <v>36082000</v>
      </c>
      <c r="I48" s="284">
        <f t="shared" si="1"/>
        <v>0</v>
      </c>
      <c r="J48" s="285">
        <v>36246000</v>
      </c>
      <c r="K48" s="285">
        <v>36220018.890000001</v>
      </c>
      <c r="L48" s="284">
        <f t="shared" si="2"/>
        <v>-25981.109999999404</v>
      </c>
      <c r="M48" s="285">
        <v>37024160.892284118</v>
      </c>
      <c r="N48" s="285">
        <v>36965730.970161341</v>
      </c>
      <c r="O48" s="284">
        <f t="shared" si="3"/>
        <v>-58429.922122776508</v>
      </c>
      <c r="P48" s="285">
        <v>699000</v>
      </c>
      <c r="Q48" s="285">
        <v>830678.24</v>
      </c>
      <c r="R48" s="284">
        <f t="shared" si="4"/>
        <v>131678.24</v>
      </c>
      <c r="S48" s="285">
        <v>709000</v>
      </c>
      <c r="T48" s="285">
        <v>709000</v>
      </c>
      <c r="U48" s="285">
        <v>704000</v>
      </c>
      <c r="V48" s="285">
        <v>769839.12</v>
      </c>
      <c r="W48" s="285">
        <v>726049.90417183016</v>
      </c>
      <c r="X48" s="285">
        <v>792863.67038639099</v>
      </c>
      <c r="Y48" s="285">
        <v>37750210.79645595</v>
      </c>
      <c r="Z48" s="285">
        <v>37758594.64054773</v>
      </c>
      <c r="AA48" s="284">
        <f t="shared" si="5"/>
        <v>8383.8440917804837</v>
      </c>
      <c r="AB48" s="284">
        <f t="shared" si="10"/>
        <v>3808.536198189664</v>
      </c>
      <c r="AC48" s="284">
        <f t="shared" si="7"/>
        <v>3809.3820258825394</v>
      </c>
      <c r="AD48" s="285">
        <f t="shared" si="11"/>
        <v>0.84582769287544579</v>
      </c>
      <c r="AE48" s="286">
        <f t="shared" si="12"/>
        <v>2.2208734507433552E-4</v>
      </c>
      <c r="AF48" s="248">
        <v>17</v>
      </c>
    </row>
    <row r="49" spans="1:32">
      <c r="A49" s="280">
        <v>140</v>
      </c>
      <c r="B49" s="280" t="s">
        <v>75</v>
      </c>
      <c r="C49" s="285">
        <v>20958</v>
      </c>
      <c r="D49" s="285">
        <v>80155126.450000003</v>
      </c>
      <c r="E49" s="285">
        <v>80155126.450000003</v>
      </c>
      <c r="F49" s="284">
        <f t="shared" si="0"/>
        <v>0</v>
      </c>
      <c r="G49" s="285">
        <v>85156000</v>
      </c>
      <c r="H49" s="285">
        <v>85156000</v>
      </c>
      <c r="I49" s="284">
        <f t="shared" si="1"/>
        <v>0</v>
      </c>
      <c r="J49" s="285">
        <v>82655563.224999994</v>
      </c>
      <c r="K49" s="285">
        <v>82655563.224999994</v>
      </c>
      <c r="L49" s="284">
        <f t="shared" si="2"/>
        <v>0</v>
      </c>
      <c r="M49" s="285">
        <v>84430085.291749761</v>
      </c>
      <c r="N49" s="285">
        <v>84357308.665183604</v>
      </c>
      <c r="O49" s="284">
        <f t="shared" si="3"/>
        <v>-72776.626566156745</v>
      </c>
      <c r="P49" s="285">
        <v>1975545</v>
      </c>
      <c r="Q49" s="285">
        <v>1975545</v>
      </c>
      <c r="R49" s="284">
        <f t="shared" si="4"/>
        <v>0</v>
      </c>
      <c r="S49" s="285">
        <v>2123000</v>
      </c>
      <c r="T49" s="285">
        <v>2123000</v>
      </c>
      <c r="U49" s="285">
        <v>2049272.5</v>
      </c>
      <c r="V49" s="285">
        <v>2049272.5</v>
      </c>
      <c r="W49" s="285">
        <v>2113457.531600805</v>
      </c>
      <c r="X49" s="285">
        <v>2110562.6796049224</v>
      </c>
      <c r="Y49" s="285">
        <v>86543542.823350564</v>
      </c>
      <c r="Z49" s="285">
        <v>86467871.344788522</v>
      </c>
      <c r="AA49" s="284">
        <f t="shared" si="5"/>
        <v>-75671.478562042117</v>
      </c>
      <c r="AB49" s="284">
        <f t="shared" si="10"/>
        <v>4129.3798465192558</v>
      </c>
      <c r="AC49" s="284">
        <f t="shared" si="7"/>
        <v>4125.7692215282241</v>
      </c>
      <c r="AD49" s="285">
        <f t="shared" si="11"/>
        <v>-3.6106249910317274</v>
      </c>
      <c r="AE49" s="286">
        <f t="shared" si="12"/>
        <v>-8.743746337782904E-4</v>
      </c>
      <c r="AF49" s="248">
        <v>11</v>
      </c>
    </row>
    <row r="50" spans="1:32">
      <c r="A50" s="280">
        <v>142</v>
      </c>
      <c r="B50" s="280" t="s">
        <v>76</v>
      </c>
      <c r="C50" s="285">
        <v>6559</v>
      </c>
      <c r="D50" s="285">
        <v>26033994.470000003</v>
      </c>
      <c r="E50" s="285">
        <v>26033994.470000003</v>
      </c>
      <c r="F50" s="284">
        <f t="shared" si="0"/>
        <v>0</v>
      </c>
      <c r="G50" s="285">
        <v>28699000</v>
      </c>
      <c r="H50" s="285">
        <v>28699000</v>
      </c>
      <c r="I50" s="284">
        <f t="shared" si="1"/>
        <v>0</v>
      </c>
      <c r="J50" s="285">
        <v>27366497.234999999</v>
      </c>
      <c r="K50" s="285">
        <v>27366497.234999999</v>
      </c>
      <c r="L50" s="284">
        <f t="shared" si="2"/>
        <v>0</v>
      </c>
      <c r="M50" s="285">
        <v>27954025.18034786</v>
      </c>
      <c r="N50" s="285">
        <v>27929929.508235943</v>
      </c>
      <c r="O50" s="284">
        <f t="shared" si="3"/>
        <v>-24095.672111917287</v>
      </c>
      <c r="P50" s="285">
        <v>666428.07999999996</v>
      </c>
      <c r="Q50" s="285">
        <v>666428.07999999996</v>
      </c>
      <c r="R50" s="284">
        <f t="shared" si="4"/>
        <v>0</v>
      </c>
      <c r="S50" s="285">
        <v>684000</v>
      </c>
      <c r="T50" s="285">
        <v>684000</v>
      </c>
      <c r="U50" s="285">
        <v>675214.04</v>
      </c>
      <c r="V50" s="285">
        <v>675214.04</v>
      </c>
      <c r="W50" s="285">
        <v>696362.34238277609</v>
      </c>
      <c r="X50" s="285">
        <v>695408.51866663189</v>
      </c>
      <c r="Y50" s="285">
        <v>28650387.522730637</v>
      </c>
      <c r="Z50" s="285">
        <v>28625338.026902575</v>
      </c>
      <c r="AA50" s="284">
        <f t="shared" si="5"/>
        <v>-25049.495828062296</v>
      </c>
      <c r="AB50" s="284">
        <f t="shared" si="10"/>
        <v>4368.1029917259702</v>
      </c>
      <c r="AC50" s="284">
        <f t="shared" si="7"/>
        <v>4364.2838888401548</v>
      </c>
      <c r="AD50" s="285">
        <f t="shared" si="11"/>
        <v>-3.8191028858154823</v>
      </c>
      <c r="AE50" s="286">
        <f t="shared" si="12"/>
        <v>-8.7431612602761422E-4</v>
      </c>
      <c r="AF50" s="248">
        <v>7</v>
      </c>
    </row>
    <row r="51" spans="1:32">
      <c r="A51" s="280">
        <v>143</v>
      </c>
      <c r="B51" s="280" t="s">
        <v>77</v>
      </c>
      <c r="C51" s="285">
        <v>6877</v>
      </c>
      <c r="D51" s="285">
        <v>28996624.760000005</v>
      </c>
      <c r="E51" s="285">
        <v>28996624.760000005</v>
      </c>
      <c r="F51" s="284">
        <f t="shared" si="0"/>
        <v>0</v>
      </c>
      <c r="G51" s="285">
        <v>28746000</v>
      </c>
      <c r="H51" s="285">
        <v>28746000</v>
      </c>
      <c r="I51" s="284">
        <f t="shared" si="1"/>
        <v>0</v>
      </c>
      <c r="J51" s="285">
        <v>28871312.380000003</v>
      </c>
      <c r="K51" s="285">
        <v>28871312.380000003</v>
      </c>
      <c r="L51" s="284">
        <f t="shared" si="2"/>
        <v>0</v>
      </c>
      <c r="M51" s="285">
        <v>29491147.015629709</v>
      </c>
      <c r="N51" s="285">
        <v>29465726.3828547</v>
      </c>
      <c r="O51" s="284">
        <f t="shared" si="3"/>
        <v>-25420.632775008678</v>
      </c>
      <c r="P51" s="285">
        <v>545821.68000000005</v>
      </c>
      <c r="Q51" s="285">
        <v>545821.68000000005</v>
      </c>
      <c r="R51" s="284">
        <f t="shared" si="4"/>
        <v>0</v>
      </c>
      <c r="S51" s="285">
        <v>566000</v>
      </c>
      <c r="T51" s="285">
        <v>566000</v>
      </c>
      <c r="U51" s="285">
        <v>555910.84000000008</v>
      </c>
      <c r="V51" s="285">
        <v>555910.84000000008</v>
      </c>
      <c r="W51" s="285">
        <v>573322.46038363874</v>
      </c>
      <c r="X51" s="285">
        <v>572537.16725902655</v>
      </c>
      <c r="Y51" s="285">
        <v>30064469.476013348</v>
      </c>
      <c r="Z51" s="285">
        <v>30038263.550113726</v>
      </c>
      <c r="AA51" s="284">
        <f t="shared" si="5"/>
        <v>-26205.925899621099</v>
      </c>
      <c r="AB51" s="284">
        <f t="shared" si="10"/>
        <v>4371.741962485582</v>
      </c>
      <c r="AC51" s="284">
        <f t="shared" si="7"/>
        <v>4367.9313000019956</v>
      </c>
      <c r="AD51" s="285">
        <f t="shared" si="11"/>
        <v>-3.810662483586384</v>
      </c>
      <c r="AE51" s="286">
        <f t="shared" si="12"/>
        <v>-8.7165768617775586E-4</v>
      </c>
      <c r="AF51" s="248">
        <v>6</v>
      </c>
    </row>
    <row r="52" spans="1:32">
      <c r="A52" s="280">
        <v>145</v>
      </c>
      <c r="B52" s="280" t="s">
        <v>78</v>
      </c>
      <c r="C52" s="285">
        <v>12366</v>
      </c>
      <c r="D52" s="285">
        <v>43036258.850000009</v>
      </c>
      <c r="E52" s="285">
        <v>42890037.710000001</v>
      </c>
      <c r="F52" s="284">
        <f t="shared" si="0"/>
        <v>-146221.14000000805</v>
      </c>
      <c r="G52" s="285">
        <v>43076000</v>
      </c>
      <c r="H52" s="285">
        <v>43076000</v>
      </c>
      <c r="I52" s="284">
        <f t="shared" si="1"/>
        <v>0</v>
      </c>
      <c r="J52" s="285">
        <v>43056129.425000004</v>
      </c>
      <c r="K52" s="285">
        <v>42983018.855000004</v>
      </c>
      <c r="L52" s="284">
        <f t="shared" si="2"/>
        <v>-73110.570000000298</v>
      </c>
      <c r="M52" s="285">
        <v>43980496.143856108</v>
      </c>
      <c r="N52" s="285">
        <v>43867970.254371732</v>
      </c>
      <c r="O52" s="284">
        <f t="shared" si="3"/>
        <v>-112525.88948437572</v>
      </c>
      <c r="P52" s="285">
        <v>1204840.1599999999</v>
      </c>
      <c r="Q52" s="285">
        <v>1204840.1599999999</v>
      </c>
      <c r="R52" s="284">
        <f t="shared" si="4"/>
        <v>0</v>
      </c>
      <c r="S52" s="285">
        <v>1266000</v>
      </c>
      <c r="T52" s="285">
        <v>1266000</v>
      </c>
      <c r="U52" s="285">
        <v>1235420.08</v>
      </c>
      <c r="V52" s="285">
        <v>1235420.08</v>
      </c>
      <c r="W52" s="285">
        <v>1274114.5322385721</v>
      </c>
      <c r="X52" s="285">
        <v>1272369.3478942052</v>
      </c>
      <c r="Y52" s="285">
        <v>45254610.676094681</v>
      </c>
      <c r="Z52" s="285">
        <v>45140339.602265939</v>
      </c>
      <c r="AA52" s="284">
        <f t="shared" si="5"/>
        <v>-114271.07382874191</v>
      </c>
      <c r="AB52" s="284">
        <f t="shared" si="10"/>
        <v>3659.5997635528611</v>
      </c>
      <c r="AC52" s="284">
        <f t="shared" si="7"/>
        <v>3650.3590168418195</v>
      </c>
      <c r="AD52" s="285">
        <f t="shared" si="11"/>
        <v>-9.2407467110415382</v>
      </c>
      <c r="AE52" s="286">
        <f t="shared" si="12"/>
        <v>-2.5250703104402637E-3</v>
      </c>
      <c r="AF52" s="248">
        <v>14</v>
      </c>
    </row>
    <row r="53" spans="1:32">
      <c r="A53" s="280">
        <v>146</v>
      </c>
      <c r="B53" s="280" t="s">
        <v>79</v>
      </c>
      <c r="C53" s="285">
        <v>4643</v>
      </c>
      <c r="D53" s="285">
        <v>25888502.290000003</v>
      </c>
      <c r="E53" s="285">
        <v>25888502.290000003</v>
      </c>
      <c r="F53" s="284">
        <f t="shared" si="0"/>
        <v>0</v>
      </c>
      <c r="G53" s="285">
        <v>25560000</v>
      </c>
      <c r="H53" s="285">
        <v>25560000</v>
      </c>
      <c r="I53" s="284">
        <f t="shared" si="1"/>
        <v>0</v>
      </c>
      <c r="J53" s="285">
        <v>25724251.145000003</v>
      </c>
      <c r="K53" s="285">
        <v>25724251.145000003</v>
      </c>
      <c r="L53" s="284">
        <f t="shared" si="2"/>
        <v>0</v>
      </c>
      <c r="M53" s="285">
        <v>26276521.912100758</v>
      </c>
      <c r="N53" s="285">
        <v>26253872.205943927</v>
      </c>
      <c r="O53" s="284">
        <f t="shared" si="3"/>
        <v>-22649.706156831235</v>
      </c>
      <c r="P53" s="285">
        <v>574016.12</v>
      </c>
      <c r="Q53" s="285">
        <v>574016.12</v>
      </c>
      <c r="R53" s="284">
        <f t="shared" si="4"/>
        <v>0</v>
      </c>
      <c r="S53" s="285">
        <v>438000</v>
      </c>
      <c r="T53" s="285">
        <v>438000</v>
      </c>
      <c r="U53" s="285">
        <v>506008.06</v>
      </c>
      <c r="V53" s="285">
        <v>506008.06</v>
      </c>
      <c r="W53" s="285">
        <v>521856.68106984894</v>
      </c>
      <c r="X53" s="285">
        <v>521141.88182161632</v>
      </c>
      <c r="Y53" s="285">
        <v>26798378.593170606</v>
      </c>
      <c r="Z53" s="285">
        <v>26775014.087765545</v>
      </c>
      <c r="AA53" s="284">
        <f t="shared" si="5"/>
        <v>-23364.505405060947</v>
      </c>
      <c r="AB53" s="284">
        <f t="shared" si="10"/>
        <v>5771.7808729637318</v>
      </c>
      <c r="AC53" s="284">
        <f t="shared" si="7"/>
        <v>5766.7486727903388</v>
      </c>
      <c r="AD53" s="285">
        <f t="shared" si="11"/>
        <v>-5.0322001733929937</v>
      </c>
      <c r="AE53" s="286">
        <f t="shared" si="12"/>
        <v>-8.7186265108658335E-4</v>
      </c>
      <c r="AF53" s="248">
        <v>12</v>
      </c>
    </row>
    <row r="54" spans="1:32">
      <c r="A54" s="280">
        <v>148</v>
      </c>
      <c r="B54" s="280" t="s">
        <v>80</v>
      </c>
      <c r="C54" s="285">
        <v>7008</v>
      </c>
      <c r="D54" s="285">
        <v>30492550.34</v>
      </c>
      <c r="E54" s="285">
        <v>30416608.870000001</v>
      </c>
      <c r="F54" s="284">
        <f t="shared" si="0"/>
        <v>-75941.469999998808</v>
      </c>
      <c r="G54" s="285">
        <v>32582000</v>
      </c>
      <c r="H54" s="285">
        <v>32582000</v>
      </c>
      <c r="I54" s="284">
        <f t="shared" si="1"/>
        <v>0</v>
      </c>
      <c r="J54" s="285">
        <v>31537275.170000002</v>
      </c>
      <c r="K54" s="285">
        <v>31499304.435000002</v>
      </c>
      <c r="L54" s="284">
        <f t="shared" si="2"/>
        <v>-37970.734999999404</v>
      </c>
      <c r="M54" s="285">
        <v>32214345.031129424</v>
      </c>
      <c r="N54" s="285">
        <v>32147824.5781064</v>
      </c>
      <c r="O54" s="284">
        <f t="shared" si="3"/>
        <v>-66520.453023023903</v>
      </c>
      <c r="P54" s="285">
        <v>845096.33000000007</v>
      </c>
      <c r="Q54" s="285">
        <v>845096.33000000007</v>
      </c>
      <c r="R54" s="284">
        <f t="shared" si="4"/>
        <v>0</v>
      </c>
      <c r="S54" s="285">
        <v>870000</v>
      </c>
      <c r="T54" s="285">
        <v>870000</v>
      </c>
      <c r="U54" s="285">
        <v>857548.16500000004</v>
      </c>
      <c r="V54" s="285">
        <v>857548.16500000004</v>
      </c>
      <c r="W54" s="285">
        <v>884407.33383661765</v>
      </c>
      <c r="X54" s="285">
        <v>883195.94051678549</v>
      </c>
      <c r="Y54" s="285">
        <v>33098752.364966042</v>
      </c>
      <c r="Z54" s="285">
        <v>33031020.518623184</v>
      </c>
      <c r="AA54" s="284">
        <f t="shared" si="5"/>
        <v>-67731.846342857927</v>
      </c>
      <c r="AB54" s="284">
        <f t="shared" si="10"/>
        <v>4722.9954858684423</v>
      </c>
      <c r="AC54" s="284">
        <f t="shared" si="7"/>
        <v>4713.3305534565043</v>
      </c>
      <c r="AD54" s="285">
        <f t="shared" si="11"/>
        <v>-9.6649324119380253</v>
      </c>
      <c r="AE54" s="286">
        <f t="shared" si="12"/>
        <v>-2.0463564788186289E-3</v>
      </c>
      <c r="AF54" s="248">
        <v>19</v>
      </c>
    </row>
    <row r="55" spans="1:32">
      <c r="A55" s="280">
        <v>149</v>
      </c>
      <c r="B55" s="280" t="s">
        <v>81</v>
      </c>
      <c r="C55" s="285">
        <v>5353</v>
      </c>
      <c r="D55" s="285">
        <v>18349401.940000005</v>
      </c>
      <c r="E55" s="285">
        <v>18349401.940000005</v>
      </c>
      <c r="F55" s="284">
        <f t="shared" si="0"/>
        <v>0</v>
      </c>
      <c r="G55" s="285">
        <v>21068000</v>
      </c>
      <c r="H55" s="285">
        <v>21068000</v>
      </c>
      <c r="I55" s="284">
        <f t="shared" si="1"/>
        <v>0</v>
      </c>
      <c r="J55" s="285">
        <v>19708700.970000003</v>
      </c>
      <c r="K55" s="285">
        <v>19708700.970000003</v>
      </c>
      <c r="L55" s="284">
        <f t="shared" si="2"/>
        <v>0</v>
      </c>
      <c r="M55" s="285">
        <v>20131824.63419953</v>
      </c>
      <c r="N55" s="285">
        <v>20114471.503755145</v>
      </c>
      <c r="O55" s="284">
        <f t="shared" si="3"/>
        <v>-17353.130444385111</v>
      </c>
      <c r="P55" s="285">
        <v>372452.32</v>
      </c>
      <c r="Q55" s="285">
        <v>372452.32</v>
      </c>
      <c r="R55" s="284">
        <f t="shared" si="4"/>
        <v>0</v>
      </c>
      <c r="S55" s="285">
        <v>381000</v>
      </c>
      <c r="T55" s="285">
        <v>381000</v>
      </c>
      <c r="U55" s="285">
        <v>376726.16000000003</v>
      </c>
      <c r="V55" s="285">
        <v>376726.16000000003</v>
      </c>
      <c r="W55" s="285">
        <v>388525.55733951926</v>
      </c>
      <c r="X55" s="285">
        <v>387993.38483626401</v>
      </c>
      <c r="Y55" s="285">
        <v>20520350.191539049</v>
      </c>
      <c r="Z55" s="285">
        <v>20502464.888591409</v>
      </c>
      <c r="AA55" s="284">
        <f t="shared" si="5"/>
        <v>-17885.302947640419</v>
      </c>
      <c r="AB55" s="284">
        <f t="shared" si="10"/>
        <v>3833.4298882008311</v>
      </c>
      <c r="AC55" s="284">
        <f t="shared" si="7"/>
        <v>3830.0887144762578</v>
      </c>
      <c r="AD55" s="285">
        <f t="shared" si="11"/>
        <v>-3.3411737245733093</v>
      </c>
      <c r="AE55" s="286">
        <f t="shared" si="12"/>
        <v>-8.7158858307473689E-4</v>
      </c>
      <c r="AF55" s="248">
        <v>1</v>
      </c>
    </row>
    <row r="56" spans="1:32">
      <c r="A56" s="280">
        <v>151</v>
      </c>
      <c r="B56" s="280" t="s">
        <v>82</v>
      </c>
      <c r="C56" s="285">
        <v>1891</v>
      </c>
      <c r="D56" s="285">
        <v>10209238.52</v>
      </c>
      <c r="E56" s="285">
        <v>10209238.52</v>
      </c>
      <c r="F56" s="284">
        <f t="shared" si="0"/>
        <v>0</v>
      </c>
      <c r="G56" s="285">
        <v>10026000</v>
      </c>
      <c r="H56" s="285">
        <v>10026000</v>
      </c>
      <c r="I56" s="284">
        <f t="shared" si="1"/>
        <v>0</v>
      </c>
      <c r="J56" s="285">
        <v>10117619.26</v>
      </c>
      <c r="K56" s="285">
        <v>10117619.26</v>
      </c>
      <c r="L56" s="284">
        <f t="shared" si="2"/>
        <v>0</v>
      </c>
      <c r="M56" s="285">
        <v>10334833.176877795</v>
      </c>
      <c r="N56" s="285">
        <v>10325924.808585402</v>
      </c>
      <c r="O56" s="284">
        <f t="shared" si="3"/>
        <v>-8908.3682923931628</v>
      </c>
      <c r="P56" s="285">
        <v>193577.11</v>
      </c>
      <c r="Q56" s="285">
        <v>193577.11</v>
      </c>
      <c r="R56" s="284">
        <f t="shared" si="4"/>
        <v>0</v>
      </c>
      <c r="S56" s="285">
        <v>198000</v>
      </c>
      <c r="T56" s="285">
        <v>198000</v>
      </c>
      <c r="U56" s="285">
        <v>195788.55499999999</v>
      </c>
      <c r="V56" s="285">
        <v>195788.55499999999</v>
      </c>
      <c r="W56" s="285">
        <v>201920.82613024302</v>
      </c>
      <c r="X56" s="285">
        <v>201644.25047268032</v>
      </c>
      <c r="Y56" s="285">
        <v>10536754.003008038</v>
      </c>
      <c r="Z56" s="285">
        <v>10527569.059058081</v>
      </c>
      <c r="AA56" s="284">
        <f t="shared" si="5"/>
        <v>-9184.9439499564469</v>
      </c>
      <c r="AB56" s="284">
        <f t="shared" si="10"/>
        <v>5572.0539413051492</v>
      </c>
      <c r="AC56" s="284">
        <f t="shared" si="7"/>
        <v>5567.1967525426135</v>
      </c>
      <c r="AD56" s="285">
        <f t="shared" si="11"/>
        <v>-4.8571887625357704</v>
      </c>
      <c r="AE56" s="286">
        <f t="shared" si="12"/>
        <v>-8.717052659038087E-4</v>
      </c>
      <c r="AF56" s="248">
        <v>14</v>
      </c>
    </row>
    <row r="57" spans="1:32">
      <c r="A57" s="280">
        <v>152</v>
      </c>
      <c r="B57" s="280" t="s">
        <v>83</v>
      </c>
      <c r="C57" s="285">
        <v>4480</v>
      </c>
      <c r="D57" s="285">
        <v>18572902.149999999</v>
      </c>
      <c r="E57" s="285">
        <v>18572902.149999999</v>
      </c>
      <c r="F57" s="284">
        <f t="shared" si="0"/>
        <v>0</v>
      </c>
      <c r="G57" s="285">
        <v>17434000</v>
      </c>
      <c r="H57" s="285">
        <v>17434000</v>
      </c>
      <c r="I57" s="284">
        <f t="shared" si="1"/>
        <v>0</v>
      </c>
      <c r="J57" s="285">
        <v>18003451.074999999</v>
      </c>
      <c r="K57" s="285">
        <v>18003451.074999999</v>
      </c>
      <c r="L57" s="284">
        <f t="shared" si="2"/>
        <v>0</v>
      </c>
      <c r="M57" s="285">
        <v>18389964.94005312</v>
      </c>
      <c r="N57" s="285">
        <v>18374113.249196928</v>
      </c>
      <c r="O57" s="284">
        <f t="shared" si="3"/>
        <v>-15851.690856192261</v>
      </c>
      <c r="P57" s="285">
        <v>510370.22000000003</v>
      </c>
      <c r="Q57" s="285">
        <v>510370.22000000003</v>
      </c>
      <c r="R57" s="284">
        <f t="shared" si="4"/>
        <v>0</v>
      </c>
      <c r="S57" s="285">
        <v>475000</v>
      </c>
      <c r="T57" s="285">
        <v>475000</v>
      </c>
      <c r="U57" s="285">
        <v>492685.11</v>
      </c>
      <c r="V57" s="285">
        <v>492685.11</v>
      </c>
      <c r="W57" s="285">
        <v>508116.44446361874</v>
      </c>
      <c r="X57" s="285">
        <v>507420.46553742659</v>
      </c>
      <c r="Y57" s="285">
        <v>18898081.384516738</v>
      </c>
      <c r="Z57" s="285">
        <v>18881533.714734353</v>
      </c>
      <c r="AA57" s="284">
        <f t="shared" si="5"/>
        <v>-16547.66978238523</v>
      </c>
      <c r="AB57" s="284">
        <f t="shared" si="10"/>
        <v>4218.3217376153434</v>
      </c>
      <c r="AC57" s="284">
        <f t="shared" si="7"/>
        <v>4214.6280613246327</v>
      </c>
      <c r="AD57" s="285">
        <f t="shared" si="11"/>
        <v>-3.693676290710755</v>
      </c>
      <c r="AE57" s="286">
        <f t="shared" si="12"/>
        <v>-8.756269721614038E-4</v>
      </c>
      <c r="AF57" s="248">
        <v>14</v>
      </c>
    </row>
    <row r="58" spans="1:32">
      <c r="A58" s="280">
        <v>153</v>
      </c>
      <c r="B58" s="280" t="s">
        <v>84</v>
      </c>
      <c r="C58" s="285">
        <v>25655</v>
      </c>
      <c r="D58" s="285">
        <v>101521755.85999998</v>
      </c>
      <c r="E58" s="285">
        <v>101521755.85999998</v>
      </c>
      <c r="F58" s="284">
        <f t="shared" si="0"/>
        <v>0</v>
      </c>
      <c r="G58" s="285">
        <v>107089000</v>
      </c>
      <c r="H58" s="285">
        <v>107089000</v>
      </c>
      <c r="I58" s="284">
        <f t="shared" si="1"/>
        <v>0</v>
      </c>
      <c r="J58" s="285">
        <v>104305377.92999999</v>
      </c>
      <c r="K58" s="285">
        <v>104305377.92999999</v>
      </c>
      <c r="L58" s="284">
        <f t="shared" si="2"/>
        <v>0</v>
      </c>
      <c r="M58" s="285">
        <v>106544697.19171277</v>
      </c>
      <c r="N58" s="285">
        <v>106452858.32155964</v>
      </c>
      <c r="O58" s="284">
        <f t="shared" si="3"/>
        <v>-91838.870153129101</v>
      </c>
      <c r="P58" s="285">
        <v>2794349.26</v>
      </c>
      <c r="Q58" s="285">
        <v>2794349.26</v>
      </c>
      <c r="R58" s="284">
        <f t="shared" si="4"/>
        <v>0</v>
      </c>
      <c r="S58" s="285">
        <v>2684000</v>
      </c>
      <c r="T58" s="285">
        <v>2684000</v>
      </c>
      <c r="U58" s="285">
        <v>2739174.63</v>
      </c>
      <c r="V58" s="285">
        <v>2739174.63</v>
      </c>
      <c r="W58" s="285">
        <v>2824968.0079849549</v>
      </c>
      <c r="X58" s="285">
        <v>2821098.5835210406</v>
      </c>
      <c r="Y58" s="285">
        <v>109369665.19969772</v>
      </c>
      <c r="Z58" s="285">
        <v>109273956.90508068</v>
      </c>
      <c r="AA58" s="284">
        <f t="shared" si="5"/>
        <v>-95708.294617041945</v>
      </c>
      <c r="AB58" s="284">
        <f t="shared" si="10"/>
        <v>4263.0935567997549</v>
      </c>
      <c r="AC58" s="284">
        <f t="shared" si="7"/>
        <v>4259.3629664814143</v>
      </c>
      <c r="AD58" s="285">
        <f t="shared" si="11"/>
        <v>-3.7305903183405462</v>
      </c>
      <c r="AE58" s="286">
        <f t="shared" si="12"/>
        <v>-8.7508994785961221E-4</v>
      </c>
      <c r="AF58" s="248">
        <v>9</v>
      </c>
    </row>
    <row r="59" spans="1:32">
      <c r="A59" s="280">
        <v>165</v>
      </c>
      <c r="B59" s="280" t="s">
        <v>85</v>
      </c>
      <c r="C59" s="285">
        <v>16340</v>
      </c>
      <c r="D59" s="285">
        <v>54502976.390000001</v>
      </c>
      <c r="E59" s="285">
        <v>54502976.390000001</v>
      </c>
      <c r="F59" s="284">
        <f t="shared" si="0"/>
        <v>0</v>
      </c>
      <c r="G59" s="285">
        <v>57239000</v>
      </c>
      <c r="H59" s="285">
        <v>57239000</v>
      </c>
      <c r="I59" s="284">
        <f t="shared" si="1"/>
        <v>0</v>
      </c>
      <c r="J59" s="285">
        <v>55870988.195</v>
      </c>
      <c r="K59" s="285">
        <v>55870988.195</v>
      </c>
      <c r="L59" s="284">
        <f t="shared" si="2"/>
        <v>0</v>
      </c>
      <c r="M59" s="285">
        <v>57070475.532268018</v>
      </c>
      <c r="N59" s="285">
        <v>57021282.206554651</v>
      </c>
      <c r="O59" s="284">
        <f t="shared" si="3"/>
        <v>-49193.32571336627</v>
      </c>
      <c r="P59" s="285">
        <v>1255633.79</v>
      </c>
      <c r="Q59" s="285">
        <v>1255633.79</v>
      </c>
      <c r="R59" s="284">
        <f t="shared" si="4"/>
        <v>0</v>
      </c>
      <c r="S59" s="285">
        <v>1362000</v>
      </c>
      <c r="T59" s="285">
        <v>1362000</v>
      </c>
      <c r="U59" s="285">
        <v>1308816.895</v>
      </c>
      <c r="V59" s="285">
        <v>1308816.895</v>
      </c>
      <c r="W59" s="285">
        <v>1349810.2005585544</v>
      </c>
      <c r="X59" s="285">
        <v>1347961.3340946089</v>
      </c>
      <c r="Y59" s="285">
        <v>58420285.732826576</v>
      </c>
      <c r="Z59" s="285">
        <v>58369243.540649258</v>
      </c>
      <c r="AA59" s="284">
        <f t="shared" si="5"/>
        <v>-51042.192177318037</v>
      </c>
      <c r="AB59" s="284">
        <f t="shared" si="10"/>
        <v>3575.2928845059105</v>
      </c>
      <c r="AC59" s="284">
        <f t="shared" si="7"/>
        <v>3572.169127334716</v>
      </c>
      <c r="AD59" s="285">
        <f t="shared" si="11"/>
        <v>-3.1237571711944838</v>
      </c>
      <c r="AE59" s="286">
        <f t="shared" si="12"/>
        <v>-8.7370665064441934E-4</v>
      </c>
      <c r="AF59" s="248">
        <v>5</v>
      </c>
    </row>
    <row r="60" spans="1:32">
      <c r="A60" s="280">
        <v>167</v>
      </c>
      <c r="B60" s="280" t="s">
        <v>86</v>
      </c>
      <c r="C60" s="285">
        <v>77261</v>
      </c>
      <c r="D60" s="285">
        <v>264507078.97000003</v>
      </c>
      <c r="E60" s="285">
        <v>264507078.97000003</v>
      </c>
      <c r="F60" s="284">
        <f t="shared" si="0"/>
        <v>0</v>
      </c>
      <c r="G60" s="285">
        <v>267844000</v>
      </c>
      <c r="H60" s="285">
        <v>267844000</v>
      </c>
      <c r="I60" s="284">
        <f t="shared" si="1"/>
        <v>0</v>
      </c>
      <c r="J60" s="285">
        <v>266175539.48500001</v>
      </c>
      <c r="K60" s="285">
        <v>266175539.48500001</v>
      </c>
      <c r="L60" s="284">
        <f t="shared" si="2"/>
        <v>0</v>
      </c>
      <c r="M60" s="285">
        <v>271890029.23034722</v>
      </c>
      <c r="N60" s="285">
        <v>271655666.81017452</v>
      </c>
      <c r="O60" s="284">
        <f t="shared" si="3"/>
        <v>-234362.42017269135</v>
      </c>
      <c r="P60" s="285">
        <v>6674728.9199999999</v>
      </c>
      <c r="Q60" s="285">
        <v>6674728.9199999999</v>
      </c>
      <c r="R60" s="284">
        <f t="shared" si="4"/>
        <v>0</v>
      </c>
      <c r="S60" s="285">
        <v>7255000</v>
      </c>
      <c r="T60" s="285">
        <v>7255000</v>
      </c>
      <c r="U60" s="285">
        <v>6964864.46</v>
      </c>
      <c r="V60" s="285">
        <v>6964864.46</v>
      </c>
      <c r="W60" s="285">
        <v>7183010.1899897521</v>
      </c>
      <c r="X60" s="285">
        <v>7173171.4536659671</v>
      </c>
      <c r="Y60" s="285">
        <v>279073039.42033696</v>
      </c>
      <c r="Z60" s="285">
        <v>278828838.2638405</v>
      </c>
      <c r="AA60" s="284">
        <f t="shared" si="5"/>
        <v>-244201.15649646521</v>
      </c>
      <c r="AB60" s="284">
        <f t="shared" si="10"/>
        <v>3612.0816378293962</v>
      </c>
      <c r="AC60" s="284">
        <f t="shared" si="7"/>
        <v>3608.9209078816025</v>
      </c>
      <c r="AD60" s="285">
        <f t="shared" si="11"/>
        <v>-3.1607299477936976</v>
      </c>
      <c r="AE60" s="286">
        <f t="shared" si="12"/>
        <v>-8.7504388458204156E-4</v>
      </c>
      <c r="AF60" s="248">
        <v>12</v>
      </c>
    </row>
    <row r="61" spans="1:32">
      <c r="A61" s="280">
        <v>169</v>
      </c>
      <c r="B61" s="280" t="s">
        <v>87</v>
      </c>
      <c r="C61" s="285">
        <v>5046</v>
      </c>
      <c r="D61" s="285">
        <v>17689983</v>
      </c>
      <c r="E61" s="285">
        <v>17689982.870000001</v>
      </c>
      <c r="F61" s="284">
        <f t="shared" si="0"/>
        <v>-0.12999999895691872</v>
      </c>
      <c r="G61" s="285">
        <v>18869000</v>
      </c>
      <c r="H61" s="285">
        <v>18869000</v>
      </c>
      <c r="I61" s="284">
        <f t="shared" si="1"/>
        <v>0</v>
      </c>
      <c r="J61" s="285">
        <v>18279491.5</v>
      </c>
      <c r="K61" s="285">
        <v>18279491.435000002</v>
      </c>
      <c r="L61" s="284">
        <f t="shared" si="2"/>
        <v>-6.4999997615814209E-2</v>
      </c>
      <c r="M61" s="285">
        <v>18671931.642805826</v>
      </c>
      <c r="N61" s="285">
        <v>18655836.8373501</v>
      </c>
      <c r="O61" s="284">
        <f t="shared" si="3"/>
        <v>-16094.80545572564</v>
      </c>
      <c r="P61" s="285">
        <v>413712.64000000001</v>
      </c>
      <c r="Q61" s="285">
        <v>413712.64000000001</v>
      </c>
      <c r="R61" s="284">
        <f t="shared" si="4"/>
        <v>0</v>
      </c>
      <c r="S61" s="285">
        <v>449000</v>
      </c>
      <c r="T61" s="285">
        <v>449000</v>
      </c>
      <c r="U61" s="285">
        <v>431356.32</v>
      </c>
      <c r="V61" s="285">
        <v>431356.32</v>
      </c>
      <c r="W61" s="285">
        <v>444866.78238624049</v>
      </c>
      <c r="X61" s="285">
        <v>444257.43799505354</v>
      </c>
      <c r="Y61" s="285">
        <v>19116798.425192066</v>
      </c>
      <c r="Z61" s="285">
        <v>19100094.275345154</v>
      </c>
      <c r="AA61" s="284">
        <f t="shared" si="5"/>
        <v>-16704.14984691143</v>
      </c>
      <c r="AB61" s="284">
        <f t="shared" si="10"/>
        <v>3788.5054350360811</v>
      </c>
      <c r="AC61" s="284">
        <f t="shared" si="7"/>
        <v>3785.1950605123175</v>
      </c>
      <c r="AD61" s="285">
        <f t="shared" si="11"/>
        <v>-3.3103745237635849</v>
      </c>
      <c r="AE61" s="286">
        <f t="shared" si="12"/>
        <v>-8.7379431824203191E-4</v>
      </c>
      <c r="AF61" s="248">
        <v>5</v>
      </c>
    </row>
    <row r="62" spans="1:32">
      <c r="A62" s="280">
        <v>171</v>
      </c>
      <c r="B62" s="280" t="s">
        <v>88</v>
      </c>
      <c r="C62" s="285">
        <v>4624</v>
      </c>
      <c r="D62" s="285">
        <v>19666818.629999999</v>
      </c>
      <c r="E62" s="285">
        <v>19666818.629999999</v>
      </c>
      <c r="F62" s="284">
        <f t="shared" si="0"/>
        <v>0</v>
      </c>
      <c r="G62" s="285">
        <v>19424000</v>
      </c>
      <c r="H62" s="285">
        <v>19424000</v>
      </c>
      <c r="I62" s="284">
        <f t="shared" si="1"/>
        <v>0</v>
      </c>
      <c r="J62" s="285">
        <v>19545409.314999998</v>
      </c>
      <c r="K62" s="285">
        <v>19545409.314999998</v>
      </c>
      <c r="L62" s="284">
        <f t="shared" si="2"/>
        <v>0</v>
      </c>
      <c r="M62" s="285">
        <v>19965027.290848885</v>
      </c>
      <c r="N62" s="285">
        <v>19947817.935552031</v>
      </c>
      <c r="O62" s="284">
        <f t="shared" si="3"/>
        <v>-17209.35529685393</v>
      </c>
      <c r="P62" s="285">
        <v>414887.49</v>
      </c>
      <c r="Q62" s="285">
        <v>414887.49</v>
      </c>
      <c r="R62" s="284">
        <f t="shared" si="4"/>
        <v>0</v>
      </c>
      <c r="S62" s="285">
        <v>476000</v>
      </c>
      <c r="T62" s="285">
        <v>476000</v>
      </c>
      <c r="U62" s="285">
        <v>445443.745</v>
      </c>
      <c r="V62" s="285">
        <v>445443.745</v>
      </c>
      <c r="W62" s="285">
        <v>459395.43802726013</v>
      </c>
      <c r="X62" s="285">
        <v>458766.1933981214</v>
      </c>
      <c r="Y62" s="285">
        <v>20424422.728876144</v>
      </c>
      <c r="Z62" s="285">
        <v>20406584.128950153</v>
      </c>
      <c r="AA62" s="284">
        <f t="shared" si="5"/>
        <v>-17838.599925991148</v>
      </c>
      <c r="AB62" s="284">
        <f t="shared" si="10"/>
        <v>4417.0464379057403</v>
      </c>
      <c r="AC62" s="284">
        <f t="shared" si="7"/>
        <v>4413.1886092020222</v>
      </c>
      <c r="AD62" s="285">
        <f t="shared" si="11"/>
        <v>-3.8578287037180417</v>
      </c>
      <c r="AE62" s="286">
        <f t="shared" si="12"/>
        <v>-8.7339555016024658E-4</v>
      </c>
      <c r="AF62" s="248">
        <v>11</v>
      </c>
    </row>
    <row r="63" spans="1:32">
      <c r="A63" s="280">
        <v>172</v>
      </c>
      <c r="B63" s="280" t="s">
        <v>89</v>
      </c>
      <c r="C63" s="285">
        <v>4263</v>
      </c>
      <c r="D63" s="285">
        <v>20940515.600000001</v>
      </c>
      <c r="E63" s="285">
        <v>20845494.48</v>
      </c>
      <c r="F63" s="284">
        <f t="shared" si="0"/>
        <v>-95021.120000001043</v>
      </c>
      <c r="G63" s="285">
        <v>23189000</v>
      </c>
      <c r="H63" s="285">
        <v>23189000</v>
      </c>
      <c r="I63" s="284">
        <f t="shared" si="1"/>
        <v>0</v>
      </c>
      <c r="J63" s="285">
        <v>22064757.800000001</v>
      </c>
      <c r="K63" s="285">
        <v>22017247.240000002</v>
      </c>
      <c r="L63" s="284">
        <f t="shared" si="2"/>
        <v>-47510.559999998659</v>
      </c>
      <c r="M63" s="285">
        <v>22538463.356963005</v>
      </c>
      <c r="N63" s="285">
        <v>22470547.037789449</v>
      </c>
      <c r="O63" s="284">
        <f t="shared" si="3"/>
        <v>-67916.319173555821</v>
      </c>
      <c r="P63" s="285">
        <v>365386.59</v>
      </c>
      <c r="Q63" s="285">
        <v>365386.59</v>
      </c>
      <c r="R63" s="284">
        <f t="shared" si="4"/>
        <v>0</v>
      </c>
      <c r="S63" s="285">
        <v>420000</v>
      </c>
      <c r="T63" s="285">
        <v>420000</v>
      </c>
      <c r="U63" s="285">
        <v>392693.29500000004</v>
      </c>
      <c r="V63" s="285">
        <v>392693.29500000004</v>
      </c>
      <c r="W63" s="285">
        <v>404992.79716430436</v>
      </c>
      <c r="X63" s="285">
        <v>404438.06909919804</v>
      </c>
      <c r="Y63" s="285">
        <v>22943456.154127311</v>
      </c>
      <c r="Z63" s="285">
        <v>22874985.106888648</v>
      </c>
      <c r="AA63" s="284">
        <f t="shared" si="5"/>
        <v>-68471.047238662839</v>
      </c>
      <c r="AB63" s="284">
        <f t="shared" si="10"/>
        <v>5381.9976903887664</v>
      </c>
      <c r="AC63" s="284">
        <f t="shared" si="7"/>
        <v>5365.9359856647079</v>
      </c>
      <c r="AD63" s="285">
        <f t="shared" si="11"/>
        <v>-16.061704724058472</v>
      </c>
      <c r="AE63" s="286">
        <f t="shared" si="12"/>
        <v>-2.9843388362543613E-3</v>
      </c>
      <c r="AF63" s="248">
        <v>13</v>
      </c>
    </row>
    <row r="64" spans="1:32">
      <c r="A64" s="280">
        <v>176</v>
      </c>
      <c r="B64" s="280" t="s">
        <v>90</v>
      </c>
      <c r="C64" s="285">
        <v>4444</v>
      </c>
      <c r="D64" s="285">
        <v>25260332.240000006</v>
      </c>
      <c r="E64" s="285">
        <v>25260332.240000006</v>
      </c>
      <c r="F64" s="284">
        <f t="shared" si="0"/>
        <v>0</v>
      </c>
      <c r="G64" s="285">
        <v>24806000</v>
      </c>
      <c r="H64" s="285">
        <v>24806000</v>
      </c>
      <c r="I64" s="284">
        <f t="shared" si="1"/>
        <v>0</v>
      </c>
      <c r="J64" s="285">
        <v>25033166.120000005</v>
      </c>
      <c r="K64" s="285">
        <v>25033166.120000005</v>
      </c>
      <c r="L64" s="284">
        <f t="shared" si="2"/>
        <v>0</v>
      </c>
      <c r="M64" s="285">
        <v>25570600.068149753</v>
      </c>
      <c r="N64" s="285">
        <v>25548558.849006105</v>
      </c>
      <c r="O64" s="284">
        <f t="shared" si="3"/>
        <v>-22041.219143647701</v>
      </c>
      <c r="P64" s="285">
        <v>392760.96</v>
      </c>
      <c r="Q64" s="285">
        <v>392760.96</v>
      </c>
      <c r="R64" s="284">
        <f t="shared" si="4"/>
        <v>0</v>
      </c>
      <c r="S64" s="285">
        <v>518000</v>
      </c>
      <c r="T64" s="285">
        <v>518000</v>
      </c>
      <c r="U64" s="285">
        <v>455380.47999999998</v>
      </c>
      <c r="V64" s="285">
        <v>455380.47999999998</v>
      </c>
      <c r="W64" s="285">
        <v>469643.40037744603</v>
      </c>
      <c r="X64" s="285">
        <v>469000.11887563794</v>
      </c>
      <c r="Y64" s="285">
        <v>26040243.468527198</v>
      </c>
      <c r="Z64" s="285">
        <v>26017558.967881743</v>
      </c>
      <c r="AA64" s="284">
        <f t="shared" si="5"/>
        <v>-22684.500645454973</v>
      </c>
      <c r="AB64" s="284">
        <f t="shared" si="10"/>
        <v>5859.6407444930692</v>
      </c>
      <c r="AC64" s="284">
        <f t="shared" si="7"/>
        <v>5854.5362213955314</v>
      </c>
      <c r="AD64" s="285">
        <f t="shared" si="11"/>
        <v>-5.1045230975378217</v>
      </c>
      <c r="AE64" s="286">
        <f t="shared" si="12"/>
        <v>-8.7113243287740595E-4</v>
      </c>
      <c r="AF64" s="248">
        <v>12</v>
      </c>
    </row>
    <row r="65" spans="1:32">
      <c r="A65" s="280">
        <v>177</v>
      </c>
      <c r="B65" s="280" t="s">
        <v>91</v>
      </c>
      <c r="C65" s="285">
        <v>1786</v>
      </c>
      <c r="D65" s="285">
        <v>7051326.9399999995</v>
      </c>
      <c r="E65" s="285">
        <v>7118446.2699999996</v>
      </c>
      <c r="F65" s="284">
        <f t="shared" si="0"/>
        <v>67119.330000000075</v>
      </c>
      <c r="G65" s="285">
        <v>7337000</v>
      </c>
      <c r="H65" s="285">
        <v>7337000</v>
      </c>
      <c r="I65" s="284">
        <f t="shared" si="1"/>
        <v>0</v>
      </c>
      <c r="J65" s="285">
        <v>7194163.4699999997</v>
      </c>
      <c r="K65" s="285">
        <v>7227723.1349999998</v>
      </c>
      <c r="L65" s="284">
        <f t="shared" si="2"/>
        <v>33559.665000000037</v>
      </c>
      <c r="M65" s="285">
        <v>7348614.0759993661</v>
      </c>
      <c r="N65" s="285">
        <v>7376530.3587123863</v>
      </c>
      <c r="O65" s="284">
        <f t="shared" si="3"/>
        <v>27916.28271302022</v>
      </c>
      <c r="P65" s="285">
        <v>129508.9</v>
      </c>
      <c r="Q65" s="285">
        <v>129508.9</v>
      </c>
      <c r="R65" s="284">
        <f t="shared" si="4"/>
        <v>0</v>
      </c>
      <c r="S65" s="285">
        <v>141000</v>
      </c>
      <c r="T65" s="285">
        <v>141000</v>
      </c>
      <c r="U65" s="285">
        <v>135254.45000000001</v>
      </c>
      <c r="V65" s="285">
        <v>135254.45000000001</v>
      </c>
      <c r="W65" s="285">
        <v>139490.73929163866</v>
      </c>
      <c r="X65" s="285">
        <v>139299.67557779164</v>
      </c>
      <c r="Y65" s="285">
        <v>7488104.8152910052</v>
      </c>
      <c r="Z65" s="285">
        <v>7515830.0342901777</v>
      </c>
      <c r="AA65" s="284">
        <f t="shared" si="5"/>
        <v>27725.218999172561</v>
      </c>
      <c r="AB65" s="284">
        <f t="shared" si="10"/>
        <v>4192.6678697038105</v>
      </c>
      <c r="AC65" s="284">
        <f t="shared" si="7"/>
        <v>4208.1915085611299</v>
      </c>
      <c r="AD65" s="285">
        <f t="shared" si="11"/>
        <v>15.523638857319384</v>
      </c>
      <c r="AE65" s="286">
        <f t="shared" si="12"/>
        <v>3.7025682309569743E-3</v>
      </c>
      <c r="AF65" s="248">
        <v>6</v>
      </c>
    </row>
    <row r="66" spans="1:32">
      <c r="A66" s="280">
        <v>178</v>
      </c>
      <c r="B66" s="280" t="s">
        <v>92</v>
      </c>
      <c r="C66" s="285">
        <v>5887</v>
      </c>
      <c r="D66" s="285">
        <v>28759443.810000002</v>
      </c>
      <c r="E66" s="285">
        <v>29471645.350000001</v>
      </c>
      <c r="F66" s="284">
        <f t="shared" si="0"/>
        <v>712201.53999999911</v>
      </c>
      <c r="G66" s="285">
        <v>29474000</v>
      </c>
      <c r="H66" s="285">
        <v>29474000</v>
      </c>
      <c r="I66" s="284">
        <f t="shared" si="1"/>
        <v>0</v>
      </c>
      <c r="J66" s="285">
        <v>29116721.905000001</v>
      </c>
      <c r="K66" s="285">
        <v>29472822.675000001</v>
      </c>
      <c r="L66" s="284">
        <f t="shared" si="2"/>
        <v>356100.76999999955</v>
      </c>
      <c r="M66" s="285">
        <v>29741825.207377736</v>
      </c>
      <c r="N66" s="285">
        <v>30079620.809809051</v>
      </c>
      <c r="O66" s="284">
        <f t="shared" si="3"/>
        <v>337795.60243131593</v>
      </c>
      <c r="P66" s="285">
        <v>508091.5</v>
      </c>
      <c r="Q66" s="285">
        <v>516303.65</v>
      </c>
      <c r="R66" s="284">
        <f t="shared" si="4"/>
        <v>8212.1500000000233</v>
      </c>
      <c r="S66" s="285">
        <v>554000</v>
      </c>
      <c r="T66" s="285">
        <v>554000</v>
      </c>
      <c r="U66" s="285">
        <v>531045.75</v>
      </c>
      <c r="V66" s="285">
        <v>535151.82499999995</v>
      </c>
      <c r="W66" s="285">
        <v>547678.57371925807</v>
      </c>
      <c r="X66" s="285">
        <v>551157.28619178967</v>
      </c>
      <c r="Y66" s="285">
        <v>30289503.781096995</v>
      </c>
      <c r="Z66" s="285">
        <v>30630778.096000843</v>
      </c>
      <c r="AA66" s="284">
        <f t="shared" si="5"/>
        <v>341274.31490384787</v>
      </c>
      <c r="AB66" s="284">
        <f t="shared" si="10"/>
        <v>5145.1509735174104</v>
      </c>
      <c r="AC66" s="284">
        <f t="shared" si="7"/>
        <v>5203.1218100901724</v>
      </c>
      <c r="AD66" s="285">
        <f t="shared" si="11"/>
        <v>57.970836572761982</v>
      </c>
      <c r="AE66" s="286">
        <f t="shared" si="12"/>
        <v>1.1267081737959388E-2</v>
      </c>
      <c r="AF66" s="248">
        <v>10</v>
      </c>
    </row>
    <row r="67" spans="1:32">
      <c r="A67" s="280">
        <v>179</v>
      </c>
      <c r="B67" s="280" t="s">
        <v>93</v>
      </c>
      <c r="C67" s="285">
        <v>144473</v>
      </c>
      <c r="D67" s="285">
        <v>470642281.5399999</v>
      </c>
      <c r="E67" s="285">
        <v>470642281.53999996</v>
      </c>
      <c r="F67" s="284">
        <f t="shared" si="0"/>
        <v>0</v>
      </c>
      <c r="G67" s="285">
        <v>469021000</v>
      </c>
      <c r="H67" s="285">
        <v>469021000</v>
      </c>
      <c r="I67" s="284">
        <f t="shared" si="1"/>
        <v>0</v>
      </c>
      <c r="J67" s="285">
        <v>469831640.76999998</v>
      </c>
      <c r="K67" s="285">
        <v>469831640.76999998</v>
      </c>
      <c r="L67" s="284">
        <f t="shared" si="2"/>
        <v>0</v>
      </c>
      <c r="M67" s="285">
        <v>479918398.17233115</v>
      </c>
      <c r="N67" s="285">
        <v>479504720.48948467</v>
      </c>
      <c r="O67" s="284">
        <f t="shared" si="3"/>
        <v>-413677.68284648657</v>
      </c>
      <c r="P67" s="285">
        <v>13283139.609999996</v>
      </c>
      <c r="Q67" s="285">
        <v>13283139.610000001</v>
      </c>
      <c r="R67" s="284">
        <f t="shared" si="4"/>
        <v>0</v>
      </c>
      <c r="S67" s="285">
        <v>13469000</v>
      </c>
      <c r="T67" s="285">
        <v>13469000</v>
      </c>
      <c r="U67" s="285">
        <v>13376069.804999998</v>
      </c>
      <c r="V67" s="285">
        <v>13376069.805</v>
      </c>
      <c r="W67" s="285">
        <v>13795020.170619261</v>
      </c>
      <c r="X67" s="285">
        <v>13776124.810255002</v>
      </c>
      <c r="Y67" s="285">
        <v>493713418.3429504</v>
      </c>
      <c r="Z67" s="285">
        <v>493280845.29973966</v>
      </c>
      <c r="AA67" s="284">
        <f t="shared" si="5"/>
        <v>-432573.04321074486</v>
      </c>
      <c r="AB67" s="284">
        <f t="shared" si="10"/>
        <v>3417.3403912353892</v>
      </c>
      <c r="AC67" s="284">
        <f t="shared" si="7"/>
        <v>3414.3462467017343</v>
      </c>
      <c r="AD67" s="285">
        <f t="shared" si="11"/>
        <v>-2.9941445336548895</v>
      </c>
      <c r="AE67" s="286">
        <f t="shared" si="12"/>
        <v>-8.7616221706626307E-4</v>
      </c>
      <c r="AF67" s="248">
        <v>13</v>
      </c>
    </row>
    <row r="68" spans="1:32">
      <c r="A68" s="280">
        <v>181</v>
      </c>
      <c r="B68" s="280" t="s">
        <v>94</v>
      </c>
      <c r="C68" s="285">
        <v>1685</v>
      </c>
      <c r="D68" s="285">
        <v>5186953</v>
      </c>
      <c r="E68" s="285">
        <v>6319918.3000000007</v>
      </c>
      <c r="F68" s="284">
        <f t="shared" si="0"/>
        <v>1132965.3000000007</v>
      </c>
      <c r="G68" s="285">
        <v>6737000</v>
      </c>
      <c r="H68" s="285">
        <v>6737000</v>
      </c>
      <c r="I68" s="284">
        <f t="shared" si="1"/>
        <v>0</v>
      </c>
      <c r="J68" s="285">
        <v>5961976.5</v>
      </c>
      <c r="K68" s="285">
        <v>6528459.1500000004</v>
      </c>
      <c r="L68" s="284">
        <f t="shared" si="2"/>
        <v>566482.65000000037</v>
      </c>
      <c r="M68" s="285">
        <v>6089973.4362968868</v>
      </c>
      <c r="N68" s="285">
        <v>6662869.6501098974</v>
      </c>
      <c r="O68" s="284">
        <f t="shared" si="3"/>
        <v>572896.2138130106</v>
      </c>
      <c r="P68" s="285">
        <v>141056.12</v>
      </c>
      <c r="Q68" s="285">
        <v>146287.51</v>
      </c>
      <c r="R68" s="284">
        <f t="shared" si="4"/>
        <v>5231.390000000014</v>
      </c>
      <c r="S68" s="285">
        <v>166000</v>
      </c>
      <c r="T68" s="285">
        <v>166000</v>
      </c>
      <c r="U68" s="285">
        <v>153528.06</v>
      </c>
      <c r="V68" s="285">
        <v>156143.755</v>
      </c>
      <c r="W68" s="285">
        <v>158336.69495836218</v>
      </c>
      <c r="X68" s="285">
        <v>160813.74339253295</v>
      </c>
      <c r="Y68" s="285">
        <v>6248310.1312552486</v>
      </c>
      <c r="Z68" s="285">
        <v>6823683.3935024301</v>
      </c>
      <c r="AA68" s="284">
        <f t="shared" si="5"/>
        <v>575373.2622471815</v>
      </c>
      <c r="AB68" s="284">
        <f t="shared" si="10"/>
        <v>3708.1959235936192</v>
      </c>
      <c r="AC68" s="284">
        <f t="shared" si="7"/>
        <v>4049.6637350162791</v>
      </c>
      <c r="AD68" s="285">
        <f t="shared" si="11"/>
        <v>341.46781142265991</v>
      </c>
      <c r="AE68" s="286">
        <f t="shared" si="12"/>
        <v>9.2084619706863505E-2</v>
      </c>
      <c r="AF68" s="248">
        <v>4</v>
      </c>
    </row>
    <row r="69" spans="1:32">
      <c r="A69" s="280">
        <v>182</v>
      </c>
      <c r="B69" s="280" t="s">
        <v>95</v>
      </c>
      <c r="C69" s="285">
        <v>19767</v>
      </c>
      <c r="D69" s="285">
        <v>84479508.560000002</v>
      </c>
      <c r="E69" s="285">
        <v>84479508.560000002</v>
      </c>
      <c r="F69" s="284">
        <f t="shared" si="0"/>
        <v>0</v>
      </c>
      <c r="G69" s="285">
        <v>85589000</v>
      </c>
      <c r="H69" s="285">
        <v>85589000</v>
      </c>
      <c r="I69" s="284">
        <f t="shared" si="1"/>
        <v>0</v>
      </c>
      <c r="J69" s="285">
        <v>85034254.280000001</v>
      </c>
      <c r="K69" s="285">
        <v>85034254.280000001</v>
      </c>
      <c r="L69" s="284">
        <f t="shared" si="2"/>
        <v>0</v>
      </c>
      <c r="M69" s="285">
        <v>86859844.170891121</v>
      </c>
      <c r="N69" s="285">
        <v>86784973.15280585</v>
      </c>
      <c r="O69" s="284">
        <f t="shared" si="3"/>
        <v>-74871.01808527112</v>
      </c>
      <c r="P69" s="285">
        <v>1849896.03</v>
      </c>
      <c r="Q69" s="285">
        <v>1849896.03</v>
      </c>
      <c r="R69" s="284">
        <f t="shared" si="4"/>
        <v>0</v>
      </c>
      <c r="S69" s="285">
        <v>1871000</v>
      </c>
      <c r="T69" s="285">
        <v>1871000</v>
      </c>
      <c r="U69" s="285">
        <v>1860448.0150000001</v>
      </c>
      <c r="V69" s="285">
        <v>1860448.0150000001</v>
      </c>
      <c r="W69" s="285">
        <v>1918718.8963173605</v>
      </c>
      <c r="X69" s="285">
        <v>1916090.7823649899</v>
      </c>
      <c r="Y69" s="285">
        <v>88778563.067208484</v>
      </c>
      <c r="Z69" s="285">
        <v>88701063.935170844</v>
      </c>
      <c r="AA69" s="284">
        <f t="shared" si="5"/>
        <v>-77499.132037639618</v>
      </c>
      <c r="AB69" s="284">
        <f t="shared" si="10"/>
        <v>4491.2512301921624</v>
      </c>
      <c r="AC69" s="284">
        <f t="shared" si="7"/>
        <v>4487.3305982278971</v>
      </c>
      <c r="AD69" s="285">
        <f t="shared" si="11"/>
        <v>-3.9206319642653398</v>
      </c>
      <c r="AE69" s="286">
        <f t="shared" si="12"/>
        <v>-8.7294870923922726E-4</v>
      </c>
      <c r="AF69" s="248">
        <v>13</v>
      </c>
    </row>
    <row r="70" spans="1:32">
      <c r="A70" s="280">
        <v>186</v>
      </c>
      <c r="B70" s="280" t="s">
        <v>96</v>
      </c>
      <c r="C70" s="285">
        <v>45226</v>
      </c>
      <c r="D70" s="285">
        <v>146251828.43000001</v>
      </c>
      <c r="E70" s="285">
        <v>146251828.43000001</v>
      </c>
      <c r="F70" s="284">
        <f t="shared" si="0"/>
        <v>0</v>
      </c>
      <c r="G70" s="285">
        <v>150918000</v>
      </c>
      <c r="H70" s="285">
        <v>150918000</v>
      </c>
      <c r="I70" s="284">
        <f t="shared" si="1"/>
        <v>0</v>
      </c>
      <c r="J70" s="285">
        <v>148584914.215</v>
      </c>
      <c r="K70" s="285">
        <v>148584914.215</v>
      </c>
      <c r="L70" s="284">
        <f t="shared" si="2"/>
        <v>0</v>
      </c>
      <c r="M70" s="285">
        <v>151774865.36617541</v>
      </c>
      <c r="N70" s="285">
        <v>151644039.21977612</v>
      </c>
      <c r="O70" s="284">
        <f t="shared" si="3"/>
        <v>-130826.14639928937</v>
      </c>
      <c r="P70" s="285">
        <v>3062387.64</v>
      </c>
      <c r="Q70" s="285">
        <v>3062387.64</v>
      </c>
      <c r="R70" s="284">
        <f t="shared" si="4"/>
        <v>0</v>
      </c>
      <c r="S70" s="285">
        <v>3042000</v>
      </c>
      <c r="T70" s="285">
        <v>3042000</v>
      </c>
      <c r="U70" s="285">
        <v>3052193.8200000003</v>
      </c>
      <c r="V70" s="285">
        <v>3052193.8200000003</v>
      </c>
      <c r="W70" s="285">
        <v>3147791.2365409834</v>
      </c>
      <c r="X70" s="285">
        <v>3143479.6335835205</v>
      </c>
      <c r="Y70" s="285">
        <v>154922656.60271639</v>
      </c>
      <c r="Z70" s="285">
        <v>154787518.85335964</v>
      </c>
      <c r="AA70" s="284">
        <f t="shared" si="5"/>
        <v>-135137.74935674667</v>
      </c>
      <c r="AB70" s="284">
        <f t="shared" si="10"/>
        <v>3425.5219697235302</v>
      </c>
      <c r="AC70" s="284">
        <f t="shared" si="7"/>
        <v>3422.5339153000405</v>
      </c>
      <c r="AD70" s="285">
        <f t="shared" si="11"/>
        <v>-2.988054423489757</v>
      </c>
      <c r="AE70" s="286">
        <f t="shared" si="12"/>
        <v>-8.7229171200759207E-4</v>
      </c>
      <c r="AF70" s="248">
        <v>1</v>
      </c>
    </row>
    <row r="71" spans="1:32">
      <c r="A71" s="280">
        <v>202</v>
      </c>
      <c r="B71" s="280" t="s">
        <v>97</v>
      </c>
      <c r="C71" s="285">
        <v>35497</v>
      </c>
      <c r="D71" s="285">
        <v>110608661.74999994</v>
      </c>
      <c r="E71" s="285">
        <v>105372642.83</v>
      </c>
      <c r="F71" s="284">
        <f t="shared" si="0"/>
        <v>-5236018.9199999422</v>
      </c>
      <c r="G71" s="285">
        <v>112973000</v>
      </c>
      <c r="H71" s="285">
        <v>112973000</v>
      </c>
      <c r="I71" s="284">
        <f t="shared" si="1"/>
        <v>0</v>
      </c>
      <c r="J71" s="285">
        <v>111790830.87499997</v>
      </c>
      <c r="K71" s="285">
        <v>109172821.41499999</v>
      </c>
      <c r="L71" s="284">
        <f t="shared" si="2"/>
        <v>-2618009.4599999785</v>
      </c>
      <c r="M71" s="285">
        <v>114190854.40043375</v>
      </c>
      <c r="N71" s="285">
        <v>111420514.65894082</v>
      </c>
      <c r="O71" s="284">
        <f t="shared" si="3"/>
        <v>-2770339.7414929271</v>
      </c>
      <c r="P71" s="285">
        <v>2535895.7200000002</v>
      </c>
      <c r="Q71" s="285">
        <v>2535895.7200000002</v>
      </c>
      <c r="R71" s="284">
        <f t="shared" si="4"/>
        <v>0</v>
      </c>
      <c r="S71" s="285">
        <v>2647000</v>
      </c>
      <c r="T71" s="285">
        <v>2647000</v>
      </c>
      <c r="U71" s="285">
        <v>2591447.8600000003</v>
      </c>
      <c r="V71" s="285">
        <v>2591447.8600000003</v>
      </c>
      <c r="W71" s="285">
        <v>2672614.3045728616</v>
      </c>
      <c r="X71" s="285">
        <v>2668953.5625242824</v>
      </c>
      <c r="Y71" s="285">
        <v>116863468.70500661</v>
      </c>
      <c r="Z71" s="285">
        <v>114089468.22146511</v>
      </c>
      <c r="AA71" s="284">
        <f t="shared" si="5"/>
        <v>-2774000.4835415035</v>
      </c>
      <c r="AB71" s="284">
        <f t="shared" si="10"/>
        <v>3292.2069105841792</v>
      </c>
      <c r="AC71" s="284">
        <f t="shared" si="7"/>
        <v>3214.0594478819366</v>
      </c>
      <c r="AD71" s="285">
        <f t="shared" si="11"/>
        <v>-78.147462702242592</v>
      </c>
      <c r="AE71" s="286">
        <f t="shared" si="12"/>
        <v>-2.3737105481130245E-2</v>
      </c>
      <c r="AF71" s="248">
        <v>2</v>
      </c>
    </row>
    <row r="72" spans="1:32">
      <c r="A72" s="280">
        <v>204</v>
      </c>
      <c r="B72" s="280" t="s">
        <v>98</v>
      </c>
      <c r="C72" s="285">
        <v>2778</v>
      </c>
      <c r="D72" s="285">
        <v>16310915.449999996</v>
      </c>
      <c r="E72" s="285">
        <v>16310915.449999996</v>
      </c>
      <c r="F72" s="284">
        <f t="shared" si="0"/>
        <v>0</v>
      </c>
      <c r="G72" s="285">
        <v>16203000</v>
      </c>
      <c r="H72" s="285">
        <v>16203000</v>
      </c>
      <c r="I72" s="284">
        <f t="shared" si="1"/>
        <v>0</v>
      </c>
      <c r="J72" s="285">
        <v>16256957.724999998</v>
      </c>
      <c r="K72" s="285">
        <v>16256957.724999998</v>
      </c>
      <c r="L72" s="284">
        <f t="shared" si="2"/>
        <v>0</v>
      </c>
      <c r="M72" s="285">
        <v>16605976.340270957</v>
      </c>
      <c r="N72" s="285">
        <v>16591662.403068285</v>
      </c>
      <c r="O72" s="284">
        <f t="shared" si="3"/>
        <v>-14313.937202671543</v>
      </c>
      <c r="P72" s="285">
        <v>300325.15999999997</v>
      </c>
      <c r="Q72" s="285">
        <v>300325.15999999997</v>
      </c>
      <c r="R72" s="284">
        <f t="shared" si="4"/>
        <v>0</v>
      </c>
      <c r="S72" s="285">
        <v>359000</v>
      </c>
      <c r="T72" s="285">
        <v>359000</v>
      </c>
      <c r="U72" s="285">
        <v>329662.57999999996</v>
      </c>
      <c r="V72" s="285">
        <v>329662.57999999996</v>
      </c>
      <c r="W72" s="285">
        <v>339987.90428698616</v>
      </c>
      <c r="X72" s="285">
        <v>339522.21493738488</v>
      </c>
      <c r="Y72" s="285">
        <v>16945964.244557943</v>
      </c>
      <c r="Z72" s="285">
        <v>16931184.618005671</v>
      </c>
      <c r="AA72" s="284">
        <f t="shared" si="5"/>
        <v>-14779.626552272588</v>
      </c>
      <c r="AB72" s="284">
        <f t="shared" si="10"/>
        <v>6100.0591233109944</v>
      </c>
      <c r="AC72" s="284">
        <f t="shared" si="7"/>
        <v>6094.7388833713721</v>
      </c>
      <c r="AD72" s="285">
        <f t="shared" si="11"/>
        <v>-5.3202399396222972</v>
      </c>
      <c r="AE72" s="286">
        <f t="shared" si="12"/>
        <v>-8.7216202860908884E-4</v>
      </c>
      <c r="AF72" s="248">
        <v>11</v>
      </c>
    </row>
    <row r="73" spans="1:32">
      <c r="A73" s="280">
        <v>205</v>
      </c>
      <c r="B73" s="280" t="s">
        <v>99</v>
      </c>
      <c r="C73" s="285">
        <v>36493</v>
      </c>
      <c r="D73" s="285">
        <v>150135032.34</v>
      </c>
      <c r="E73" s="285">
        <v>150135032.31999999</v>
      </c>
      <c r="F73" s="284">
        <f t="shared" si="0"/>
        <v>-2.000001072883606E-2</v>
      </c>
      <c r="G73" s="285">
        <v>159023000</v>
      </c>
      <c r="H73" s="285">
        <v>159023000</v>
      </c>
      <c r="I73" s="284">
        <f t="shared" si="1"/>
        <v>0</v>
      </c>
      <c r="J73" s="285">
        <v>154579016.17000002</v>
      </c>
      <c r="K73" s="285">
        <v>154579016.16</v>
      </c>
      <c r="L73" s="284">
        <f t="shared" si="2"/>
        <v>-1.0000020265579224E-2</v>
      </c>
      <c r="M73" s="285">
        <v>157897653.95489347</v>
      </c>
      <c r="N73" s="285">
        <v>157761550.10731921</v>
      </c>
      <c r="O73" s="284">
        <f t="shared" si="3"/>
        <v>-136103.84757426381</v>
      </c>
      <c r="P73" s="285">
        <v>5071921.26</v>
      </c>
      <c r="Q73" s="285">
        <v>5071921.26</v>
      </c>
      <c r="R73" s="284">
        <f t="shared" si="4"/>
        <v>0</v>
      </c>
      <c r="S73" s="285">
        <v>5244000</v>
      </c>
      <c r="T73" s="285">
        <v>5244000</v>
      </c>
      <c r="U73" s="285">
        <v>5157960.63</v>
      </c>
      <c r="V73" s="285">
        <v>5157960.63</v>
      </c>
      <c r="W73" s="285">
        <v>5319512.5300192786</v>
      </c>
      <c r="X73" s="285">
        <v>5312226.2698345352</v>
      </c>
      <c r="Y73" s="285">
        <v>163217166.48491275</v>
      </c>
      <c r="Z73" s="285">
        <v>163073776.37715375</v>
      </c>
      <c r="AA73" s="284">
        <f t="shared" si="5"/>
        <v>-143390.10775899887</v>
      </c>
      <c r="AB73" s="284">
        <f t="shared" si="10"/>
        <v>4472.5609427811569</v>
      </c>
      <c r="AC73" s="284">
        <f t="shared" si="7"/>
        <v>4468.6316931234414</v>
      </c>
      <c r="AD73" s="285">
        <f t="shared" si="11"/>
        <v>-3.9292496577154452</v>
      </c>
      <c r="AE73" s="286">
        <f t="shared" si="12"/>
        <v>-8.7852344730089552E-4</v>
      </c>
      <c r="AF73" s="248">
        <v>18</v>
      </c>
    </row>
    <row r="74" spans="1:32">
      <c r="A74" s="280">
        <v>208</v>
      </c>
      <c r="B74" s="280" t="s">
        <v>100</v>
      </c>
      <c r="C74" s="285">
        <v>12412</v>
      </c>
      <c r="D74" s="285">
        <v>44597210.019999996</v>
      </c>
      <c r="E74" s="285">
        <v>44597210.019999996</v>
      </c>
      <c r="F74" s="284">
        <f t="shared" ref="F74:F137" si="13">E74-D74</f>
        <v>0</v>
      </c>
      <c r="G74" s="285">
        <v>43286000</v>
      </c>
      <c r="H74" s="285">
        <v>43286000</v>
      </c>
      <c r="I74" s="284">
        <f t="shared" ref="I74:I137" si="14">H74-G74</f>
        <v>0</v>
      </c>
      <c r="J74" s="285">
        <v>43941605.009999998</v>
      </c>
      <c r="K74" s="285">
        <v>43941605.009999998</v>
      </c>
      <c r="L74" s="284">
        <f t="shared" ref="L74:L137" si="15">K74-J74</f>
        <v>0</v>
      </c>
      <c r="M74" s="285">
        <v>44884981.89470391</v>
      </c>
      <c r="N74" s="285">
        <v>44846292.160416745</v>
      </c>
      <c r="O74" s="284">
        <f t="shared" ref="O74:O137" si="16">N74-M74</f>
        <v>-38689.734287165105</v>
      </c>
      <c r="P74" s="285">
        <v>1461022.52</v>
      </c>
      <c r="Q74" s="285">
        <v>1461022.52</v>
      </c>
      <c r="R74" s="284">
        <f t="shared" ref="R74:R137" si="17">Q74-P74</f>
        <v>0</v>
      </c>
      <c r="S74" s="285">
        <v>1464000</v>
      </c>
      <c r="T74" s="285">
        <v>1464000</v>
      </c>
      <c r="U74" s="285">
        <v>1462511.26</v>
      </c>
      <c r="V74" s="285">
        <v>1462511.26</v>
      </c>
      <c r="W74" s="285">
        <v>1508318.4093369639</v>
      </c>
      <c r="X74" s="285">
        <v>1506252.4304883666</v>
      </c>
      <c r="Y74" s="285">
        <v>46393300.304040872</v>
      </c>
      <c r="Z74" s="285">
        <v>46352544.590905115</v>
      </c>
      <c r="AA74" s="284">
        <f t="shared" ref="AA74:AA137" si="18">Z74-Y74</f>
        <v>-40755.713135756552</v>
      </c>
      <c r="AB74" s="284">
        <f t="shared" si="10"/>
        <v>3737.777981311704</v>
      </c>
      <c r="AC74" s="284">
        <f t="shared" ref="AC74:AC137" si="19">Z74/C74</f>
        <v>3734.4944079040538</v>
      </c>
      <c r="AD74" s="285">
        <f t="shared" si="11"/>
        <v>-3.2835734076502376</v>
      </c>
      <c r="AE74" s="286">
        <f t="shared" si="12"/>
        <v>-8.784827306671458E-4</v>
      </c>
      <c r="AF74" s="248">
        <v>17</v>
      </c>
    </row>
    <row r="75" spans="1:32">
      <c r="A75" s="280">
        <v>211</v>
      </c>
      <c r="B75" s="280" t="s">
        <v>101</v>
      </c>
      <c r="C75" s="285">
        <v>32622</v>
      </c>
      <c r="D75" s="285">
        <v>97219792.510000035</v>
      </c>
      <c r="E75" s="285">
        <v>102878824.84999999</v>
      </c>
      <c r="F75" s="284">
        <f t="shared" si="13"/>
        <v>5659032.3399999589</v>
      </c>
      <c r="G75" s="285">
        <v>104405000</v>
      </c>
      <c r="H75" s="285">
        <v>104405000</v>
      </c>
      <c r="I75" s="284">
        <f t="shared" si="14"/>
        <v>0</v>
      </c>
      <c r="J75" s="285">
        <v>100812396.25500003</v>
      </c>
      <c r="K75" s="285">
        <v>103641912.425</v>
      </c>
      <c r="L75" s="284">
        <f t="shared" si="15"/>
        <v>2829516.169999972</v>
      </c>
      <c r="M75" s="285">
        <v>102976725.12502958</v>
      </c>
      <c r="N75" s="285">
        <v>105775733.12622787</v>
      </c>
      <c r="O75" s="284">
        <f t="shared" si="16"/>
        <v>2799008.0011982918</v>
      </c>
      <c r="P75" s="285">
        <v>2400794.21</v>
      </c>
      <c r="Q75" s="285">
        <v>2400794.21</v>
      </c>
      <c r="R75" s="284">
        <f t="shared" si="17"/>
        <v>0</v>
      </c>
      <c r="S75" s="285">
        <v>2400000</v>
      </c>
      <c r="T75" s="285">
        <v>2400000</v>
      </c>
      <c r="U75" s="285">
        <v>2400397.105</v>
      </c>
      <c r="V75" s="285">
        <v>2400397.105</v>
      </c>
      <c r="W75" s="285">
        <v>2475579.6705391887</v>
      </c>
      <c r="X75" s="285">
        <v>2472188.8114170753</v>
      </c>
      <c r="Y75" s="285">
        <v>105452304.79556876</v>
      </c>
      <c r="Z75" s="285">
        <v>108247921.93764494</v>
      </c>
      <c r="AA75" s="284">
        <f t="shared" si="18"/>
        <v>2795617.1420761794</v>
      </c>
      <c r="AB75" s="284">
        <f t="shared" ref="AB75:AB138" si="20">Y75/C75</f>
        <v>3232.5517992633427</v>
      </c>
      <c r="AC75" s="284">
        <f t="shared" si="19"/>
        <v>3318.2490937908451</v>
      </c>
      <c r="AD75" s="285">
        <f t="shared" ref="AD75:AD138" si="21">AC75-AB75</f>
        <v>85.697294527502436</v>
      </c>
      <c r="AE75" s="286">
        <f t="shared" ref="AE75:AE138" si="22">AD75/AB75</f>
        <v>2.6510725844217486E-2</v>
      </c>
      <c r="AF75" s="248">
        <v>6</v>
      </c>
    </row>
    <row r="76" spans="1:32">
      <c r="A76" s="280">
        <v>213</v>
      </c>
      <c r="B76" s="280" t="s">
        <v>102</v>
      </c>
      <c r="C76" s="285">
        <v>5230</v>
      </c>
      <c r="D76" s="285">
        <v>26648979.419999998</v>
      </c>
      <c r="E76" s="285">
        <v>26901952.239999998</v>
      </c>
      <c r="F76" s="284">
        <f t="shared" si="13"/>
        <v>252972.8200000003</v>
      </c>
      <c r="G76" s="285">
        <v>26235000</v>
      </c>
      <c r="H76" s="285">
        <v>26235000</v>
      </c>
      <c r="I76" s="284">
        <f t="shared" si="14"/>
        <v>0</v>
      </c>
      <c r="J76" s="285">
        <v>26441989.710000001</v>
      </c>
      <c r="K76" s="285">
        <v>26568476.119999997</v>
      </c>
      <c r="L76" s="284">
        <f t="shared" si="15"/>
        <v>126486.40999999642</v>
      </c>
      <c r="M76" s="285">
        <v>27009669.517606389</v>
      </c>
      <c r="N76" s="285">
        <v>27115478.418765564</v>
      </c>
      <c r="O76" s="284">
        <f t="shared" si="16"/>
        <v>105808.90115917474</v>
      </c>
      <c r="P76" s="285">
        <v>436495.08</v>
      </c>
      <c r="Q76" s="285">
        <v>452791.08</v>
      </c>
      <c r="R76" s="284">
        <f t="shared" si="17"/>
        <v>16296</v>
      </c>
      <c r="S76" s="285">
        <v>468000</v>
      </c>
      <c r="T76" s="285">
        <v>468000</v>
      </c>
      <c r="U76" s="285">
        <v>452247.54000000004</v>
      </c>
      <c r="V76" s="285">
        <v>460395.54000000004</v>
      </c>
      <c r="W76" s="285">
        <v>466412.33391895733</v>
      </c>
      <c r="X76" s="285">
        <v>474165.17060593708</v>
      </c>
      <c r="Y76" s="285">
        <v>27476081.851525348</v>
      </c>
      <c r="Z76" s="285">
        <v>27589643.589371502</v>
      </c>
      <c r="AA76" s="284">
        <f t="shared" si="18"/>
        <v>113561.73784615472</v>
      </c>
      <c r="AB76" s="284">
        <f t="shared" si="20"/>
        <v>5253.5529352820931</v>
      </c>
      <c r="AC76" s="284">
        <f t="shared" si="19"/>
        <v>5275.2664606828876</v>
      </c>
      <c r="AD76" s="285">
        <f t="shared" si="21"/>
        <v>21.713525400794424</v>
      </c>
      <c r="AE76" s="286">
        <f t="shared" si="22"/>
        <v>4.1331125180008301E-3</v>
      </c>
      <c r="AF76" s="248">
        <v>10</v>
      </c>
    </row>
    <row r="77" spans="1:32">
      <c r="A77" s="280">
        <v>214</v>
      </c>
      <c r="B77" s="280" t="s">
        <v>103</v>
      </c>
      <c r="C77" s="285">
        <v>12662</v>
      </c>
      <c r="D77" s="285">
        <v>48245841.620000005</v>
      </c>
      <c r="E77" s="285">
        <v>48130184.700000003</v>
      </c>
      <c r="F77" s="284">
        <f t="shared" si="13"/>
        <v>-115656.92000000179</v>
      </c>
      <c r="G77" s="285">
        <v>50667000</v>
      </c>
      <c r="H77" s="285">
        <v>50667000</v>
      </c>
      <c r="I77" s="284">
        <f t="shared" si="14"/>
        <v>0</v>
      </c>
      <c r="J77" s="285">
        <v>49456420.810000002</v>
      </c>
      <c r="K77" s="285">
        <v>49398592.350000001</v>
      </c>
      <c r="L77" s="284">
        <f t="shared" si="15"/>
        <v>-57828.460000000894</v>
      </c>
      <c r="M77" s="285">
        <v>50518194.593222663</v>
      </c>
      <c r="N77" s="285">
        <v>50415630.114950776</v>
      </c>
      <c r="O77" s="284">
        <f t="shared" si="16"/>
        <v>-102564.47827188671</v>
      </c>
      <c r="P77" s="285">
        <v>1339671.5</v>
      </c>
      <c r="Q77" s="285">
        <v>1339671.5</v>
      </c>
      <c r="R77" s="284">
        <f t="shared" si="17"/>
        <v>0</v>
      </c>
      <c r="S77" s="285">
        <v>1365000</v>
      </c>
      <c r="T77" s="285">
        <v>1365000</v>
      </c>
      <c r="U77" s="285">
        <v>1352335.75</v>
      </c>
      <c r="V77" s="285">
        <v>1352335.75</v>
      </c>
      <c r="W77" s="285">
        <v>1394692.104681307</v>
      </c>
      <c r="X77" s="285">
        <v>1392781.7624281459</v>
      </c>
      <c r="Y77" s="285">
        <v>51912886.697903968</v>
      </c>
      <c r="Z77" s="285">
        <v>51808411.877378926</v>
      </c>
      <c r="AA77" s="284">
        <f t="shared" si="18"/>
        <v>-104474.82052504271</v>
      </c>
      <c r="AB77" s="284">
        <f t="shared" si="20"/>
        <v>4099.8962800429608</v>
      </c>
      <c r="AC77" s="284">
        <f t="shared" si="19"/>
        <v>4091.6452280349808</v>
      </c>
      <c r="AD77" s="285">
        <f t="shared" si="21"/>
        <v>-8.251052007979979</v>
      </c>
      <c r="AE77" s="286">
        <f t="shared" si="22"/>
        <v>-2.0125026206500815E-3</v>
      </c>
      <c r="AF77" s="248">
        <v>4</v>
      </c>
    </row>
    <row r="78" spans="1:32">
      <c r="A78" s="280">
        <v>216</v>
      </c>
      <c r="B78" s="280" t="s">
        <v>104</v>
      </c>
      <c r="C78" s="285">
        <v>1311</v>
      </c>
      <c r="D78" s="285">
        <v>6964310.2799999993</v>
      </c>
      <c r="E78" s="285">
        <v>6964310.2799999993</v>
      </c>
      <c r="F78" s="284">
        <f t="shared" si="13"/>
        <v>0</v>
      </c>
      <c r="G78" s="285">
        <v>7397000</v>
      </c>
      <c r="H78" s="285">
        <v>7397000</v>
      </c>
      <c r="I78" s="284">
        <f t="shared" si="14"/>
        <v>0</v>
      </c>
      <c r="J78" s="285">
        <v>7180655.1399999997</v>
      </c>
      <c r="K78" s="285">
        <v>7180655.1399999997</v>
      </c>
      <c r="L78" s="284">
        <f t="shared" si="15"/>
        <v>0</v>
      </c>
      <c r="M78" s="285">
        <v>7334815.7373328628</v>
      </c>
      <c r="N78" s="285">
        <v>7328493.3092078306</v>
      </c>
      <c r="O78" s="284">
        <f t="shared" si="16"/>
        <v>-6322.4281250322238</v>
      </c>
      <c r="P78" s="285">
        <v>127616.04</v>
      </c>
      <c r="Q78" s="285">
        <v>127616.04</v>
      </c>
      <c r="R78" s="284">
        <f t="shared" si="17"/>
        <v>0</v>
      </c>
      <c r="S78" s="285">
        <v>129000</v>
      </c>
      <c r="T78" s="285">
        <v>129000</v>
      </c>
      <c r="U78" s="285">
        <v>128308.01999999999</v>
      </c>
      <c r="V78" s="285">
        <v>128308.01999999999</v>
      </c>
      <c r="W78" s="285">
        <v>132326.74094528018</v>
      </c>
      <c r="X78" s="285">
        <v>132145.48992679204</v>
      </c>
      <c r="Y78" s="285">
        <v>7467142.4782781433</v>
      </c>
      <c r="Z78" s="285">
        <v>7460638.7991346223</v>
      </c>
      <c r="AA78" s="284">
        <f t="shared" si="18"/>
        <v>-6503.6791435210034</v>
      </c>
      <c r="AB78" s="284">
        <f t="shared" si="20"/>
        <v>5695.7608529962954</v>
      </c>
      <c r="AC78" s="284">
        <f t="shared" si="19"/>
        <v>5690.7999993399098</v>
      </c>
      <c r="AD78" s="285">
        <f t="shared" si="21"/>
        <v>-4.9608536563855523</v>
      </c>
      <c r="AE78" s="286">
        <f t="shared" si="22"/>
        <v>-8.7097295417097088E-4</v>
      </c>
      <c r="AF78" s="248">
        <v>13</v>
      </c>
    </row>
    <row r="79" spans="1:32">
      <c r="A79" s="280">
        <v>217</v>
      </c>
      <c r="B79" s="280" t="s">
        <v>105</v>
      </c>
      <c r="C79" s="285">
        <v>5390</v>
      </c>
      <c r="D79" s="285">
        <v>20587816.41</v>
      </c>
      <c r="E79" s="285">
        <v>20815597.100000001</v>
      </c>
      <c r="F79" s="284">
        <f t="shared" si="13"/>
        <v>227780.69000000134</v>
      </c>
      <c r="G79" s="285">
        <v>21594000</v>
      </c>
      <c r="H79" s="285">
        <v>21594000</v>
      </c>
      <c r="I79" s="284">
        <f t="shared" si="14"/>
        <v>0</v>
      </c>
      <c r="J79" s="285">
        <v>21090908.204999998</v>
      </c>
      <c r="K79" s="285">
        <v>21204798.550000001</v>
      </c>
      <c r="L79" s="284">
        <f t="shared" si="15"/>
        <v>113890.34500000253</v>
      </c>
      <c r="M79" s="285">
        <v>21543706.305421706</v>
      </c>
      <c r="N79" s="285">
        <v>21641371.332696378</v>
      </c>
      <c r="O79" s="284">
        <f t="shared" si="16"/>
        <v>97665.027274671942</v>
      </c>
      <c r="P79" s="285">
        <v>611343</v>
      </c>
      <c r="Q79" s="285">
        <v>611343</v>
      </c>
      <c r="R79" s="284">
        <f t="shared" si="17"/>
        <v>0</v>
      </c>
      <c r="S79" s="285">
        <v>645000</v>
      </c>
      <c r="T79" s="285">
        <v>645000</v>
      </c>
      <c r="U79" s="285">
        <v>628171.5</v>
      </c>
      <c r="V79" s="285">
        <v>628171.5</v>
      </c>
      <c r="W79" s="285">
        <v>647846.38832169713</v>
      </c>
      <c r="X79" s="285">
        <v>646959.01803759311</v>
      </c>
      <c r="Y79" s="285">
        <v>22191552.693743404</v>
      </c>
      <c r="Z79" s="285">
        <v>22288330.350733973</v>
      </c>
      <c r="AA79" s="284">
        <f t="shared" si="18"/>
        <v>96777.656990569085</v>
      </c>
      <c r="AB79" s="284">
        <f t="shared" si="20"/>
        <v>4117.171186223266</v>
      </c>
      <c r="AC79" s="284">
        <f t="shared" si="19"/>
        <v>4135.1262246259694</v>
      </c>
      <c r="AD79" s="285">
        <f t="shared" si="21"/>
        <v>17.955038402703394</v>
      </c>
      <c r="AE79" s="286">
        <f t="shared" si="22"/>
        <v>4.3610133245816727E-3</v>
      </c>
      <c r="AF79" s="248">
        <v>16</v>
      </c>
    </row>
    <row r="80" spans="1:32">
      <c r="A80" s="280">
        <v>218</v>
      </c>
      <c r="B80" s="280" t="s">
        <v>106</v>
      </c>
      <c r="C80" s="285">
        <v>1192</v>
      </c>
      <c r="D80" s="285">
        <v>6081003.21</v>
      </c>
      <c r="E80" s="285">
        <v>6081003.209999999</v>
      </c>
      <c r="F80" s="284">
        <f t="shared" si="13"/>
        <v>0</v>
      </c>
      <c r="G80" s="285">
        <v>6280000</v>
      </c>
      <c r="H80" s="285">
        <v>6280000</v>
      </c>
      <c r="I80" s="284">
        <f t="shared" si="14"/>
        <v>0</v>
      </c>
      <c r="J80" s="285">
        <v>6180501.6050000004</v>
      </c>
      <c r="K80" s="285">
        <v>6180501.6049999995</v>
      </c>
      <c r="L80" s="284">
        <f t="shared" si="15"/>
        <v>0</v>
      </c>
      <c r="M80" s="285">
        <v>6313190.0297561176</v>
      </c>
      <c r="N80" s="285">
        <v>6307748.217496315</v>
      </c>
      <c r="O80" s="284">
        <f t="shared" si="16"/>
        <v>-5441.8122598025948</v>
      </c>
      <c r="P80" s="285">
        <v>125115.29</v>
      </c>
      <c r="Q80" s="285">
        <v>125115.29</v>
      </c>
      <c r="R80" s="284">
        <f t="shared" si="17"/>
        <v>0</v>
      </c>
      <c r="S80" s="285">
        <v>128000</v>
      </c>
      <c r="T80" s="285">
        <v>128000</v>
      </c>
      <c r="U80" s="285">
        <v>126557.64499999999</v>
      </c>
      <c r="V80" s="285">
        <v>126557.64499999999</v>
      </c>
      <c r="W80" s="285">
        <v>130521.54264838423</v>
      </c>
      <c r="X80" s="285">
        <v>130342.76425203992</v>
      </c>
      <c r="Y80" s="285">
        <v>6443711.572404502</v>
      </c>
      <c r="Z80" s="285">
        <v>6438090.9817483546</v>
      </c>
      <c r="AA80" s="284">
        <f t="shared" si="18"/>
        <v>-5620.5906561473384</v>
      </c>
      <c r="AB80" s="284">
        <f t="shared" si="20"/>
        <v>5405.7982989970651</v>
      </c>
      <c r="AC80" s="284">
        <f t="shared" si="19"/>
        <v>5401.0830383794919</v>
      </c>
      <c r="AD80" s="285">
        <f t="shared" si="21"/>
        <v>-4.7152606175732217</v>
      </c>
      <c r="AE80" s="286">
        <f t="shared" si="22"/>
        <v>-8.7225981377219374E-4</v>
      </c>
      <c r="AF80" s="248">
        <v>14</v>
      </c>
    </row>
    <row r="81" spans="1:32">
      <c r="A81" s="280">
        <v>224</v>
      </c>
      <c r="B81" s="280" t="s">
        <v>107</v>
      </c>
      <c r="C81" s="285">
        <v>8717</v>
      </c>
      <c r="D81" s="285">
        <v>32061425.370000001</v>
      </c>
      <c r="E81" s="285">
        <v>32576100.220000006</v>
      </c>
      <c r="F81" s="284">
        <f t="shared" si="13"/>
        <v>514674.85000000522</v>
      </c>
      <c r="G81" s="285">
        <v>35705000</v>
      </c>
      <c r="H81" s="285">
        <v>35705000</v>
      </c>
      <c r="I81" s="284">
        <f t="shared" si="14"/>
        <v>0</v>
      </c>
      <c r="J81" s="285">
        <v>33883212.685000002</v>
      </c>
      <c r="K81" s="285">
        <v>34140550.109999999</v>
      </c>
      <c r="L81" s="284">
        <f t="shared" si="15"/>
        <v>257337.42499999702</v>
      </c>
      <c r="M81" s="285">
        <v>34610647.188570388</v>
      </c>
      <c r="N81" s="285">
        <v>34843449.264130749</v>
      </c>
      <c r="O81" s="284">
        <f t="shared" si="16"/>
        <v>232802.07556036115</v>
      </c>
      <c r="P81" s="285">
        <v>566869.80999999994</v>
      </c>
      <c r="Q81" s="285">
        <v>628476.1100000001</v>
      </c>
      <c r="R81" s="284">
        <f t="shared" si="17"/>
        <v>61606.300000000163</v>
      </c>
      <c r="S81" s="285">
        <v>602000</v>
      </c>
      <c r="T81" s="285">
        <v>602000</v>
      </c>
      <c r="U81" s="285">
        <v>584434.90500000003</v>
      </c>
      <c r="V81" s="285">
        <v>615238.05500000005</v>
      </c>
      <c r="W81" s="285">
        <v>602739.9243890947</v>
      </c>
      <c r="X81" s="285">
        <v>633638.75617113907</v>
      </c>
      <c r="Y81" s="285">
        <v>35213387.112959482</v>
      </c>
      <c r="Z81" s="285">
        <v>35477088.020301886</v>
      </c>
      <c r="AA81" s="284">
        <f t="shared" si="18"/>
        <v>263700.90734240413</v>
      </c>
      <c r="AB81" s="284">
        <f t="shared" si="20"/>
        <v>4039.6222453779374</v>
      </c>
      <c r="AC81" s="284">
        <f t="shared" si="19"/>
        <v>4069.8735826892148</v>
      </c>
      <c r="AD81" s="285">
        <f t="shared" si="21"/>
        <v>30.251337311277439</v>
      </c>
      <c r="AE81" s="286">
        <f t="shared" si="22"/>
        <v>7.4886549963651856E-3</v>
      </c>
      <c r="AF81" s="248">
        <v>1</v>
      </c>
    </row>
    <row r="82" spans="1:32">
      <c r="A82" s="280">
        <v>226</v>
      </c>
      <c r="B82" s="280" t="s">
        <v>108</v>
      </c>
      <c r="C82" s="285">
        <v>3774</v>
      </c>
      <c r="D82" s="285">
        <v>17669504.649999999</v>
      </c>
      <c r="E82" s="285">
        <v>17669504.649999999</v>
      </c>
      <c r="F82" s="284">
        <f t="shared" si="13"/>
        <v>0</v>
      </c>
      <c r="G82" s="285">
        <v>18414000</v>
      </c>
      <c r="H82" s="285">
        <v>18414000</v>
      </c>
      <c r="I82" s="284">
        <f t="shared" si="14"/>
        <v>0</v>
      </c>
      <c r="J82" s="285">
        <v>18041752.324999999</v>
      </c>
      <c r="K82" s="285">
        <v>18041752.324999999</v>
      </c>
      <c r="L82" s="284">
        <f t="shared" si="15"/>
        <v>0</v>
      </c>
      <c r="M82" s="285">
        <v>18429088.474853531</v>
      </c>
      <c r="N82" s="285">
        <v>18413203.060486667</v>
      </c>
      <c r="O82" s="284">
        <f t="shared" si="16"/>
        <v>-15885.414366863668</v>
      </c>
      <c r="P82" s="285">
        <v>361041</v>
      </c>
      <c r="Q82" s="285">
        <v>361041</v>
      </c>
      <c r="R82" s="284">
        <f t="shared" si="17"/>
        <v>0</v>
      </c>
      <c r="S82" s="285">
        <v>362000</v>
      </c>
      <c r="T82" s="285">
        <v>362000</v>
      </c>
      <c r="U82" s="285">
        <v>361520.5</v>
      </c>
      <c r="V82" s="285">
        <v>361520.5</v>
      </c>
      <c r="W82" s="285">
        <v>372843.64258686377</v>
      </c>
      <c r="X82" s="285">
        <v>372332.94996742078</v>
      </c>
      <c r="Y82" s="285">
        <v>18801932.117440395</v>
      </c>
      <c r="Z82" s="285">
        <v>18785536.010454088</v>
      </c>
      <c r="AA82" s="284">
        <f t="shared" si="18"/>
        <v>-16396.106986306608</v>
      </c>
      <c r="AB82" s="284">
        <f t="shared" si="20"/>
        <v>4981.9639950822457</v>
      </c>
      <c r="AC82" s="284">
        <f t="shared" si="19"/>
        <v>4977.6195046248249</v>
      </c>
      <c r="AD82" s="285">
        <f t="shared" si="21"/>
        <v>-4.3444904574207612</v>
      </c>
      <c r="AE82" s="286">
        <f t="shared" si="22"/>
        <v>-8.720437284792219E-4</v>
      </c>
      <c r="AF82" s="248">
        <v>13</v>
      </c>
    </row>
    <row r="83" spans="1:32">
      <c r="A83" s="280">
        <v>230</v>
      </c>
      <c r="B83" s="280" t="s">
        <v>109</v>
      </c>
      <c r="C83" s="285">
        <v>2290</v>
      </c>
      <c r="D83" s="285">
        <v>9669712.2400000002</v>
      </c>
      <c r="E83" s="285">
        <v>9650265.1400000006</v>
      </c>
      <c r="F83" s="284">
        <f t="shared" si="13"/>
        <v>-19447.099999999627</v>
      </c>
      <c r="G83" s="285">
        <v>10839000</v>
      </c>
      <c r="H83" s="285">
        <v>10839000</v>
      </c>
      <c r="I83" s="284">
        <f t="shared" si="14"/>
        <v>0</v>
      </c>
      <c r="J83" s="285">
        <v>10254356.120000001</v>
      </c>
      <c r="K83" s="285">
        <v>10244632.57</v>
      </c>
      <c r="L83" s="284">
        <f t="shared" si="15"/>
        <v>-9723.5500000007451</v>
      </c>
      <c r="M83" s="285">
        <v>10474505.623618009</v>
      </c>
      <c r="N83" s="285">
        <v>10455553.118867317</v>
      </c>
      <c r="O83" s="284">
        <f t="shared" si="16"/>
        <v>-18952.504750691354</v>
      </c>
      <c r="P83" s="285">
        <v>350595.69</v>
      </c>
      <c r="Q83" s="285">
        <v>350595.69</v>
      </c>
      <c r="R83" s="284">
        <f t="shared" si="17"/>
        <v>0</v>
      </c>
      <c r="S83" s="285">
        <v>335000</v>
      </c>
      <c r="T83" s="285">
        <v>335000</v>
      </c>
      <c r="U83" s="285">
        <v>342797.84499999997</v>
      </c>
      <c r="V83" s="285">
        <v>342797.84499999997</v>
      </c>
      <c r="W83" s="285">
        <v>353534.57743261341</v>
      </c>
      <c r="X83" s="285">
        <v>353050.33288935112</v>
      </c>
      <c r="Y83" s="285">
        <v>10828040.201050622</v>
      </c>
      <c r="Z83" s="285">
        <v>10808603.451756669</v>
      </c>
      <c r="AA83" s="284">
        <f t="shared" si="18"/>
        <v>-19436.74929395318</v>
      </c>
      <c r="AB83" s="284">
        <f t="shared" si="20"/>
        <v>4728.4018345199229</v>
      </c>
      <c r="AC83" s="284">
        <f t="shared" si="19"/>
        <v>4719.9141710727818</v>
      </c>
      <c r="AD83" s="285">
        <f t="shared" si="21"/>
        <v>-8.4876634471411307</v>
      </c>
      <c r="AE83" s="286">
        <f t="shared" si="22"/>
        <v>-1.7950385234132471E-3</v>
      </c>
      <c r="AF83" s="248">
        <v>4</v>
      </c>
    </row>
    <row r="84" spans="1:32">
      <c r="A84" s="280">
        <v>231</v>
      </c>
      <c r="B84" s="280" t="s">
        <v>110</v>
      </c>
      <c r="C84" s="285">
        <v>1289</v>
      </c>
      <c r="D84" s="285">
        <v>7035728.4799999986</v>
      </c>
      <c r="E84" s="285">
        <v>7013673.6799999997</v>
      </c>
      <c r="F84" s="284">
        <f t="shared" si="13"/>
        <v>-22054.799999998882</v>
      </c>
      <c r="G84" s="285">
        <v>7118000</v>
      </c>
      <c r="H84" s="285">
        <v>7118000</v>
      </c>
      <c r="I84" s="284">
        <f t="shared" si="14"/>
        <v>0</v>
      </c>
      <c r="J84" s="285">
        <v>7076864.2399999993</v>
      </c>
      <c r="K84" s="285">
        <v>7065836.8399999999</v>
      </c>
      <c r="L84" s="284">
        <f t="shared" si="15"/>
        <v>-11027.399999999441</v>
      </c>
      <c r="M84" s="285">
        <v>7228796.5633342145</v>
      </c>
      <c r="N84" s="285">
        <v>7211311.0846170224</v>
      </c>
      <c r="O84" s="284">
        <f t="shared" si="16"/>
        <v>-17485.478717192076</v>
      </c>
      <c r="P84" s="285">
        <v>124759.43</v>
      </c>
      <c r="Q84" s="285">
        <v>124759.43</v>
      </c>
      <c r="R84" s="284">
        <f t="shared" si="17"/>
        <v>0</v>
      </c>
      <c r="S84" s="285">
        <v>75000</v>
      </c>
      <c r="T84" s="285">
        <v>75000</v>
      </c>
      <c r="U84" s="285">
        <v>99879.714999999997</v>
      </c>
      <c r="V84" s="285">
        <v>99879.714999999997</v>
      </c>
      <c r="W84" s="285">
        <v>103008.03622792572</v>
      </c>
      <c r="X84" s="285">
        <v>102866.94372201645</v>
      </c>
      <c r="Y84" s="285">
        <v>7331804.5995621402</v>
      </c>
      <c r="Z84" s="285">
        <v>7314178.0283390386</v>
      </c>
      <c r="AA84" s="284">
        <f t="shared" si="18"/>
        <v>-17626.571223101579</v>
      </c>
      <c r="AB84" s="284">
        <f t="shared" si="20"/>
        <v>5687.9787428721029</v>
      </c>
      <c r="AC84" s="284">
        <f t="shared" si="19"/>
        <v>5674.3041336997976</v>
      </c>
      <c r="AD84" s="285">
        <f t="shared" si="21"/>
        <v>-13.674609172305281</v>
      </c>
      <c r="AE84" s="286">
        <f t="shared" si="22"/>
        <v>-2.4041245212882757E-3</v>
      </c>
      <c r="AF84" s="248">
        <v>15</v>
      </c>
    </row>
    <row r="85" spans="1:32">
      <c r="A85" s="280">
        <v>232</v>
      </c>
      <c r="B85" s="280" t="s">
        <v>111</v>
      </c>
      <c r="C85" s="285">
        <v>12890</v>
      </c>
      <c r="D85" s="285">
        <v>56336001.239999995</v>
      </c>
      <c r="E85" s="285">
        <v>56336001.239999995</v>
      </c>
      <c r="F85" s="284">
        <f t="shared" si="13"/>
        <v>0</v>
      </c>
      <c r="G85" s="285">
        <v>57658000</v>
      </c>
      <c r="H85" s="285">
        <v>57658000</v>
      </c>
      <c r="I85" s="284">
        <f t="shared" si="14"/>
        <v>0</v>
      </c>
      <c r="J85" s="285">
        <v>56997000.619999997</v>
      </c>
      <c r="K85" s="285">
        <v>56997000.619999997</v>
      </c>
      <c r="L85" s="284">
        <f t="shared" si="15"/>
        <v>0</v>
      </c>
      <c r="M85" s="285">
        <v>58220662.178792082</v>
      </c>
      <c r="N85" s="285">
        <v>58170477.420892343</v>
      </c>
      <c r="O85" s="284">
        <f t="shared" si="16"/>
        <v>-50184.757899738848</v>
      </c>
      <c r="P85" s="285">
        <v>1345572.14</v>
      </c>
      <c r="Q85" s="285">
        <v>1345572.14</v>
      </c>
      <c r="R85" s="284">
        <f t="shared" si="17"/>
        <v>0</v>
      </c>
      <c r="S85" s="285">
        <v>1345000</v>
      </c>
      <c r="T85" s="285">
        <v>1345000</v>
      </c>
      <c r="U85" s="285">
        <v>1345286.0699999998</v>
      </c>
      <c r="V85" s="285">
        <v>1345286.0699999998</v>
      </c>
      <c r="W85" s="285">
        <v>1387421.622453406</v>
      </c>
      <c r="X85" s="285">
        <v>1385521.2387490561</v>
      </c>
      <c r="Y85" s="285">
        <v>59608083.801245488</v>
      </c>
      <c r="Z85" s="285">
        <v>59555998.6596414</v>
      </c>
      <c r="AA85" s="284">
        <f t="shared" si="18"/>
        <v>-52085.141604088247</v>
      </c>
      <c r="AB85" s="284">
        <f t="shared" si="20"/>
        <v>4624.3664702285096</v>
      </c>
      <c r="AC85" s="284">
        <f t="shared" si="19"/>
        <v>4620.3257299954539</v>
      </c>
      <c r="AD85" s="285">
        <f t="shared" si="21"/>
        <v>-4.0407402330556579</v>
      </c>
      <c r="AE85" s="286">
        <f t="shared" si="22"/>
        <v>-8.7379325558858392E-4</v>
      </c>
      <c r="AF85" s="248">
        <v>14</v>
      </c>
    </row>
    <row r="86" spans="1:32">
      <c r="A86" s="280">
        <v>233</v>
      </c>
      <c r="B86" s="280" t="s">
        <v>112</v>
      </c>
      <c r="C86" s="285">
        <v>15312</v>
      </c>
      <c r="D86" s="285">
        <v>55291131.109999992</v>
      </c>
      <c r="E86" s="285">
        <v>64621660.729999989</v>
      </c>
      <c r="F86" s="284">
        <f t="shared" si="13"/>
        <v>9330529.6199999973</v>
      </c>
      <c r="G86" s="285">
        <v>67502000</v>
      </c>
      <c r="H86" s="285">
        <v>67502000</v>
      </c>
      <c r="I86" s="284">
        <f t="shared" si="14"/>
        <v>0</v>
      </c>
      <c r="J86" s="285">
        <v>61396565.554999992</v>
      </c>
      <c r="K86" s="285">
        <v>66061830.364999995</v>
      </c>
      <c r="L86" s="284">
        <f t="shared" si="15"/>
        <v>4665264.8100000024</v>
      </c>
      <c r="M86" s="285">
        <v>62714680.829387762</v>
      </c>
      <c r="N86" s="285">
        <v>67421937.467383385</v>
      </c>
      <c r="O86" s="284">
        <f t="shared" si="16"/>
        <v>4707256.6379956231</v>
      </c>
      <c r="P86" s="285">
        <v>1548437.96</v>
      </c>
      <c r="Q86" s="285">
        <v>1548437.96</v>
      </c>
      <c r="R86" s="284">
        <f t="shared" si="17"/>
        <v>0</v>
      </c>
      <c r="S86" s="285">
        <v>1617000</v>
      </c>
      <c r="T86" s="285">
        <v>1617000</v>
      </c>
      <c r="U86" s="285">
        <v>1582718.98</v>
      </c>
      <c r="V86" s="285">
        <v>1582718.98</v>
      </c>
      <c r="W86" s="285">
        <v>1632291.1417044555</v>
      </c>
      <c r="X86" s="285">
        <v>1630055.3545174543</v>
      </c>
      <c r="Y86" s="285">
        <v>64346971.971092217</v>
      </c>
      <c r="Z86" s="285">
        <v>69051992.821900845</v>
      </c>
      <c r="AA86" s="284">
        <f t="shared" si="18"/>
        <v>4705020.8508086279</v>
      </c>
      <c r="AB86" s="284">
        <f t="shared" si="20"/>
        <v>4202.3884516126054</v>
      </c>
      <c r="AC86" s="284">
        <f t="shared" si="19"/>
        <v>4509.6651529454575</v>
      </c>
      <c r="AD86" s="285">
        <f t="shared" si="21"/>
        <v>307.2767013328521</v>
      </c>
      <c r="AE86" s="286">
        <f t="shared" si="22"/>
        <v>7.311953782257781E-2</v>
      </c>
      <c r="AF86" s="248">
        <v>14</v>
      </c>
    </row>
    <row r="87" spans="1:32">
      <c r="A87" s="280">
        <v>235</v>
      </c>
      <c r="B87" s="280" t="s">
        <v>113</v>
      </c>
      <c r="C87" s="285">
        <v>10396</v>
      </c>
      <c r="D87" s="285">
        <v>36571861.420000002</v>
      </c>
      <c r="E87" s="285">
        <v>36571861.420000002</v>
      </c>
      <c r="F87" s="284">
        <f t="shared" si="13"/>
        <v>0</v>
      </c>
      <c r="G87" s="285">
        <v>35462000</v>
      </c>
      <c r="H87" s="285">
        <v>35462000</v>
      </c>
      <c r="I87" s="284">
        <f t="shared" si="14"/>
        <v>0</v>
      </c>
      <c r="J87" s="285">
        <v>36016930.710000001</v>
      </c>
      <c r="K87" s="285">
        <v>36016930.710000001</v>
      </c>
      <c r="L87" s="284">
        <f t="shared" si="15"/>
        <v>0</v>
      </c>
      <c r="M87" s="285">
        <v>36790173.742020883</v>
      </c>
      <c r="N87" s="285">
        <v>36758461.530355155</v>
      </c>
      <c r="O87" s="284">
        <f t="shared" si="16"/>
        <v>-31712.211665727198</v>
      </c>
      <c r="P87" s="285">
        <v>1009181.22</v>
      </c>
      <c r="Q87" s="285">
        <v>1009181.22</v>
      </c>
      <c r="R87" s="284">
        <f t="shared" si="17"/>
        <v>0</v>
      </c>
      <c r="S87" s="285">
        <v>750000</v>
      </c>
      <c r="T87" s="285">
        <v>750000</v>
      </c>
      <c r="U87" s="285">
        <v>879590.61</v>
      </c>
      <c r="V87" s="285">
        <v>879590.61</v>
      </c>
      <c r="W87" s="285">
        <v>907140.1677570194</v>
      </c>
      <c r="X87" s="285">
        <v>905897.63674520026</v>
      </c>
      <c r="Y87" s="285">
        <v>37697313.909777902</v>
      </c>
      <c r="Z87" s="285">
        <v>37664359.167100355</v>
      </c>
      <c r="AA87" s="284">
        <f t="shared" si="18"/>
        <v>-32954.742677547038</v>
      </c>
      <c r="AB87" s="284">
        <f t="shared" si="20"/>
        <v>3626.1363899363123</v>
      </c>
      <c r="AC87" s="284">
        <f t="shared" si="19"/>
        <v>3622.9664454694453</v>
      </c>
      <c r="AD87" s="285">
        <f t="shared" si="21"/>
        <v>-3.1699444668670367</v>
      </c>
      <c r="AE87" s="286">
        <f t="shared" si="22"/>
        <v>-8.7419339097796929E-4</v>
      </c>
      <c r="AF87" s="248">
        <v>1</v>
      </c>
    </row>
    <row r="88" spans="1:32">
      <c r="A88" s="280">
        <v>236</v>
      </c>
      <c r="B88" s="280" t="s">
        <v>114</v>
      </c>
      <c r="C88" s="285">
        <v>4196</v>
      </c>
      <c r="D88" s="285">
        <v>15315128.030000001</v>
      </c>
      <c r="E88" s="285">
        <v>15315128.029999999</v>
      </c>
      <c r="F88" s="284">
        <f t="shared" si="13"/>
        <v>0</v>
      </c>
      <c r="G88" s="285">
        <v>16192000</v>
      </c>
      <c r="H88" s="285">
        <v>16192000</v>
      </c>
      <c r="I88" s="284">
        <f t="shared" si="14"/>
        <v>0</v>
      </c>
      <c r="J88" s="285">
        <v>15753564.015000001</v>
      </c>
      <c r="K88" s="285">
        <v>15753564.015000001</v>
      </c>
      <c r="L88" s="284">
        <f t="shared" si="15"/>
        <v>0</v>
      </c>
      <c r="M88" s="285">
        <v>16091775.332954185</v>
      </c>
      <c r="N88" s="285">
        <v>16077904.624187918</v>
      </c>
      <c r="O88" s="284">
        <f t="shared" si="16"/>
        <v>-13870.708766266704</v>
      </c>
      <c r="P88" s="285">
        <v>333754.44</v>
      </c>
      <c r="Q88" s="285">
        <v>333754.44</v>
      </c>
      <c r="R88" s="284">
        <f t="shared" si="17"/>
        <v>0</v>
      </c>
      <c r="S88" s="285">
        <v>478000</v>
      </c>
      <c r="T88" s="285">
        <v>478000</v>
      </c>
      <c r="U88" s="285">
        <v>405877.22</v>
      </c>
      <c r="V88" s="285">
        <v>405877.22</v>
      </c>
      <c r="W88" s="285">
        <v>418589.65438427386</v>
      </c>
      <c r="X88" s="285">
        <v>418016.30238721136</v>
      </c>
      <c r="Y88" s="285">
        <v>16510364.987338459</v>
      </c>
      <c r="Z88" s="285">
        <v>16495920.92657513</v>
      </c>
      <c r="AA88" s="284">
        <f t="shared" si="18"/>
        <v>-14444.060763329268</v>
      </c>
      <c r="AB88" s="284">
        <f t="shared" si="20"/>
        <v>3934.7866986030645</v>
      </c>
      <c r="AC88" s="284">
        <f t="shared" si="19"/>
        <v>3931.3443580970279</v>
      </c>
      <c r="AD88" s="285">
        <f t="shared" si="21"/>
        <v>-3.442340506036544</v>
      </c>
      <c r="AE88" s="286">
        <f t="shared" si="22"/>
        <v>-8.7484805904692372E-4</v>
      </c>
      <c r="AF88" s="248">
        <v>16</v>
      </c>
    </row>
    <row r="89" spans="1:32">
      <c r="A89" s="280">
        <v>239</v>
      </c>
      <c r="B89" s="280" t="s">
        <v>115</v>
      </c>
      <c r="C89" s="285">
        <v>2095</v>
      </c>
      <c r="D89" s="285">
        <v>10925001.429999996</v>
      </c>
      <c r="E89" s="285">
        <v>10925001.429999996</v>
      </c>
      <c r="F89" s="284">
        <f t="shared" si="13"/>
        <v>0</v>
      </c>
      <c r="G89" s="285">
        <v>11167000</v>
      </c>
      <c r="H89" s="285">
        <v>11167000</v>
      </c>
      <c r="I89" s="284">
        <f t="shared" si="14"/>
        <v>0</v>
      </c>
      <c r="J89" s="285">
        <v>11046000.714999998</v>
      </c>
      <c r="K89" s="285">
        <v>11046000.714999998</v>
      </c>
      <c r="L89" s="284">
        <f t="shared" si="15"/>
        <v>0</v>
      </c>
      <c r="M89" s="285">
        <v>11283145.938543433</v>
      </c>
      <c r="N89" s="285">
        <v>11273420.148315657</v>
      </c>
      <c r="O89" s="284">
        <f t="shared" si="16"/>
        <v>-9725.7902277763933</v>
      </c>
      <c r="P89" s="285">
        <v>237310.58000000002</v>
      </c>
      <c r="Q89" s="285">
        <v>237310.58000000002</v>
      </c>
      <c r="R89" s="284">
        <f t="shared" si="17"/>
        <v>0</v>
      </c>
      <c r="S89" s="285">
        <v>259000</v>
      </c>
      <c r="T89" s="285">
        <v>259000</v>
      </c>
      <c r="U89" s="285">
        <v>248155.29</v>
      </c>
      <c r="V89" s="285">
        <v>248155.29</v>
      </c>
      <c r="W89" s="285">
        <v>255927.73369919418</v>
      </c>
      <c r="X89" s="285">
        <v>255577.18352270706</v>
      </c>
      <c r="Y89" s="285">
        <v>11539073.672242628</v>
      </c>
      <c r="Z89" s="285">
        <v>11528997.331838364</v>
      </c>
      <c r="AA89" s="284">
        <f t="shared" si="18"/>
        <v>-10076.340404264629</v>
      </c>
      <c r="AB89" s="284">
        <f t="shared" si="20"/>
        <v>5507.9110607363382</v>
      </c>
      <c r="AC89" s="284">
        <f t="shared" si="19"/>
        <v>5503.1013517128231</v>
      </c>
      <c r="AD89" s="285">
        <f t="shared" si="21"/>
        <v>-4.8097090235150972</v>
      </c>
      <c r="AE89" s="286">
        <f t="shared" si="22"/>
        <v>-8.73236508447197E-4</v>
      </c>
      <c r="AF89" s="248">
        <v>11</v>
      </c>
    </row>
    <row r="90" spans="1:32">
      <c r="A90" s="280">
        <v>240</v>
      </c>
      <c r="B90" s="280" t="s">
        <v>116</v>
      </c>
      <c r="C90" s="285">
        <v>19982</v>
      </c>
      <c r="D90" s="285">
        <v>97060864.01000002</v>
      </c>
      <c r="E90" s="285">
        <v>97060864.01000002</v>
      </c>
      <c r="F90" s="284">
        <f t="shared" si="13"/>
        <v>0</v>
      </c>
      <c r="G90" s="285">
        <v>97869000</v>
      </c>
      <c r="H90" s="285">
        <v>97869000</v>
      </c>
      <c r="I90" s="284">
        <f t="shared" si="14"/>
        <v>0</v>
      </c>
      <c r="J90" s="285">
        <v>97464932.00500001</v>
      </c>
      <c r="K90" s="285">
        <v>97464932.00500001</v>
      </c>
      <c r="L90" s="284">
        <f t="shared" si="15"/>
        <v>0</v>
      </c>
      <c r="M90" s="285">
        <v>99557394.578950852</v>
      </c>
      <c r="N90" s="285">
        <v>99471578.589281574</v>
      </c>
      <c r="O90" s="284">
        <f t="shared" si="16"/>
        <v>-85815.989669278264</v>
      </c>
      <c r="P90" s="285">
        <v>2379614.2400000002</v>
      </c>
      <c r="Q90" s="285">
        <v>2379614.2400000002</v>
      </c>
      <c r="R90" s="284">
        <f t="shared" si="17"/>
        <v>0</v>
      </c>
      <c r="S90" s="285">
        <v>2383000</v>
      </c>
      <c r="T90" s="285">
        <v>2383000</v>
      </c>
      <c r="U90" s="285">
        <v>2381307.12</v>
      </c>
      <c r="V90" s="285">
        <v>2381307.12</v>
      </c>
      <c r="W90" s="285">
        <v>2455891.7702836604</v>
      </c>
      <c r="X90" s="285">
        <v>2452527.8781369883</v>
      </c>
      <c r="Y90" s="285">
        <v>102013286.34923451</v>
      </c>
      <c r="Z90" s="285">
        <v>101924106.46741857</v>
      </c>
      <c r="AA90" s="284">
        <f t="shared" si="18"/>
        <v>-89179.881815940142</v>
      </c>
      <c r="AB90" s="284">
        <f t="shared" si="20"/>
        <v>5105.259050607272</v>
      </c>
      <c r="AC90" s="284">
        <f t="shared" si="19"/>
        <v>5100.7960398067544</v>
      </c>
      <c r="AD90" s="285">
        <f t="shared" si="21"/>
        <v>-4.4630108005176226</v>
      </c>
      <c r="AE90" s="286">
        <f t="shared" si="22"/>
        <v>-8.7419869516449831E-4</v>
      </c>
      <c r="AF90" s="248">
        <v>19</v>
      </c>
    </row>
    <row r="91" spans="1:32">
      <c r="A91" s="280">
        <v>241</v>
      </c>
      <c r="B91" s="280" t="s">
        <v>117</v>
      </c>
      <c r="C91" s="285">
        <v>7904</v>
      </c>
      <c r="D91" s="285">
        <v>31878960.259999998</v>
      </c>
      <c r="E91" s="285">
        <v>31878960.259999998</v>
      </c>
      <c r="F91" s="284">
        <f t="shared" si="13"/>
        <v>0</v>
      </c>
      <c r="G91" s="285">
        <v>32841000</v>
      </c>
      <c r="H91" s="285">
        <v>32841000</v>
      </c>
      <c r="I91" s="284">
        <f t="shared" si="14"/>
        <v>0</v>
      </c>
      <c r="J91" s="285">
        <v>32359980.129999999</v>
      </c>
      <c r="K91" s="285">
        <v>32359980.129999999</v>
      </c>
      <c r="L91" s="284">
        <f t="shared" si="15"/>
        <v>0</v>
      </c>
      <c r="M91" s="285">
        <v>33054712.542190507</v>
      </c>
      <c r="N91" s="285">
        <v>33026220.204860486</v>
      </c>
      <c r="O91" s="284">
        <f t="shared" si="16"/>
        <v>-28492.337330020964</v>
      </c>
      <c r="P91" s="285">
        <v>552809.84</v>
      </c>
      <c r="Q91" s="285">
        <v>552809.84</v>
      </c>
      <c r="R91" s="284">
        <f t="shared" si="17"/>
        <v>0</v>
      </c>
      <c r="S91" s="285">
        <v>570000</v>
      </c>
      <c r="T91" s="285">
        <v>570000</v>
      </c>
      <c r="U91" s="285">
        <v>561404.91999999993</v>
      </c>
      <c r="V91" s="285">
        <v>561404.91999999993</v>
      </c>
      <c r="W91" s="285">
        <v>578988.61984033231</v>
      </c>
      <c r="X91" s="285">
        <v>578195.56564516772</v>
      </c>
      <c r="Y91" s="285">
        <v>33633701.162030838</v>
      </c>
      <c r="Z91" s="285">
        <v>33604415.770505652</v>
      </c>
      <c r="AA91" s="284">
        <f t="shared" si="18"/>
        <v>-29285.391525186598</v>
      </c>
      <c r="AB91" s="284">
        <f t="shared" si="20"/>
        <v>4255.2759567346711</v>
      </c>
      <c r="AC91" s="284">
        <f t="shared" si="19"/>
        <v>4251.5708211672127</v>
      </c>
      <c r="AD91" s="285">
        <f t="shared" si="21"/>
        <v>-3.7051355674584556</v>
      </c>
      <c r="AE91" s="286">
        <f t="shared" si="22"/>
        <v>-8.7071569626277041E-4</v>
      </c>
      <c r="AF91" s="248">
        <v>19</v>
      </c>
    </row>
    <row r="92" spans="1:32">
      <c r="A92" s="280">
        <v>244</v>
      </c>
      <c r="B92" s="280" t="s">
        <v>118</v>
      </c>
      <c r="C92" s="285">
        <v>19116</v>
      </c>
      <c r="D92" s="285">
        <v>52304594.769999981</v>
      </c>
      <c r="E92" s="285">
        <v>55175107.440000005</v>
      </c>
      <c r="F92" s="284">
        <f t="shared" si="13"/>
        <v>2870512.6700000241</v>
      </c>
      <c r="G92" s="285">
        <v>57712000</v>
      </c>
      <c r="H92" s="285">
        <v>57712000</v>
      </c>
      <c r="I92" s="284">
        <f t="shared" si="14"/>
        <v>0</v>
      </c>
      <c r="J92" s="285">
        <v>55008297.38499999</v>
      </c>
      <c r="K92" s="285">
        <v>56443553.719999999</v>
      </c>
      <c r="L92" s="284">
        <f t="shared" si="15"/>
        <v>1435256.3350000083</v>
      </c>
      <c r="M92" s="285">
        <v>56189263.719937406</v>
      </c>
      <c r="N92" s="285">
        <v>57605635.937131599</v>
      </c>
      <c r="O92" s="284">
        <f t="shared" si="16"/>
        <v>1416372.2171941921</v>
      </c>
      <c r="P92" s="285">
        <v>1342661.97</v>
      </c>
      <c r="Q92" s="285">
        <v>1348777.77</v>
      </c>
      <c r="R92" s="284">
        <f t="shared" si="17"/>
        <v>6115.8000000000466</v>
      </c>
      <c r="S92" s="285">
        <v>1326000</v>
      </c>
      <c r="T92" s="285">
        <v>1326000</v>
      </c>
      <c r="U92" s="285">
        <v>1334330.9849999999</v>
      </c>
      <c r="V92" s="285">
        <v>1337388.885</v>
      </c>
      <c r="W92" s="285">
        <v>1376123.4144783432</v>
      </c>
      <c r="X92" s="285">
        <v>1377387.8626680637</v>
      </c>
      <c r="Y92" s="285">
        <v>57565387.134415753</v>
      </c>
      <c r="Z92" s="285">
        <v>58983023.799799666</v>
      </c>
      <c r="AA92" s="284">
        <f t="shared" si="18"/>
        <v>1417636.6653839126</v>
      </c>
      <c r="AB92" s="284">
        <f t="shared" si="20"/>
        <v>3011.3719990801292</v>
      </c>
      <c r="AC92" s="284">
        <f t="shared" si="19"/>
        <v>3085.5316907197985</v>
      </c>
      <c r="AD92" s="285">
        <f t="shared" si="21"/>
        <v>74.15969163966929</v>
      </c>
      <c r="AE92" s="286">
        <f t="shared" si="22"/>
        <v>2.4626546193005226E-2</v>
      </c>
      <c r="AF92" s="248">
        <v>17</v>
      </c>
    </row>
    <row r="93" spans="1:32">
      <c r="A93" s="280">
        <v>245</v>
      </c>
      <c r="B93" s="280" t="s">
        <v>119</v>
      </c>
      <c r="C93" s="285">
        <v>37232</v>
      </c>
      <c r="D93" s="285">
        <v>121120344.00999999</v>
      </c>
      <c r="E93" s="285">
        <v>121120344.00999999</v>
      </c>
      <c r="F93" s="284">
        <f t="shared" si="13"/>
        <v>0</v>
      </c>
      <c r="G93" s="285">
        <v>124822000</v>
      </c>
      <c r="H93" s="285">
        <v>124822000</v>
      </c>
      <c r="I93" s="284">
        <f t="shared" si="14"/>
        <v>0</v>
      </c>
      <c r="J93" s="285">
        <v>122971172.005</v>
      </c>
      <c r="K93" s="285">
        <v>122971172.005</v>
      </c>
      <c r="L93" s="284">
        <f t="shared" si="15"/>
        <v>0</v>
      </c>
      <c r="M93" s="285">
        <v>125611224.89173603</v>
      </c>
      <c r="N93" s="285">
        <v>125502951.15051128</v>
      </c>
      <c r="O93" s="284">
        <f t="shared" si="16"/>
        <v>-108273.74122475088</v>
      </c>
      <c r="P93" s="285">
        <v>2842036.89</v>
      </c>
      <c r="Q93" s="285">
        <v>2842036.89</v>
      </c>
      <c r="R93" s="284">
        <f t="shared" si="17"/>
        <v>0</v>
      </c>
      <c r="S93" s="285">
        <v>2811000</v>
      </c>
      <c r="T93" s="285">
        <v>2811000</v>
      </c>
      <c r="U93" s="285">
        <v>2826518.4450000003</v>
      </c>
      <c r="V93" s="285">
        <v>2826518.4450000003</v>
      </c>
      <c r="W93" s="285">
        <v>2915047.5087104551</v>
      </c>
      <c r="X93" s="285">
        <v>2911054.7002567686</v>
      </c>
      <c r="Y93" s="285">
        <v>128526272.40044649</v>
      </c>
      <c r="Z93" s="285">
        <v>128414005.85076804</v>
      </c>
      <c r="AA93" s="284">
        <f t="shared" si="18"/>
        <v>-112266.54967844486</v>
      </c>
      <c r="AB93" s="284">
        <f t="shared" si="20"/>
        <v>3452.0378276871102</v>
      </c>
      <c r="AC93" s="284">
        <f t="shared" si="19"/>
        <v>3449.0225035122489</v>
      </c>
      <c r="AD93" s="285">
        <f t="shared" si="21"/>
        <v>-3.0153241748612345</v>
      </c>
      <c r="AE93" s="286">
        <f t="shared" si="22"/>
        <v>-8.734910581444941E-4</v>
      </c>
      <c r="AF93" s="248">
        <v>1</v>
      </c>
    </row>
    <row r="94" spans="1:32">
      <c r="A94" s="280">
        <v>249</v>
      </c>
      <c r="B94" s="280" t="s">
        <v>120</v>
      </c>
      <c r="C94" s="285">
        <v>9443</v>
      </c>
      <c r="D94" s="285">
        <v>41768287.379999995</v>
      </c>
      <c r="E94" s="285">
        <v>41768287.379999995</v>
      </c>
      <c r="F94" s="284">
        <f t="shared" si="13"/>
        <v>0</v>
      </c>
      <c r="G94" s="285">
        <v>41662000</v>
      </c>
      <c r="H94" s="285">
        <v>41662000</v>
      </c>
      <c r="I94" s="284">
        <f t="shared" si="14"/>
        <v>0</v>
      </c>
      <c r="J94" s="285">
        <v>41715143.689999998</v>
      </c>
      <c r="K94" s="285">
        <v>41715143.689999998</v>
      </c>
      <c r="L94" s="284">
        <f t="shared" si="15"/>
        <v>0</v>
      </c>
      <c r="M94" s="285">
        <v>42610720.951920502</v>
      </c>
      <c r="N94" s="285">
        <v>42573991.573811777</v>
      </c>
      <c r="O94" s="284">
        <f t="shared" si="16"/>
        <v>-36729.378108724952</v>
      </c>
      <c r="P94" s="285">
        <v>836362.46</v>
      </c>
      <c r="Q94" s="285">
        <v>836362.46</v>
      </c>
      <c r="R94" s="284">
        <f t="shared" si="17"/>
        <v>0</v>
      </c>
      <c r="S94" s="285">
        <v>911000</v>
      </c>
      <c r="T94" s="285">
        <v>911000</v>
      </c>
      <c r="U94" s="285">
        <v>873681.23</v>
      </c>
      <c r="V94" s="285">
        <v>873681.23</v>
      </c>
      <c r="W94" s="285">
        <v>901045.70073611755</v>
      </c>
      <c r="X94" s="285">
        <v>899811.5174576951</v>
      </c>
      <c r="Y94" s="285">
        <v>43511766.652656622</v>
      </c>
      <c r="Z94" s="285">
        <v>43473803.091269471</v>
      </c>
      <c r="AA94" s="284">
        <f t="shared" si="18"/>
        <v>-37963.56138715148</v>
      </c>
      <c r="AB94" s="284">
        <f t="shared" si="20"/>
        <v>4607.8329612047673</v>
      </c>
      <c r="AC94" s="284">
        <f t="shared" si="19"/>
        <v>4603.8126751317877</v>
      </c>
      <c r="AD94" s="285">
        <f t="shared" si="21"/>
        <v>-4.0202860729796157</v>
      </c>
      <c r="AE94" s="286">
        <f t="shared" si="22"/>
        <v>-8.7248954266095377E-4</v>
      </c>
      <c r="AF94" s="248">
        <v>13</v>
      </c>
    </row>
    <row r="95" spans="1:32">
      <c r="A95" s="280">
        <v>250</v>
      </c>
      <c r="B95" s="280" t="s">
        <v>121</v>
      </c>
      <c r="C95" s="285">
        <v>1808</v>
      </c>
      <c r="D95" s="285">
        <v>8696723.0600000005</v>
      </c>
      <c r="E95" s="285">
        <v>8696723.0600000005</v>
      </c>
      <c r="F95" s="284">
        <f t="shared" si="13"/>
        <v>0</v>
      </c>
      <c r="G95" s="285">
        <v>8694000</v>
      </c>
      <c r="H95" s="285">
        <v>8694000</v>
      </c>
      <c r="I95" s="284">
        <f t="shared" si="14"/>
        <v>0</v>
      </c>
      <c r="J95" s="285">
        <v>8695361.5300000012</v>
      </c>
      <c r="K95" s="285">
        <v>8695361.5300000012</v>
      </c>
      <c r="L95" s="284">
        <f t="shared" si="15"/>
        <v>0</v>
      </c>
      <c r="M95" s="285">
        <v>8882041.1715305913</v>
      </c>
      <c r="N95" s="285">
        <v>8874385.0736923385</v>
      </c>
      <c r="O95" s="284">
        <f t="shared" si="16"/>
        <v>-7656.0978382527828</v>
      </c>
      <c r="P95" s="285">
        <v>158553.48000000001</v>
      </c>
      <c r="Q95" s="285">
        <v>158553.48000000001</v>
      </c>
      <c r="R95" s="284">
        <f t="shared" si="17"/>
        <v>0</v>
      </c>
      <c r="S95" s="285">
        <v>157000</v>
      </c>
      <c r="T95" s="285">
        <v>157000</v>
      </c>
      <c r="U95" s="285">
        <v>157776.74</v>
      </c>
      <c r="V95" s="285">
        <v>157776.74</v>
      </c>
      <c r="W95" s="285">
        <v>162718.44738287464</v>
      </c>
      <c r="X95" s="285">
        <v>162495.56813636504</v>
      </c>
      <c r="Y95" s="285">
        <v>9044759.6189134661</v>
      </c>
      <c r="Z95" s="285">
        <v>9036880.6418287028</v>
      </c>
      <c r="AA95" s="284">
        <f t="shared" si="18"/>
        <v>-7878.9770847633481</v>
      </c>
      <c r="AB95" s="284">
        <f t="shared" si="20"/>
        <v>5002.632532584882</v>
      </c>
      <c r="AC95" s="284">
        <f t="shared" si="19"/>
        <v>4998.2746912769371</v>
      </c>
      <c r="AD95" s="285">
        <f t="shared" si="21"/>
        <v>-4.3578413079449092</v>
      </c>
      <c r="AE95" s="286">
        <f t="shared" si="22"/>
        <v>-8.7110961669878916E-4</v>
      </c>
      <c r="AF95" s="248">
        <v>6</v>
      </c>
    </row>
    <row r="96" spans="1:32">
      <c r="A96" s="280">
        <v>256</v>
      </c>
      <c r="B96" s="280" t="s">
        <v>122</v>
      </c>
      <c r="C96" s="285">
        <v>1581</v>
      </c>
      <c r="D96" s="285">
        <v>7887708.7200000016</v>
      </c>
      <c r="E96" s="285">
        <v>8063609.5299999993</v>
      </c>
      <c r="F96" s="284">
        <f t="shared" si="13"/>
        <v>175900.80999999773</v>
      </c>
      <c r="G96" s="285">
        <v>8067000</v>
      </c>
      <c r="H96" s="285">
        <v>8067000</v>
      </c>
      <c r="I96" s="284">
        <f t="shared" si="14"/>
        <v>0</v>
      </c>
      <c r="J96" s="285">
        <v>7977354.3600000013</v>
      </c>
      <c r="K96" s="285">
        <v>8065304.7649999997</v>
      </c>
      <c r="L96" s="284">
        <f t="shared" si="15"/>
        <v>87950.404999998398</v>
      </c>
      <c r="M96" s="285">
        <v>8148619.1943774279</v>
      </c>
      <c r="N96" s="285">
        <v>8231356.4507185807</v>
      </c>
      <c r="O96" s="284">
        <f t="shared" si="16"/>
        <v>82737.256341152824</v>
      </c>
      <c r="P96" s="285">
        <v>158000</v>
      </c>
      <c r="Q96" s="285">
        <v>143823.82</v>
      </c>
      <c r="R96" s="284">
        <f t="shared" si="17"/>
        <v>-14176.179999999993</v>
      </c>
      <c r="S96" s="285">
        <v>143000</v>
      </c>
      <c r="T96" s="285">
        <v>143000</v>
      </c>
      <c r="U96" s="285">
        <v>150500</v>
      </c>
      <c r="V96" s="285">
        <v>143411.91</v>
      </c>
      <c r="W96" s="285">
        <v>155213.79343446085</v>
      </c>
      <c r="X96" s="285">
        <v>147701.11103177347</v>
      </c>
      <c r="Y96" s="285">
        <v>8303832.9878118886</v>
      </c>
      <c r="Z96" s="285">
        <v>8379057.5617503542</v>
      </c>
      <c r="AA96" s="284">
        <f t="shared" si="18"/>
        <v>75224.573938465677</v>
      </c>
      <c r="AB96" s="284">
        <f t="shared" si="20"/>
        <v>5252.2662794509097</v>
      </c>
      <c r="AC96" s="284">
        <f t="shared" si="19"/>
        <v>5299.8466551235633</v>
      </c>
      <c r="AD96" s="285">
        <f t="shared" si="21"/>
        <v>47.580375672653645</v>
      </c>
      <c r="AE96" s="286">
        <f t="shared" si="22"/>
        <v>9.0590181725569065E-3</v>
      </c>
      <c r="AF96" s="248">
        <v>13</v>
      </c>
    </row>
    <row r="97" spans="1:32">
      <c r="A97" s="280">
        <v>257</v>
      </c>
      <c r="B97" s="280" t="s">
        <v>123</v>
      </c>
      <c r="C97" s="285">
        <v>40433</v>
      </c>
      <c r="D97" s="285">
        <v>114788727.48999999</v>
      </c>
      <c r="E97" s="285">
        <v>114788727.48999999</v>
      </c>
      <c r="F97" s="284">
        <f t="shared" si="13"/>
        <v>0</v>
      </c>
      <c r="G97" s="285">
        <v>122823000</v>
      </c>
      <c r="H97" s="285">
        <v>122823000</v>
      </c>
      <c r="I97" s="284">
        <f t="shared" si="14"/>
        <v>0</v>
      </c>
      <c r="J97" s="285">
        <v>118805863.745</v>
      </c>
      <c r="K97" s="285">
        <v>118805863.745</v>
      </c>
      <c r="L97" s="284">
        <f t="shared" si="15"/>
        <v>0</v>
      </c>
      <c r="M97" s="285">
        <v>121356492.14373076</v>
      </c>
      <c r="N97" s="285">
        <v>121251885.87595779</v>
      </c>
      <c r="O97" s="284">
        <f t="shared" si="16"/>
        <v>-104606.26777297258</v>
      </c>
      <c r="P97" s="285">
        <v>2815934.69</v>
      </c>
      <c r="Q97" s="285">
        <v>2815934.6900000004</v>
      </c>
      <c r="R97" s="284">
        <f t="shared" si="17"/>
        <v>0</v>
      </c>
      <c r="S97" s="285">
        <v>2867000</v>
      </c>
      <c r="T97" s="285">
        <v>2867000</v>
      </c>
      <c r="U97" s="285">
        <v>2841467.3449999997</v>
      </c>
      <c r="V97" s="285">
        <v>2841467.3450000002</v>
      </c>
      <c r="W97" s="285">
        <v>2930464.6215122649</v>
      </c>
      <c r="X97" s="285">
        <v>2926450.6958801649</v>
      </c>
      <c r="Y97" s="285">
        <v>124286956.76524302</v>
      </c>
      <c r="Z97" s="285">
        <v>124178336.57183795</v>
      </c>
      <c r="AA97" s="284">
        <f t="shared" si="18"/>
        <v>-108620.19340507686</v>
      </c>
      <c r="AB97" s="284">
        <f t="shared" si="20"/>
        <v>3073.8989628581362</v>
      </c>
      <c r="AC97" s="284">
        <f t="shared" si="19"/>
        <v>3071.212538565972</v>
      </c>
      <c r="AD97" s="285">
        <f t="shared" si="21"/>
        <v>-2.6864242921642472</v>
      </c>
      <c r="AE97" s="286">
        <f t="shared" si="22"/>
        <v>-8.7394684230817656E-4</v>
      </c>
      <c r="AF97" s="248">
        <v>1</v>
      </c>
    </row>
    <row r="98" spans="1:32">
      <c r="A98" s="280">
        <v>260</v>
      </c>
      <c r="B98" s="280" t="s">
        <v>124</v>
      </c>
      <c r="C98" s="285">
        <v>9877</v>
      </c>
      <c r="D98" s="285">
        <v>45290754.420000002</v>
      </c>
      <c r="E98" s="285">
        <v>45290754.420000002</v>
      </c>
      <c r="F98" s="284">
        <f t="shared" si="13"/>
        <v>0</v>
      </c>
      <c r="G98" s="285">
        <v>45607000</v>
      </c>
      <c r="H98" s="285">
        <v>45607000</v>
      </c>
      <c r="I98" s="284">
        <f t="shared" si="14"/>
        <v>0</v>
      </c>
      <c r="J98" s="285">
        <v>45448877.210000001</v>
      </c>
      <c r="K98" s="285">
        <v>45448877.210000001</v>
      </c>
      <c r="L98" s="284">
        <f t="shared" si="15"/>
        <v>0</v>
      </c>
      <c r="M98" s="285">
        <v>46424613.535195746</v>
      </c>
      <c r="N98" s="285">
        <v>46384596.676856041</v>
      </c>
      <c r="O98" s="284">
        <f t="shared" si="16"/>
        <v>-40016.858339704573</v>
      </c>
      <c r="P98" s="285">
        <v>892542.94</v>
      </c>
      <c r="Q98" s="285">
        <v>892542.94</v>
      </c>
      <c r="R98" s="284">
        <f t="shared" si="17"/>
        <v>0</v>
      </c>
      <c r="S98" s="285">
        <v>931000</v>
      </c>
      <c r="T98" s="285">
        <v>931000</v>
      </c>
      <c r="U98" s="285">
        <v>911771.47</v>
      </c>
      <c r="V98" s="285">
        <v>911771.47</v>
      </c>
      <c r="W98" s="285">
        <v>940328.96082401811</v>
      </c>
      <c r="X98" s="285">
        <v>939040.97034948703</v>
      </c>
      <c r="Y98" s="285">
        <v>47364942.496019766</v>
      </c>
      <c r="Z98" s="285">
        <v>47323637.647205532</v>
      </c>
      <c r="AA98" s="284">
        <f t="shared" si="18"/>
        <v>-41304.848814234138</v>
      </c>
      <c r="AB98" s="284">
        <f t="shared" si="20"/>
        <v>4795.4786368350478</v>
      </c>
      <c r="AC98" s="284">
        <f t="shared" si="19"/>
        <v>4791.2967143065234</v>
      </c>
      <c r="AD98" s="285">
        <f t="shared" si="21"/>
        <v>-4.1819225285244102</v>
      </c>
      <c r="AE98" s="286">
        <f t="shared" si="22"/>
        <v>-8.7205529316765416E-4</v>
      </c>
      <c r="AF98" s="248">
        <v>12</v>
      </c>
    </row>
    <row r="99" spans="1:32">
      <c r="A99" s="280">
        <v>261</v>
      </c>
      <c r="B99" s="280" t="s">
        <v>125</v>
      </c>
      <c r="C99" s="285">
        <v>6523</v>
      </c>
      <c r="D99" s="285">
        <v>28000759.470000003</v>
      </c>
      <c r="E99" s="285">
        <v>28000759.470000006</v>
      </c>
      <c r="F99" s="284">
        <f t="shared" si="13"/>
        <v>0</v>
      </c>
      <c r="G99" s="285">
        <v>29501000</v>
      </c>
      <c r="H99" s="285">
        <v>29501000</v>
      </c>
      <c r="I99" s="284">
        <f t="shared" si="14"/>
        <v>0</v>
      </c>
      <c r="J99" s="285">
        <v>28750879.734999999</v>
      </c>
      <c r="K99" s="285">
        <v>28750879.735000003</v>
      </c>
      <c r="L99" s="284">
        <f t="shared" si="15"/>
        <v>0</v>
      </c>
      <c r="M99" s="285">
        <v>29368128.817065362</v>
      </c>
      <c r="N99" s="285">
        <v>29342814.222907595</v>
      </c>
      <c r="O99" s="284">
        <f t="shared" si="16"/>
        <v>-25314.594157766551</v>
      </c>
      <c r="P99" s="285">
        <v>949663.56</v>
      </c>
      <c r="Q99" s="285">
        <v>949663.56</v>
      </c>
      <c r="R99" s="284">
        <f t="shared" si="17"/>
        <v>0</v>
      </c>
      <c r="S99" s="285">
        <v>984000</v>
      </c>
      <c r="T99" s="285">
        <v>984000</v>
      </c>
      <c r="U99" s="285">
        <v>966831.78</v>
      </c>
      <c r="V99" s="285">
        <v>966831.78</v>
      </c>
      <c r="W99" s="285">
        <v>997113.80855011358</v>
      </c>
      <c r="X99" s="285">
        <v>995748.03854733671</v>
      </c>
      <c r="Y99" s="285">
        <v>30365242.625615474</v>
      </c>
      <c r="Z99" s="285">
        <v>30338562.261454932</v>
      </c>
      <c r="AA99" s="284">
        <f t="shared" si="18"/>
        <v>-26680.364160541445</v>
      </c>
      <c r="AB99" s="284">
        <f t="shared" si="20"/>
        <v>4655.1038825104206</v>
      </c>
      <c r="AC99" s="284">
        <f t="shared" si="19"/>
        <v>4651.0136841108279</v>
      </c>
      <c r="AD99" s="285">
        <f t="shared" si="21"/>
        <v>-4.0901983995927367</v>
      </c>
      <c r="AE99" s="286">
        <f t="shared" si="22"/>
        <v>-8.7864814681363459E-4</v>
      </c>
      <c r="AF99" s="248">
        <v>19</v>
      </c>
    </row>
    <row r="100" spans="1:32">
      <c r="A100" s="280">
        <v>263</v>
      </c>
      <c r="B100" s="280" t="s">
        <v>126</v>
      </c>
      <c r="C100" s="285">
        <v>7759</v>
      </c>
      <c r="D100" s="285">
        <v>35412997.599999994</v>
      </c>
      <c r="E100" s="285">
        <v>35412997.599999994</v>
      </c>
      <c r="F100" s="284">
        <f t="shared" si="13"/>
        <v>0</v>
      </c>
      <c r="G100" s="285">
        <v>36496000</v>
      </c>
      <c r="H100" s="285">
        <v>36496000</v>
      </c>
      <c r="I100" s="284">
        <f t="shared" si="14"/>
        <v>0</v>
      </c>
      <c r="J100" s="285">
        <v>35954498.799999997</v>
      </c>
      <c r="K100" s="285">
        <v>35954498.799999997</v>
      </c>
      <c r="L100" s="284">
        <f t="shared" si="15"/>
        <v>0</v>
      </c>
      <c r="M100" s="285">
        <v>36726401.489064619</v>
      </c>
      <c r="N100" s="285">
        <v>36694744.247489505</v>
      </c>
      <c r="O100" s="284">
        <f t="shared" si="16"/>
        <v>-31657.241575114429</v>
      </c>
      <c r="P100" s="285">
        <v>856335.54999999993</v>
      </c>
      <c r="Q100" s="285">
        <v>856335.54999999993</v>
      </c>
      <c r="R100" s="284">
        <f t="shared" si="17"/>
        <v>0</v>
      </c>
      <c r="S100" s="285">
        <v>918000</v>
      </c>
      <c r="T100" s="285">
        <v>918000</v>
      </c>
      <c r="U100" s="285">
        <v>887167.77499999991</v>
      </c>
      <c r="V100" s="285">
        <v>887167.77499999991</v>
      </c>
      <c r="W100" s="285">
        <v>914954.65628279222</v>
      </c>
      <c r="X100" s="285">
        <v>913701.42158406787</v>
      </c>
      <c r="Y100" s="285">
        <v>37641356.145347409</v>
      </c>
      <c r="Z100" s="285">
        <v>37608445.669073574</v>
      </c>
      <c r="AA100" s="284">
        <f t="shared" si="18"/>
        <v>-32910.476273834705</v>
      </c>
      <c r="AB100" s="284">
        <f t="shared" si="20"/>
        <v>4851.3153944254946</v>
      </c>
      <c r="AC100" s="284">
        <f t="shared" si="19"/>
        <v>4847.0738070722482</v>
      </c>
      <c r="AD100" s="285">
        <f t="shared" si="21"/>
        <v>-4.2415873532463593</v>
      </c>
      <c r="AE100" s="286">
        <f t="shared" si="22"/>
        <v>-8.7431696527507654E-4</v>
      </c>
      <c r="AF100" s="248">
        <v>11</v>
      </c>
    </row>
    <row r="101" spans="1:32">
      <c r="A101" s="280">
        <v>265</v>
      </c>
      <c r="B101" s="280" t="s">
        <v>127</v>
      </c>
      <c r="C101" s="285">
        <v>1088</v>
      </c>
      <c r="D101" s="285">
        <v>5337597.05</v>
      </c>
      <c r="E101" s="285">
        <v>5394736.7599999998</v>
      </c>
      <c r="F101" s="284">
        <f t="shared" si="13"/>
        <v>57139.709999999963</v>
      </c>
      <c r="G101" s="285">
        <v>5501000</v>
      </c>
      <c r="H101" s="285">
        <v>5501000</v>
      </c>
      <c r="I101" s="284">
        <f t="shared" si="14"/>
        <v>0</v>
      </c>
      <c r="J101" s="285">
        <v>5419298.5250000004</v>
      </c>
      <c r="K101" s="285">
        <v>5447868.3799999999</v>
      </c>
      <c r="L101" s="284">
        <f t="shared" si="15"/>
        <v>28569.854999999516</v>
      </c>
      <c r="M101" s="285">
        <v>5535644.7749522161</v>
      </c>
      <c r="N101" s="285">
        <v>5560031.2497774269</v>
      </c>
      <c r="O101" s="284">
        <f t="shared" si="16"/>
        <v>24386.474825210869</v>
      </c>
      <c r="P101" s="285">
        <v>98779.950000000012</v>
      </c>
      <c r="Q101" s="285">
        <v>98779.950000000012</v>
      </c>
      <c r="R101" s="284">
        <f t="shared" si="17"/>
        <v>0</v>
      </c>
      <c r="S101" s="285">
        <v>108000</v>
      </c>
      <c r="T101" s="285">
        <v>108000</v>
      </c>
      <c r="U101" s="285">
        <v>103389.97500000001</v>
      </c>
      <c r="V101" s="285">
        <v>103389.97500000001</v>
      </c>
      <c r="W101" s="285">
        <v>106628.24068334932</v>
      </c>
      <c r="X101" s="285">
        <v>106482.18949909588</v>
      </c>
      <c r="Y101" s="285">
        <v>5642273.0156355649</v>
      </c>
      <c r="Z101" s="285">
        <v>5666513.439276523</v>
      </c>
      <c r="AA101" s="284">
        <f t="shared" si="18"/>
        <v>24240.423640958034</v>
      </c>
      <c r="AB101" s="284">
        <f t="shared" si="20"/>
        <v>5185.9126981944528</v>
      </c>
      <c r="AC101" s="284">
        <f t="shared" si="19"/>
        <v>5208.1924993350394</v>
      </c>
      <c r="AD101" s="285">
        <f t="shared" si="21"/>
        <v>22.279801140586642</v>
      </c>
      <c r="AE101" s="286">
        <f t="shared" si="22"/>
        <v>4.2962160061706519E-3</v>
      </c>
      <c r="AF101" s="248">
        <v>13</v>
      </c>
    </row>
    <row r="102" spans="1:32">
      <c r="A102" s="280">
        <v>271</v>
      </c>
      <c r="B102" s="280" t="s">
        <v>128</v>
      </c>
      <c r="C102" s="285">
        <v>6951</v>
      </c>
      <c r="D102" s="285">
        <v>29920069.139999997</v>
      </c>
      <c r="E102" s="285">
        <v>29920069.139999997</v>
      </c>
      <c r="F102" s="284">
        <f t="shared" si="13"/>
        <v>0</v>
      </c>
      <c r="G102" s="285">
        <v>30102000</v>
      </c>
      <c r="H102" s="285">
        <v>30102000</v>
      </c>
      <c r="I102" s="284">
        <f t="shared" si="14"/>
        <v>0</v>
      </c>
      <c r="J102" s="285">
        <v>30011034.57</v>
      </c>
      <c r="K102" s="285">
        <v>30011034.57</v>
      </c>
      <c r="L102" s="284">
        <f t="shared" si="15"/>
        <v>0</v>
      </c>
      <c r="M102" s="285">
        <v>30655337.760403376</v>
      </c>
      <c r="N102" s="285">
        <v>30628913.624258786</v>
      </c>
      <c r="O102" s="284">
        <f t="shared" si="16"/>
        <v>-26424.136144589633</v>
      </c>
      <c r="P102" s="285">
        <v>840797.79</v>
      </c>
      <c r="Q102" s="285">
        <v>840797.79</v>
      </c>
      <c r="R102" s="284">
        <f t="shared" si="17"/>
        <v>0</v>
      </c>
      <c r="S102" s="285">
        <v>689000</v>
      </c>
      <c r="T102" s="285">
        <v>689000</v>
      </c>
      <c r="U102" s="285">
        <v>764898.89500000002</v>
      </c>
      <c r="V102" s="285">
        <v>764898.89500000002</v>
      </c>
      <c r="W102" s="285">
        <v>788856.20655666024</v>
      </c>
      <c r="X102" s="285">
        <v>787775.69184090663</v>
      </c>
      <c r="Y102" s="285">
        <v>31444193.966960035</v>
      </c>
      <c r="Z102" s="285">
        <v>31416689.316099692</v>
      </c>
      <c r="AA102" s="284">
        <f t="shared" si="18"/>
        <v>-27504.650860343128</v>
      </c>
      <c r="AB102" s="284">
        <f t="shared" si="20"/>
        <v>4523.6935645173407</v>
      </c>
      <c r="AC102" s="284">
        <f t="shared" si="19"/>
        <v>4519.7366301395041</v>
      </c>
      <c r="AD102" s="285">
        <f t="shared" si="21"/>
        <v>-3.9569343778366601</v>
      </c>
      <c r="AE102" s="286">
        <f t="shared" si="22"/>
        <v>-8.7471317882223713E-4</v>
      </c>
      <c r="AF102" s="248">
        <v>4</v>
      </c>
    </row>
    <row r="103" spans="1:32">
      <c r="A103" s="280">
        <v>272</v>
      </c>
      <c r="B103" s="280" t="s">
        <v>129</v>
      </c>
      <c r="C103" s="285">
        <v>47909</v>
      </c>
      <c r="D103" s="285">
        <v>179925931.28</v>
      </c>
      <c r="E103" s="285">
        <v>179925931.28</v>
      </c>
      <c r="F103" s="284">
        <f t="shared" si="13"/>
        <v>0</v>
      </c>
      <c r="G103" s="285">
        <v>178388000</v>
      </c>
      <c r="H103" s="285">
        <v>178388000</v>
      </c>
      <c r="I103" s="284">
        <f t="shared" si="14"/>
        <v>0</v>
      </c>
      <c r="J103" s="285">
        <v>179156965.63999999</v>
      </c>
      <c r="K103" s="285">
        <v>179156965.63999999</v>
      </c>
      <c r="L103" s="284">
        <f t="shared" si="15"/>
        <v>0</v>
      </c>
      <c r="M103" s="285">
        <v>183003264.38307062</v>
      </c>
      <c r="N103" s="285">
        <v>182845520.13602442</v>
      </c>
      <c r="O103" s="284">
        <f t="shared" si="16"/>
        <v>-157744.24704620242</v>
      </c>
      <c r="P103" s="285">
        <v>4139248.4399999995</v>
      </c>
      <c r="Q103" s="285">
        <v>4139248.4399999985</v>
      </c>
      <c r="R103" s="284">
        <f t="shared" si="17"/>
        <v>0</v>
      </c>
      <c r="S103" s="285">
        <v>6051000</v>
      </c>
      <c r="T103" s="285">
        <v>6051000</v>
      </c>
      <c r="U103" s="285">
        <v>5095124.22</v>
      </c>
      <c r="V103" s="285">
        <v>5095124.2199999988</v>
      </c>
      <c r="W103" s="285">
        <v>5254708.0279468335</v>
      </c>
      <c r="X103" s="285">
        <v>5247510.5319976415</v>
      </c>
      <c r="Y103" s="285">
        <v>188257972.41101745</v>
      </c>
      <c r="Z103" s="285">
        <v>188093030.66802207</v>
      </c>
      <c r="AA103" s="284">
        <f t="shared" si="18"/>
        <v>-164941.74299538136</v>
      </c>
      <c r="AB103" s="284">
        <f t="shared" si="20"/>
        <v>3929.4907514458127</v>
      </c>
      <c r="AC103" s="284">
        <f t="shared" si="19"/>
        <v>3926.0479381331706</v>
      </c>
      <c r="AD103" s="285">
        <f t="shared" si="21"/>
        <v>-3.4428133126421017</v>
      </c>
      <c r="AE103" s="286">
        <f t="shared" si="22"/>
        <v>-8.7614745279025188E-4</v>
      </c>
      <c r="AF103" s="248">
        <v>16</v>
      </c>
    </row>
    <row r="104" spans="1:32">
      <c r="A104" s="280">
        <v>273</v>
      </c>
      <c r="B104" s="280" t="s">
        <v>130</v>
      </c>
      <c r="C104" s="285">
        <v>3989</v>
      </c>
      <c r="D104" s="285">
        <v>19766453.859999996</v>
      </c>
      <c r="E104" s="285">
        <v>19522007.749999996</v>
      </c>
      <c r="F104" s="284">
        <f t="shared" si="13"/>
        <v>-244446.1099999994</v>
      </c>
      <c r="G104" s="285">
        <v>18523000</v>
      </c>
      <c r="H104" s="285">
        <v>18523000</v>
      </c>
      <c r="I104" s="284">
        <f t="shared" si="14"/>
        <v>0</v>
      </c>
      <c r="J104" s="285">
        <v>19144726.93</v>
      </c>
      <c r="K104" s="285">
        <v>19022503.875</v>
      </c>
      <c r="L104" s="284">
        <f t="shared" si="15"/>
        <v>-122223.0549999997</v>
      </c>
      <c r="M104" s="285">
        <v>19555742.705268569</v>
      </c>
      <c r="N104" s="285">
        <v>19414146.711454175</v>
      </c>
      <c r="O104" s="284">
        <f t="shared" si="16"/>
        <v>-141595.99381439388</v>
      </c>
      <c r="P104" s="285">
        <v>523191</v>
      </c>
      <c r="Q104" s="285">
        <v>523191</v>
      </c>
      <c r="R104" s="284">
        <f t="shared" si="17"/>
        <v>0</v>
      </c>
      <c r="S104" s="285">
        <v>531000</v>
      </c>
      <c r="T104" s="285">
        <v>531000</v>
      </c>
      <c r="U104" s="285">
        <v>527095.5</v>
      </c>
      <c r="V104" s="285">
        <v>527095.5</v>
      </c>
      <c r="W104" s="285">
        <v>543604.59838693589</v>
      </c>
      <c r="X104" s="285">
        <v>542860.0105099231</v>
      </c>
      <c r="Y104" s="285">
        <v>20099347.303655505</v>
      </c>
      <c r="Z104" s="285">
        <v>19957006.721964099</v>
      </c>
      <c r="AA104" s="284">
        <f t="shared" si="18"/>
        <v>-142340.58169140667</v>
      </c>
      <c r="AB104" s="284">
        <f t="shared" si="20"/>
        <v>5038.6932323027086</v>
      </c>
      <c r="AC104" s="284">
        <f t="shared" si="19"/>
        <v>5003.0099578751815</v>
      </c>
      <c r="AD104" s="285">
        <f t="shared" si="21"/>
        <v>-35.683274427527067</v>
      </c>
      <c r="AE104" s="286">
        <f t="shared" si="22"/>
        <v>-7.0818509447576807E-3</v>
      </c>
      <c r="AF104" s="248">
        <v>19</v>
      </c>
    </row>
    <row r="105" spans="1:32">
      <c r="A105" s="280">
        <v>275</v>
      </c>
      <c r="B105" s="280" t="s">
        <v>131</v>
      </c>
      <c r="C105" s="285">
        <v>2586</v>
      </c>
      <c r="D105" s="285">
        <v>11216959.479999999</v>
      </c>
      <c r="E105" s="285">
        <v>11288831.539999999</v>
      </c>
      <c r="F105" s="284">
        <f t="shared" si="13"/>
        <v>71872.060000000522</v>
      </c>
      <c r="G105" s="285">
        <v>11566000</v>
      </c>
      <c r="H105" s="285">
        <v>11566000</v>
      </c>
      <c r="I105" s="284">
        <f t="shared" si="14"/>
        <v>0</v>
      </c>
      <c r="J105" s="285">
        <v>11391479.739999998</v>
      </c>
      <c r="K105" s="285">
        <v>11427415.77</v>
      </c>
      <c r="L105" s="284">
        <f t="shared" si="15"/>
        <v>35936.030000001192</v>
      </c>
      <c r="M105" s="285">
        <v>11636042.010013651</v>
      </c>
      <c r="N105" s="285">
        <v>11662687.927383328</v>
      </c>
      <c r="O105" s="284">
        <f t="shared" si="16"/>
        <v>26645.917369676754</v>
      </c>
      <c r="P105" s="285">
        <v>242696.94999999998</v>
      </c>
      <c r="Q105" s="285">
        <v>242696.94999999998</v>
      </c>
      <c r="R105" s="284">
        <f t="shared" si="17"/>
        <v>0</v>
      </c>
      <c r="S105" s="285">
        <v>243000</v>
      </c>
      <c r="T105" s="285">
        <v>243000</v>
      </c>
      <c r="U105" s="285">
        <v>242848.47499999998</v>
      </c>
      <c r="V105" s="285">
        <v>242848.47499999998</v>
      </c>
      <c r="W105" s="285">
        <v>250454.70454833106</v>
      </c>
      <c r="X105" s="285">
        <v>250111.65090731904</v>
      </c>
      <c r="Y105" s="285">
        <v>11886496.714561982</v>
      </c>
      <c r="Z105" s="285">
        <v>11912799.578290647</v>
      </c>
      <c r="AA105" s="284">
        <f t="shared" si="18"/>
        <v>26302.863728664815</v>
      </c>
      <c r="AB105" s="284">
        <f t="shared" si="20"/>
        <v>4596.4797813464738</v>
      </c>
      <c r="AC105" s="284">
        <f t="shared" si="19"/>
        <v>4606.6510356885719</v>
      </c>
      <c r="AD105" s="285">
        <f t="shared" si="21"/>
        <v>10.171254342098109</v>
      </c>
      <c r="AE105" s="286">
        <f t="shared" si="22"/>
        <v>2.2128356537921253E-3</v>
      </c>
      <c r="AF105" s="248">
        <v>13</v>
      </c>
    </row>
    <row r="106" spans="1:32">
      <c r="A106" s="280">
        <v>276</v>
      </c>
      <c r="B106" s="280" t="s">
        <v>132</v>
      </c>
      <c r="C106" s="285">
        <v>15035</v>
      </c>
      <c r="D106" s="285">
        <v>39743661.489999995</v>
      </c>
      <c r="E106" s="285">
        <v>39743661.489999995</v>
      </c>
      <c r="F106" s="284">
        <f t="shared" si="13"/>
        <v>0</v>
      </c>
      <c r="G106" s="285">
        <v>40087000</v>
      </c>
      <c r="H106" s="285">
        <v>40087000</v>
      </c>
      <c r="I106" s="284">
        <f t="shared" si="14"/>
        <v>0</v>
      </c>
      <c r="J106" s="285">
        <v>39915330.744999997</v>
      </c>
      <c r="K106" s="285">
        <v>39915330.744999997</v>
      </c>
      <c r="L106" s="284">
        <f t="shared" si="15"/>
        <v>0</v>
      </c>
      <c r="M106" s="285">
        <v>40772268.045346096</v>
      </c>
      <c r="N106" s="285">
        <v>40737123.367764197</v>
      </c>
      <c r="O106" s="284">
        <f t="shared" si="16"/>
        <v>-35144.677581898868</v>
      </c>
      <c r="P106" s="285">
        <v>1263124</v>
      </c>
      <c r="Q106" s="285">
        <v>1263124</v>
      </c>
      <c r="R106" s="284">
        <f t="shared" si="17"/>
        <v>0</v>
      </c>
      <c r="S106" s="285">
        <v>1478000</v>
      </c>
      <c r="T106" s="285">
        <v>1478000</v>
      </c>
      <c r="U106" s="285">
        <v>1370562</v>
      </c>
      <c r="V106" s="285">
        <v>1370562</v>
      </c>
      <c r="W106" s="285">
        <v>1413489.2169908406</v>
      </c>
      <c r="X106" s="285">
        <v>1411553.1278952321</v>
      </c>
      <c r="Y106" s="285">
        <v>42185757.26233694</v>
      </c>
      <c r="Z106" s="285">
        <v>42148676.495659426</v>
      </c>
      <c r="AA106" s="284">
        <f t="shared" si="18"/>
        <v>-37080.766677513719</v>
      </c>
      <c r="AB106" s="284">
        <f t="shared" si="20"/>
        <v>2805.8368648045853</v>
      </c>
      <c r="AC106" s="284">
        <f t="shared" si="19"/>
        <v>2803.3705683843982</v>
      </c>
      <c r="AD106" s="285">
        <f t="shared" si="21"/>
        <v>-2.4662964201870636</v>
      </c>
      <c r="AE106" s="286">
        <f t="shared" si="22"/>
        <v>-8.7898781683404487E-4</v>
      </c>
      <c r="AF106" s="248">
        <v>12</v>
      </c>
    </row>
    <row r="107" spans="1:32">
      <c r="A107" s="280">
        <v>280</v>
      </c>
      <c r="B107" s="280" t="s">
        <v>133</v>
      </c>
      <c r="C107" s="285">
        <v>2050</v>
      </c>
      <c r="D107" s="285">
        <v>9032080.790000001</v>
      </c>
      <c r="E107" s="285">
        <v>7892900.7199999997</v>
      </c>
      <c r="F107" s="284">
        <f t="shared" si="13"/>
        <v>-1139180.0700000012</v>
      </c>
      <c r="G107" s="285">
        <v>8607000</v>
      </c>
      <c r="H107" s="285">
        <v>8607000</v>
      </c>
      <c r="I107" s="284">
        <f t="shared" si="14"/>
        <v>0</v>
      </c>
      <c r="J107" s="285">
        <v>8819540.3949999996</v>
      </c>
      <c r="K107" s="285">
        <v>8249950.3599999994</v>
      </c>
      <c r="L107" s="284">
        <f t="shared" si="15"/>
        <v>-569590.03500000015</v>
      </c>
      <c r="M107" s="285">
        <v>9008886.0172289088</v>
      </c>
      <c r="N107" s="285">
        <v>8419803.6022875663</v>
      </c>
      <c r="O107" s="284">
        <f t="shared" si="16"/>
        <v>-589082.41494134255</v>
      </c>
      <c r="P107" s="285">
        <v>164503.62</v>
      </c>
      <c r="Q107" s="285">
        <v>164503.62</v>
      </c>
      <c r="R107" s="284">
        <f t="shared" si="17"/>
        <v>0</v>
      </c>
      <c r="S107" s="285">
        <v>170000</v>
      </c>
      <c r="T107" s="285">
        <v>170000</v>
      </c>
      <c r="U107" s="285">
        <v>167251.81</v>
      </c>
      <c r="V107" s="285">
        <v>167251.81</v>
      </c>
      <c r="W107" s="285">
        <v>172490.28497594481</v>
      </c>
      <c r="X107" s="285">
        <v>172254.0210159329</v>
      </c>
      <c r="Y107" s="285">
        <v>9181376.3022048529</v>
      </c>
      <c r="Z107" s="285">
        <v>8592057.6233034991</v>
      </c>
      <c r="AA107" s="284">
        <f t="shared" si="18"/>
        <v>-589318.67890135385</v>
      </c>
      <c r="AB107" s="284">
        <f t="shared" si="20"/>
        <v>4478.7201474170015</v>
      </c>
      <c r="AC107" s="284">
        <f t="shared" si="19"/>
        <v>4191.2476211236581</v>
      </c>
      <c r="AD107" s="285">
        <f t="shared" si="21"/>
        <v>-287.47252629334344</v>
      </c>
      <c r="AE107" s="286">
        <f t="shared" si="22"/>
        <v>-6.4186311453091477E-2</v>
      </c>
      <c r="AF107" s="248">
        <v>15</v>
      </c>
    </row>
    <row r="108" spans="1:32">
      <c r="A108" s="280">
        <v>284</v>
      </c>
      <c r="B108" s="280" t="s">
        <v>358</v>
      </c>
      <c r="C108" s="285">
        <v>2271</v>
      </c>
      <c r="D108" s="285">
        <v>8892999.0200000014</v>
      </c>
      <c r="E108" s="285">
        <v>8892999.0199999996</v>
      </c>
      <c r="F108" s="284">
        <f t="shared" si="13"/>
        <v>0</v>
      </c>
      <c r="G108" s="285">
        <v>8895000</v>
      </c>
      <c r="H108" s="285">
        <v>8895000</v>
      </c>
      <c r="I108" s="284">
        <f t="shared" si="14"/>
        <v>0</v>
      </c>
      <c r="J108" s="285">
        <v>8893999.5100000016</v>
      </c>
      <c r="K108" s="285">
        <v>8893999.5099999998</v>
      </c>
      <c r="L108" s="284">
        <f t="shared" si="15"/>
        <v>0</v>
      </c>
      <c r="M108" s="285">
        <v>9084943.6857621856</v>
      </c>
      <c r="N108" s="285">
        <v>9077112.6910201013</v>
      </c>
      <c r="O108" s="284">
        <f t="shared" si="16"/>
        <v>-7830.9947420842946</v>
      </c>
      <c r="P108" s="285">
        <v>157714.73000000001</v>
      </c>
      <c r="Q108" s="285">
        <v>157714.73000000001</v>
      </c>
      <c r="R108" s="284">
        <f t="shared" si="17"/>
        <v>0</v>
      </c>
      <c r="S108" s="285">
        <v>173000</v>
      </c>
      <c r="T108" s="285">
        <v>173000</v>
      </c>
      <c r="U108" s="285">
        <v>165357.36499999999</v>
      </c>
      <c r="V108" s="285">
        <v>165357.36499999999</v>
      </c>
      <c r="W108" s="285">
        <v>170536.50427891526</v>
      </c>
      <c r="X108" s="285">
        <v>170302.91645782063</v>
      </c>
      <c r="Y108" s="285">
        <v>9255480.1900411006</v>
      </c>
      <c r="Z108" s="285">
        <v>9247415.607477922</v>
      </c>
      <c r="AA108" s="284">
        <f t="shared" si="18"/>
        <v>-8064.5825631786138</v>
      </c>
      <c r="AB108" s="284">
        <f t="shared" si="20"/>
        <v>4075.5086702074418</v>
      </c>
      <c r="AC108" s="284">
        <f t="shared" si="19"/>
        <v>4071.9575550321101</v>
      </c>
      <c r="AD108" s="285">
        <f t="shared" si="21"/>
        <v>-3.5511151753316881</v>
      </c>
      <c r="AE108" s="286">
        <f t="shared" si="22"/>
        <v>-8.713305412133837E-4</v>
      </c>
      <c r="AF108" s="248">
        <v>2</v>
      </c>
    </row>
    <row r="109" spans="1:32">
      <c r="A109" s="280">
        <v>285</v>
      </c>
      <c r="B109" s="280" t="s">
        <v>135</v>
      </c>
      <c r="C109" s="285">
        <v>51241</v>
      </c>
      <c r="D109" s="285">
        <v>226607710.72000006</v>
      </c>
      <c r="E109" s="285">
        <v>227031570.18000004</v>
      </c>
      <c r="F109" s="284">
        <f t="shared" si="13"/>
        <v>423859.45999997854</v>
      </c>
      <c r="G109" s="285">
        <v>226179000</v>
      </c>
      <c r="H109" s="285">
        <v>226179000</v>
      </c>
      <c r="I109" s="284">
        <f t="shared" si="14"/>
        <v>0</v>
      </c>
      <c r="J109" s="285">
        <v>226393355.36000001</v>
      </c>
      <c r="K109" s="285">
        <v>226605285.09000003</v>
      </c>
      <c r="L109" s="284">
        <f t="shared" si="15"/>
        <v>211929.73000001907</v>
      </c>
      <c r="M109" s="285">
        <v>231253766.31332266</v>
      </c>
      <c r="N109" s="285">
        <v>231270724.3608413</v>
      </c>
      <c r="O109" s="284">
        <f t="shared" si="16"/>
        <v>16958.047518640757</v>
      </c>
      <c r="P109" s="285">
        <v>6227941.7999999989</v>
      </c>
      <c r="Q109" s="285">
        <v>6227941.7999999989</v>
      </c>
      <c r="R109" s="284">
        <f t="shared" si="17"/>
        <v>0</v>
      </c>
      <c r="S109" s="285">
        <v>4429000</v>
      </c>
      <c r="T109" s="285">
        <v>4429000</v>
      </c>
      <c r="U109" s="285">
        <v>5328470.8999999994</v>
      </c>
      <c r="V109" s="285">
        <v>5328470.8999999994</v>
      </c>
      <c r="W109" s="285">
        <v>5495363.3328513997</v>
      </c>
      <c r="X109" s="285">
        <v>5487836.2057270817</v>
      </c>
      <c r="Y109" s="285">
        <v>236749129.64617407</v>
      </c>
      <c r="Z109" s="285">
        <v>236758560.56656837</v>
      </c>
      <c r="AA109" s="284">
        <f t="shared" si="18"/>
        <v>9430.9203943014145</v>
      </c>
      <c r="AB109" s="284">
        <f t="shared" si="20"/>
        <v>4620.3065835205025</v>
      </c>
      <c r="AC109" s="284">
        <f t="shared" si="19"/>
        <v>4620.4906338004403</v>
      </c>
      <c r="AD109" s="285">
        <f t="shared" si="21"/>
        <v>0.18405027993776457</v>
      </c>
      <c r="AE109" s="286">
        <f t="shared" si="22"/>
        <v>3.9835079471614863E-5</v>
      </c>
      <c r="AF109" s="248">
        <v>8</v>
      </c>
    </row>
    <row r="110" spans="1:32">
      <c r="A110" s="280">
        <v>286</v>
      </c>
      <c r="B110" s="280" t="s">
        <v>136</v>
      </c>
      <c r="C110" s="285">
        <v>80454</v>
      </c>
      <c r="D110" s="285">
        <v>341676618.13999999</v>
      </c>
      <c r="E110" s="285">
        <v>341676618.13999999</v>
      </c>
      <c r="F110" s="284">
        <f t="shared" si="13"/>
        <v>0</v>
      </c>
      <c r="G110" s="285">
        <v>341292000</v>
      </c>
      <c r="H110" s="285">
        <v>341292000</v>
      </c>
      <c r="I110" s="284">
        <f t="shared" si="14"/>
        <v>0</v>
      </c>
      <c r="J110" s="285">
        <v>341484309.06999999</v>
      </c>
      <c r="K110" s="285">
        <v>341484309.06999999</v>
      </c>
      <c r="L110" s="284">
        <f t="shared" si="15"/>
        <v>0</v>
      </c>
      <c r="M110" s="285">
        <v>348815593.47785014</v>
      </c>
      <c r="N110" s="285">
        <v>348514923.14097589</v>
      </c>
      <c r="O110" s="284">
        <f t="shared" si="16"/>
        <v>-300670.3368742466</v>
      </c>
      <c r="P110" s="285">
        <v>7852496.4499999993</v>
      </c>
      <c r="Q110" s="285">
        <v>7852496.4499999993</v>
      </c>
      <c r="R110" s="284">
        <f t="shared" si="17"/>
        <v>0</v>
      </c>
      <c r="S110" s="285">
        <v>8557000</v>
      </c>
      <c r="T110" s="285">
        <v>8557000</v>
      </c>
      <c r="U110" s="285">
        <v>8204748.2249999996</v>
      </c>
      <c r="V110" s="285">
        <v>8204748.2249999996</v>
      </c>
      <c r="W110" s="285">
        <v>8461728.2138000615</v>
      </c>
      <c r="X110" s="285">
        <v>8450137.9876223058</v>
      </c>
      <c r="Y110" s="285">
        <v>357277321.69165021</v>
      </c>
      <c r="Z110" s="285">
        <v>356965061.12859821</v>
      </c>
      <c r="AA110" s="284">
        <f t="shared" si="18"/>
        <v>-312260.56305199862</v>
      </c>
      <c r="AB110" s="284">
        <f t="shared" si="20"/>
        <v>4440.7651787561863</v>
      </c>
      <c r="AC110" s="284">
        <f t="shared" si="19"/>
        <v>4436.8839477042557</v>
      </c>
      <c r="AD110" s="285">
        <f t="shared" si="21"/>
        <v>-3.8812310519306266</v>
      </c>
      <c r="AE110" s="286">
        <f t="shared" si="22"/>
        <v>-8.7400051470808019E-4</v>
      </c>
      <c r="AF110" s="248">
        <v>8</v>
      </c>
    </row>
    <row r="111" spans="1:32">
      <c r="A111" s="280">
        <v>287</v>
      </c>
      <c r="B111" s="280" t="s">
        <v>359</v>
      </c>
      <c r="C111" s="285">
        <v>6380</v>
      </c>
      <c r="D111" s="285">
        <v>27455534.759999998</v>
      </c>
      <c r="E111" s="285">
        <v>27455534.759999998</v>
      </c>
      <c r="F111" s="284">
        <f t="shared" si="13"/>
        <v>0</v>
      </c>
      <c r="G111" s="285">
        <v>29373000</v>
      </c>
      <c r="H111" s="285">
        <v>29373000</v>
      </c>
      <c r="I111" s="284">
        <f t="shared" si="14"/>
        <v>0</v>
      </c>
      <c r="J111" s="285">
        <v>28414267.379999999</v>
      </c>
      <c r="K111" s="285">
        <v>28414267.379999999</v>
      </c>
      <c r="L111" s="284">
        <f t="shared" si="15"/>
        <v>0</v>
      </c>
      <c r="M111" s="285">
        <v>29024289.773037035</v>
      </c>
      <c r="N111" s="285">
        <v>28999271.559554704</v>
      </c>
      <c r="O111" s="284">
        <f t="shared" si="16"/>
        <v>-25018.213482331485</v>
      </c>
      <c r="P111" s="285">
        <v>498762.48000000004</v>
      </c>
      <c r="Q111" s="285">
        <v>498762.48000000004</v>
      </c>
      <c r="R111" s="284">
        <f t="shared" si="17"/>
        <v>0</v>
      </c>
      <c r="S111" s="285">
        <v>490000</v>
      </c>
      <c r="T111" s="285">
        <v>490000</v>
      </c>
      <c r="U111" s="285">
        <v>494381.24</v>
      </c>
      <c r="V111" s="285">
        <v>494381.24</v>
      </c>
      <c r="W111" s="285">
        <v>509865.69875902066</v>
      </c>
      <c r="X111" s="285">
        <v>509167.32383848628</v>
      </c>
      <c r="Y111" s="285">
        <v>29534155.471796054</v>
      </c>
      <c r="Z111" s="285">
        <v>29508438.883393191</v>
      </c>
      <c r="AA111" s="284">
        <f t="shared" si="18"/>
        <v>-25716.588402863592</v>
      </c>
      <c r="AB111" s="284">
        <f t="shared" si="20"/>
        <v>4629.1779736357448</v>
      </c>
      <c r="AC111" s="284">
        <f t="shared" si="19"/>
        <v>4625.1471604064564</v>
      </c>
      <c r="AD111" s="285">
        <f t="shared" si="21"/>
        <v>-4.0308132292884693</v>
      </c>
      <c r="AE111" s="286">
        <f t="shared" si="22"/>
        <v>-8.7074060497239396E-4</v>
      </c>
      <c r="AF111" s="248">
        <v>15</v>
      </c>
    </row>
    <row r="112" spans="1:32">
      <c r="A112" s="280">
        <v>288</v>
      </c>
      <c r="B112" s="280" t="s">
        <v>138</v>
      </c>
      <c r="C112" s="285">
        <v>6442</v>
      </c>
      <c r="D112" s="285">
        <v>24331347.98</v>
      </c>
      <c r="E112" s="285">
        <v>24386480.390000001</v>
      </c>
      <c r="F112" s="284">
        <f t="shared" si="13"/>
        <v>55132.410000000149</v>
      </c>
      <c r="G112" s="285">
        <v>25505000</v>
      </c>
      <c r="H112" s="285">
        <v>25505000</v>
      </c>
      <c r="I112" s="284">
        <f t="shared" si="14"/>
        <v>0</v>
      </c>
      <c r="J112" s="285">
        <v>24918173.990000002</v>
      </c>
      <c r="K112" s="285">
        <v>24945740.195</v>
      </c>
      <c r="L112" s="284">
        <f t="shared" si="15"/>
        <v>27566.204999998212</v>
      </c>
      <c r="M112" s="285">
        <v>25453139.186329234</v>
      </c>
      <c r="N112" s="285">
        <v>25459332.964470197</v>
      </c>
      <c r="O112" s="284">
        <f t="shared" si="16"/>
        <v>6193.7781409621239</v>
      </c>
      <c r="P112" s="285">
        <v>923000</v>
      </c>
      <c r="Q112" s="285">
        <v>595101.54</v>
      </c>
      <c r="R112" s="284">
        <f t="shared" si="17"/>
        <v>-327898.45999999996</v>
      </c>
      <c r="S112" s="285">
        <v>980000</v>
      </c>
      <c r="T112" s="285">
        <v>980000</v>
      </c>
      <c r="U112" s="285">
        <v>951500</v>
      </c>
      <c r="V112" s="285">
        <v>787550.77</v>
      </c>
      <c r="W112" s="285">
        <v>981301.82360723917</v>
      </c>
      <c r="X112" s="285">
        <v>811105.04506165977</v>
      </c>
      <c r="Y112" s="285">
        <v>26434441.009936474</v>
      </c>
      <c r="Z112" s="285">
        <v>26270438.009531856</v>
      </c>
      <c r="AA112" s="284">
        <f t="shared" si="18"/>
        <v>-164003.00040461868</v>
      </c>
      <c r="AB112" s="284">
        <f t="shared" si="20"/>
        <v>4103.4525007662951</v>
      </c>
      <c r="AC112" s="284">
        <f t="shared" si="19"/>
        <v>4077.9941026904462</v>
      </c>
      <c r="AD112" s="285">
        <f t="shared" si="21"/>
        <v>-25.458398075848891</v>
      </c>
      <c r="AE112" s="286">
        <f t="shared" si="22"/>
        <v>-6.2041410424745229E-3</v>
      </c>
      <c r="AF112" s="248">
        <v>15</v>
      </c>
    </row>
    <row r="113" spans="1:32">
      <c r="A113" s="280">
        <v>290</v>
      </c>
      <c r="B113" s="280" t="s">
        <v>139</v>
      </c>
      <c r="C113" s="285">
        <v>7928</v>
      </c>
      <c r="D113" s="285">
        <v>40808538.090000004</v>
      </c>
      <c r="E113" s="285">
        <v>40808538.090000004</v>
      </c>
      <c r="F113" s="284">
        <f t="shared" si="13"/>
        <v>0</v>
      </c>
      <c r="G113" s="285">
        <v>43363000</v>
      </c>
      <c r="H113" s="285">
        <v>43363000</v>
      </c>
      <c r="I113" s="284">
        <f t="shared" si="14"/>
        <v>0</v>
      </c>
      <c r="J113" s="285">
        <v>42085769.045000002</v>
      </c>
      <c r="K113" s="285">
        <v>42085769.045000002</v>
      </c>
      <c r="L113" s="284">
        <f t="shared" si="15"/>
        <v>0</v>
      </c>
      <c r="M113" s="285">
        <v>42989303.216840222</v>
      </c>
      <c r="N113" s="285">
        <v>42952247.510266669</v>
      </c>
      <c r="O113" s="284">
        <f t="shared" si="16"/>
        <v>-37055.706573553383</v>
      </c>
      <c r="P113" s="285">
        <v>1094942.52</v>
      </c>
      <c r="Q113" s="285">
        <v>1094942.52</v>
      </c>
      <c r="R113" s="284">
        <f t="shared" si="17"/>
        <v>0</v>
      </c>
      <c r="S113" s="285">
        <v>1183000</v>
      </c>
      <c r="T113" s="285">
        <v>1183000</v>
      </c>
      <c r="U113" s="285">
        <v>1138971.26</v>
      </c>
      <c r="V113" s="285">
        <v>1138971.26</v>
      </c>
      <c r="W113" s="285">
        <v>1174644.8496839043</v>
      </c>
      <c r="X113" s="285">
        <v>1173035.911280025</v>
      </c>
      <c r="Y113" s="285">
        <v>44163948.066524126</v>
      </c>
      <c r="Z113" s="285">
        <v>44125283.421546698</v>
      </c>
      <c r="AA113" s="284">
        <f t="shared" si="18"/>
        <v>-38664.644977428019</v>
      </c>
      <c r="AB113" s="284">
        <f t="shared" si="20"/>
        <v>5570.6291708531944</v>
      </c>
      <c r="AC113" s="284">
        <f t="shared" si="19"/>
        <v>5565.7521974705724</v>
      </c>
      <c r="AD113" s="285">
        <f t="shared" si="21"/>
        <v>-4.8769733826220545</v>
      </c>
      <c r="AE113" s="286">
        <f t="shared" si="22"/>
        <v>-8.7547981261066428E-4</v>
      </c>
      <c r="AF113" s="248">
        <v>18</v>
      </c>
    </row>
    <row r="114" spans="1:32">
      <c r="A114" s="280">
        <v>291</v>
      </c>
      <c r="B114" s="280" t="s">
        <v>140</v>
      </c>
      <c r="C114" s="285">
        <v>2158</v>
      </c>
      <c r="D114" s="285">
        <v>10498785.789999999</v>
      </c>
      <c r="E114" s="285">
        <v>10498785.790000001</v>
      </c>
      <c r="F114" s="284">
        <f t="shared" si="13"/>
        <v>0</v>
      </c>
      <c r="G114" s="285">
        <v>11119000</v>
      </c>
      <c r="H114" s="285">
        <v>11119000</v>
      </c>
      <c r="I114" s="284">
        <f t="shared" si="14"/>
        <v>0</v>
      </c>
      <c r="J114" s="285">
        <v>10808892.895</v>
      </c>
      <c r="K114" s="285">
        <v>10808892.895</v>
      </c>
      <c r="L114" s="284">
        <f t="shared" si="15"/>
        <v>0</v>
      </c>
      <c r="M114" s="285">
        <v>11040947.68007357</v>
      </c>
      <c r="N114" s="285">
        <v>11031430.658700529</v>
      </c>
      <c r="O114" s="284">
        <f t="shared" si="16"/>
        <v>-9517.0213730409741</v>
      </c>
      <c r="P114" s="285">
        <v>170479.2</v>
      </c>
      <c r="Q114" s="285">
        <v>170479.2</v>
      </c>
      <c r="R114" s="284">
        <f t="shared" si="17"/>
        <v>0</v>
      </c>
      <c r="S114" s="285">
        <v>230000</v>
      </c>
      <c r="T114" s="285">
        <v>230000</v>
      </c>
      <c r="U114" s="285">
        <v>200239.6</v>
      </c>
      <c r="V114" s="285">
        <v>200239.6</v>
      </c>
      <c r="W114" s="285">
        <v>206511.28180597388</v>
      </c>
      <c r="X114" s="285">
        <v>206228.41849437682</v>
      </c>
      <c r="Y114" s="285">
        <v>11247458.961879544</v>
      </c>
      <c r="Z114" s="285">
        <v>11237659.077194907</v>
      </c>
      <c r="AA114" s="284">
        <f t="shared" si="18"/>
        <v>-9799.8846846371889</v>
      </c>
      <c r="AB114" s="284">
        <f t="shared" si="20"/>
        <v>5211.9828368301869</v>
      </c>
      <c r="AC114" s="284">
        <f t="shared" si="19"/>
        <v>5207.4416483757677</v>
      </c>
      <c r="AD114" s="285">
        <f t="shared" si="21"/>
        <v>-4.5411884544191707</v>
      </c>
      <c r="AE114" s="286">
        <f t="shared" si="22"/>
        <v>-8.7129766090730668E-4</v>
      </c>
      <c r="AF114" s="248">
        <v>6</v>
      </c>
    </row>
    <row r="115" spans="1:32">
      <c r="A115" s="280">
        <v>297</v>
      </c>
      <c r="B115" s="280" t="s">
        <v>141</v>
      </c>
      <c r="C115" s="285">
        <v>121543</v>
      </c>
      <c r="D115" s="285">
        <v>439043761.73000002</v>
      </c>
      <c r="E115" s="285">
        <v>456573870.26999998</v>
      </c>
      <c r="F115" s="284">
        <f t="shared" si="13"/>
        <v>17530108.539999962</v>
      </c>
      <c r="G115" s="285">
        <v>479672000</v>
      </c>
      <c r="H115" s="285">
        <v>479672000</v>
      </c>
      <c r="I115" s="284">
        <f t="shared" si="14"/>
        <v>0</v>
      </c>
      <c r="J115" s="285">
        <v>459357880.86500001</v>
      </c>
      <c r="K115" s="285">
        <v>468122935.13499999</v>
      </c>
      <c r="L115" s="284">
        <f t="shared" si="15"/>
        <v>8765054.2699999809</v>
      </c>
      <c r="M115" s="285">
        <v>469219778.41098166</v>
      </c>
      <c r="N115" s="285">
        <v>477760835.34678406</v>
      </c>
      <c r="O115" s="284">
        <f t="shared" si="16"/>
        <v>8541056.9358024001</v>
      </c>
      <c r="P115" s="285">
        <v>6106061.1699999981</v>
      </c>
      <c r="Q115" s="285">
        <v>7630322.379999999</v>
      </c>
      <c r="R115" s="284">
        <f t="shared" si="17"/>
        <v>1524261.2100000009</v>
      </c>
      <c r="S115" s="285">
        <v>9508000</v>
      </c>
      <c r="T115" s="285">
        <v>9508000</v>
      </c>
      <c r="U115" s="285">
        <v>7807030.584999999</v>
      </c>
      <c r="V115" s="285">
        <v>8569161.1899999995</v>
      </c>
      <c r="W115" s="285">
        <v>8051553.7046957333</v>
      </c>
      <c r="X115" s="285">
        <v>8825449.9111918528</v>
      </c>
      <c r="Y115" s="285">
        <v>477271332.11567742</v>
      </c>
      <c r="Z115" s="285">
        <v>486586285.25797594</v>
      </c>
      <c r="AA115" s="284">
        <f t="shared" si="18"/>
        <v>9314953.1422985196</v>
      </c>
      <c r="AB115" s="284">
        <f t="shared" si="20"/>
        <v>3926.7693912086866</v>
      </c>
      <c r="AC115" s="284">
        <f t="shared" si="19"/>
        <v>4003.4085488919636</v>
      </c>
      <c r="AD115" s="285">
        <f t="shared" si="21"/>
        <v>76.639157683277062</v>
      </c>
      <c r="AE115" s="286">
        <f t="shared" si="22"/>
        <v>1.9517101731224153E-2</v>
      </c>
      <c r="AF115" s="248">
        <v>11</v>
      </c>
    </row>
    <row r="116" spans="1:32">
      <c r="A116" s="280">
        <v>300</v>
      </c>
      <c r="B116" s="280" t="s">
        <v>142</v>
      </c>
      <c r="C116" s="285">
        <v>3528</v>
      </c>
      <c r="D116" s="285">
        <v>15284192.66</v>
      </c>
      <c r="E116" s="285">
        <v>15284192.66</v>
      </c>
      <c r="F116" s="284">
        <f t="shared" si="13"/>
        <v>0</v>
      </c>
      <c r="G116" s="285">
        <v>15553000</v>
      </c>
      <c r="H116" s="285">
        <v>15553000</v>
      </c>
      <c r="I116" s="284">
        <f t="shared" si="14"/>
        <v>0</v>
      </c>
      <c r="J116" s="285">
        <v>15418596.33</v>
      </c>
      <c r="K116" s="285">
        <v>15418596.33</v>
      </c>
      <c r="L116" s="284">
        <f t="shared" si="15"/>
        <v>0</v>
      </c>
      <c r="M116" s="285">
        <v>15749616.26814273</v>
      </c>
      <c r="N116" s="285">
        <v>15736040.491951741</v>
      </c>
      <c r="O116" s="284">
        <f t="shared" si="16"/>
        <v>-13575.776190988719</v>
      </c>
      <c r="P116" s="285">
        <v>295625.82999999996</v>
      </c>
      <c r="Q116" s="285">
        <v>295625.83</v>
      </c>
      <c r="R116" s="284">
        <f t="shared" si="17"/>
        <v>0</v>
      </c>
      <c r="S116" s="285">
        <v>356000</v>
      </c>
      <c r="T116" s="285">
        <v>356000</v>
      </c>
      <c r="U116" s="285">
        <v>325812.91499999998</v>
      </c>
      <c r="V116" s="285">
        <v>325812.91500000004</v>
      </c>
      <c r="W116" s="285">
        <v>336017.66436604352</v>
      </c>
      <c r="X116" s="285">
        <v>335557.41314651462</v>
      </c>
      <c r="Y116" s="285">
        <v>16085633.932508774</v>
      </c>
      <c r="Z116" s="285">
        <v>16071597.905098256</v>
      </c>
      <c r="AA116" s="284">
        <f t="shared" si="18"/>
        <v>-14036.027410518378</v>
      </c>
      <c r="AB116" s="284">
        <f t="shared" si="20"/>
        <v>4559.4200488970446</v>
      </c>
      <c r="AC116" s="284">
        <f t="shared" si="19"/>
        <v>4555.4415830777371</v>
      </c>
      <c r="AD116" s="285">
        <f t="shared" si="21"/>
        <v>-3.9784658193075302</v>
      </c>
      <c r="AE116" s="286">
        <f t="shared" si="22"/>
        <v>-8.7258155130276905E-4</v>
      </c>
      <c r="AF116" s="248">
        <v>14</v>
      </c>
    </row>
    <row r="117" spans="1:32">
      <c r="A117" s="280">
        <v>301</v>
      </c>
      <c r="B117" s="280" t="s">
        <v>143</v>
      </c>
      <c r="C117" s="285">
        <v>20197</v>
      </c>
      <c r="D117" s="285">
        <v>93171000</v>
      </c>
      <c r="E117" s="285">
        <v>93382236.939999998</v>
      </c>
      <c r="F117" s="284">
        <f t="shared" si="13"/>
        <v>211236.93999999762</v>
      </c>
      <c r="G117" s="285">
        <v>88078000</v>
      </c>
      <c r="H117" s="285">
        <v>88078000</v>
      </c>
      <c r="I117" s="284">
        <f t="shared" si="14"/>
        <v>0</v>
      </c>
      <c r="J117" s="285">
        <v>90624500</v>
      </c>
      <c r="K117" s="285">
        <v>90730118.469999999</v>
      </c>
      <c r="L117" s="284">
        <f t="shared" si="15"/>
        <v>105618.46999999881</v>
      </c>
      <c r="M117" s="285">
        <v>92570106.185035661</v>
      </c>
      <c r="N117" s="285">
        <v>92598106.048444599</v>
      </c>
      <c r="O117" s="284">
        <f t="shared" si="16"/>
        <v>27999.86340893805</v>
      </c>
      <c r="P117" s="285">
        <v>2004915.38</v>
      </c>
      <c r="Q117" s="285">
        <v>2058262.51</v>
      </c>
      <c r="R117" s="284">
        <f t="shared" si="17"/>
        <v>53347.130000000121</v>
      </c>
      <c r="S117" s="285">
        <v>2089000</v>
      </c>
      <c r="T117" s="285">
        <v>2089000</v>
      </c>
      <c r="U117" s="285">
        <v>2046957.69</v>
      </c>
      <c r="V117" s="285">
        <v>2073631.2549999999</v>
      </c>
      <c r="W117" s="285">
        <v>2111070.2196992766</v>
      </c>
      <c r="X117" s="285">
        <v>2135649.9626405556</v>
      </c>
      <c r="Y117" s="285">
        <v>94681176.404734939</v>
      </c>
      <c r="Z117" s="285">
        <v>94733756.011085153</v>
      </c>
      <c r="AA117" s="284">
        <f t="shared" si="18"/>
        <v>52579.606350213289</v>
      </c>
      <c r="AB117" s="284">
        <f t="shared" si="20"/>
        <v>4687.8831710023733</v>
      </c>
      <c r="AC117" s="284">
        <f t="shared" si="19"/>
        <v>4690.4865084460635</v>
      </c>
      <c r="AD117" s="285">
        <f t="shared" si="21"/>
        <v>2.6033374436901795</v>
      </c>
      <c r="AE117" s="286">
        <f t="shared" si="22"/>
        <v>5.5533325996550559E-4</v>
      </c>
      <c r="AF117" s="248">
        <v>14</v>
      </c>
    </row>
    <row r="118" spans="1:32">
      <c r="A118" s="280">
        <v>304</v>
      </c>
      <c r="B118" s="280" t="s">
        <v>144</v>
      </c>
      <c r="C118" s="285">
        <v>971</v>
      </c>
      <c r="D118" s="285">
        <v>3308121.1799999997</v>
      </c>
      <c r="E118" s="285">
        <v>4767375.83</v>
      </c>
      <c r="F118" s="284">
        <f t="shared" si="13"/>
        <v>1459254.6500000004</v>
      </c>
      <c r="G118" s="285">
        <v>4706000</v>
      </c>
      <c r="H118" s="285">
        <v>4706000</v>
      </c>
      <c r="I118" s="284">
        <f t="shared" si="14"/>
        <v>0</v>
      </c>
      <c r="J118" s="285">
        <v>4007060.59</v>
      </c>
      <c r="K118" s="285">
        <v>4736687.915</v>
      </c>
      <c r="L118" s="284">
        <f t="shared" si="15"/>
        <v>729627.32500000019</v>
      </c>
      <c r="M118" s="285">
        <v>4093087.6783449464</v>
      </c>
      <c r="N118" s="285">
        <v>4834208.7199696777</v>
      </c>
      <c r="O118" s="284">
        <f t="shared" si="16"/>
        <v>741121.04162473138</v>
      </c>
      <c r="P118" s="285">
        <v>96069.300000000017</v>
      </c>
      <c r="Q118" s="285">
        <v>96069.3</v>
      </c>
      <c r="R118" s="284">
        <f t="shared" si="17"/>
        <v>0</v>
      </c>
      <c r="S118" s="285">
        <v>85000</v>
      </c>
      <c r="T118" s="285">
        <v>85000</v>
      </c>
      <c r="U118" s="285">
        <v>90534.650000000009</v>
      </c>
      <c r="V118" s="285">
        <v>90534.65</v>
      </c>
      <c r="W118" s="285">
        <v>93370.275506719016</v>
      </c>
      <c r="X118" s="285">
        <v>93242.384066098472</v>
      </c>
      <c r="Y118" s="285">
        <v>4186457.9538516654</v>
      </c>
      <c r="Z118" s="285">
        <v>4927451.1040357761</v>
      </c>
      <c r="AA118" s="284">
        <f t="shared" si="18"/>
        <v>740993.15018411074</v>
      </c>
      <c r="AB118" s="284">
        <f t="shared" si="20"/>
        <v>4311.4911986113957</v>
      </c>
      <c r="AC118" s="284">
        <f t="shared" si="19"/>
        <v>5074.6149372150112</v>
      </c>
      <c r="AD118" s="285">
        <f t="shared" si="21"/>
        <v>763.12373860361549</v>
      </c>
      <c r="AE118" s="286">
        <f t="shared" si="22"/>
        <v>0.17699763340567531</v>
      </c>
      <c r="AF118" s="248">
        <v>2</v>
      </c>
    </row>
    <row r="119" spans="1:32">
      <c r="A119" s="280">
        <v>305</v>
      </c>
      <c r="B119" s="280" t="s">
        <v>145</v>
      </c>
      <c r="C119" s="285">
        <v>15165</v>
      </c>
      <c r="D119" s="285">
        <v>62404061.860000014</v>
      </c>
      <c r="E119" s="285">
        <v>63471362.550000034</v>
      </c>
      <c r="F119" s="284">
        <f t="shared" si="13"/>
        <v>1067300.69000002</v>
      </c>
      <c r="G119" s="285">
        <v>64136000</v>
      </c>
      <c r="H119" s="285">
        <v>64136000</v>
      </c>
      <c r="I119" s="284">
        <f t="shared" si="14"/>
        <v>0</v>
      </c>
      <c r="J119" s="285">
        <v>63270030.930000007</v>
      </c>
      <c r="K119" s="285">
        <v>63803681.275000021</v>
      </c>
      <c r="L119" s="284">
        <f t="shared" si="15"/>
        <v>533650.34500001371</v>
      </c>
      <c r="M119" s="285">
        <v>64628367.400874935</v>
      </c>
      <c r="N119" s="285">
        <v>65117296.710431717</v>
      </c>
      <c r="O119" s="284">
        <f t="shared" si="16"/>
        <v>488929.30955678225</v>
      </c>
      <c r="P119" s="285">
        <v>1054700.1599999999</v>
      </c>
      <c r="Q119" s="285">
        <v>1054700.1599999999</v>
      </c>
      <c r="R119" s="284">
        <f t="shared" si="17"/>
        <v>0</v>
      </c>
      <c r="S119" s="285">
        <v>1160000</v>
      </c>
      <c r="T119" s="285">
        <v>1160000</v>
      </c>
      <c r="U119" s="285">
        <v>1107350.08</v>
      </c>
      <c r="V119" s="285">
        <v>1107350.08</v>
      </c>
      <c r="W119" s="285">
        <v>1142033.2662907222</v>
      </c>
      <c r="X119" s="285">
        <v>1140468.9967320235</v>
      </c>
      <c r="Y119" s="285">
        <v>65770400.667165659</v>
      </c>
      <c r="Z119" s="285">
        <v>66257765.707163744</v>
      </c>
      <c r="AA119" s="284">
        <f t="shared" si="18"/>
        <v>487365.03999808431</v>
      </c>
      <c r="AB119" s="284">
        <f t="shared" si="20"/>
        <v>4336.9865260247716</v>
      </c>
      <c r="AC119" s="284">
        <f t="shared" si="19"/>
        <v>4369.1240162983013</v>
      </c>
      <c r="AD119" s="285">
        <f t="shared" si="21"/>
        <v>32.137490273529693</v>
      </c>
      <c r="AE119" s="286">
        <f t="shared" si="22"/>
        <v>7.4100968681095995E-3</v>
      </c>
      <c r="AF119" s="248">
        <v>17</v>
      </c>
    </row>
    <row r="120" spans="1:32">
      <c r="A120" s="280">
        <v>309</v>
      </c>
      <c r="B120" s="280" t="s">
        <v>146</v>
      </c>
      <c r="C120" s="285">
        <v>6506</v>
      </c>
      <c r="D120" s="285">
        <v>30033413.589999996</v>
      </c>
      <c r="E120" s="285">
        <v>30033413.589999996</v>
      </c>
      <c r="F120" s="284">
        <f t="shared" si="13"/>
        <v>0</v>
      </c>
      <c r="G120" s="285">
        <v>30800000</v>
      </c>
      <c r="H120" s="285">
        <v>30800000</v>
      </c>
      <c r="I120" s="284">
        <f t="shared" si="14"/>
        <v>0</v>
      </c>
      <c r="J120" s="285">
        <v>30416706.794999998</v>
      </c>
      <c r="K120" s="285">
        <v>30416706.794999998</v>
      </c>
      <c r="L120" s="284">
        <f t="shared" si="15"/>
        <v>0</v>
      </c>
      <c r="M120" s="285">
        <v>31069719.31224167</v>
      </c>
      <c r="N120" s="285">
        <v>31042937.989540301</v>
      </c>
      <c r="O120" s="284">
        <f t="shared" si="16"/>
        <v>-26781.322701368481</v>
      </c>
      <c r="P120" s="285">
        <v>579952</v>
      </c>
      <c r="Q120" s="285">
        <v>579952</v>
      </c>
      <c r="R120" s="284">
        <f t="shared" si="17"/>
        <v>0</v>
      </c>
      <c r="S120" s="285">
        <v>609000</v>
      </c>
      <c r="T120" s="285">
        <v>609000</v>
      </c>
      <c r="U120" s="285">
        <v>594476</v>
      </c>
      <c r="V120" s="285">
        <v>594476</v>
      </c>
      <c r="W120" s="285">
        <v>613095.51538700692</v>
      </c>
      <c r="X120" s="285">
        <v>612255.74418278481</v>
      </c>
      <c r="Y120" s="285">
        <v>31682814.827628676</v>
      </c>
      <c r="Z120" s="285">
        <v>31655193.733723085</v>
      </c>
      <c r="AA120" s="284">
        <f t="shared" si="18"/>
        <v>-27621.093905590475</v>
      </c>
      <c r="AB120" s="284">
        <f t="shared" si="20"/>
        <v>4869.7840190022562</v>
      </c>
      <c r="AC120" s="284">
        <f t="shared" si="19"/>
        <v>4865.5385388446184</v>
      </c>
      <c r="AD120" s="285">
        <f t="shared" si="21"/>
        <v>-4.2454801576377577</v>
      </c>
      <c r="AE120" s="286">
        <f t="shared" si="22"/>
        <v>-8.7180050307602576E-4</v>
      </c>
      <c r="AF120" s="248">
        <v>12</v>
      </c>
    </row>
    <row r="121" spans="1:32">
      <c r="A121" s="280">
        <v>312</v>
      </c>
      <c r="B121" s="280" t="s">
        <v>147</v>
      </c>
      <c r="C121" s="285">
        <v>1232</v>
      </c>
      <c r="D121" s="285">
        <v>5929820.0500000007</v>
      </c>
      <c r="E121" s="285">
        <v>5929820.0500000007</v>
      </c>
      <c r="F121" s="284">
        <f t="shared" si="13"/>
        <v>0</v>
      </c>
      <c r="G121" s="285">
        <v>5922000</v>
      </c>
      <c r="H121" s="285">
        <v>5922000</v>
      </c>
      <c r="I121" s="284">
        <f t="shared" si="14"/>
        <v>0</v>
      </c>
      <c r="J121" s="285">
        <v>5925910.0250000004</v>
      </c>
      <c r="K121" s="285">
        <v>5925910.0250000004</v>
      </c>
      <c r="L121" s="284">
        <f t="shared" si="15"/>
        <v>0</v>
      </c>
      <c r="M121" s="285">
        <v>6053132.6546046296</v>
      </c>
      <c r="N121" s="285">
        <v>6047915.0053124689</v>
      </c>
      <c r="O121" s="284">
        <f t="shared" si="16"/>
        <v>-5217.6492921607569</v>
      </c>
      <c r="P121" s="285">
        <v>120960.4</v>
      </c>
      <c r="Q121" s="285">
        <v>120960.4</v>
      </c>
      <c r="R121" s="284">
        <f t="shared" si="17"/>
        <v>0</v>
      </c>
      <c r="S121" s="285">
        <v>123000</v>
      </c>
      <c r="T121" s="285">
        <v>123000</v>
      </c>
      <c r="U121" s="285">
        <v>121980.2</v>
      </c>
      <c r="V121" s="285">
        <v>121980.2</v>
      </c>
      <c r="W121" s="285">
        <v>125800.72801258619</v>
      </c>
      <c r="X121" s="285">
        <v>125628.41582597938</v>
      </c>
      <c r="Y121" s="285">
        <v>6178933.3826172156</v>
      </c>
      <c r="Z121" s="285">
        <v>6173543.4211384486</v>
      </c>
      <c r="AA121" s="284">
        <f t="shared" si="18"/>
        <v>-5389.9614787669852</v>
      </c>
      <c r="AB121" s="284">
        <f t="shared" si="20"/>
        <v>5015.3680053711169</v>
      </c>
      <c r="AC121" s="284">
        <f t="shared" si="19"/>
        <v>5010.9930366383514</v>
      </c>
      <c r="AD121" s="285">
        <f t="shared" si="21"/>
        <v>-4.3749687327654101</v>
      </c>
      <c r="AE121" s="286">
        <f t="shared" si="22"/>
        <v>-8.7231260559147744E-4</v>
      </c>
      <c r="AF121" s="248">
        <v>13</v>
      </c>
    </row>
    <row r="122" spans="1:32">
      <c r="A122" s="280">
        <v>316</v>
      </c>
      <c r="B122" s="280" t="s">
        <v>148</v>
      </c>
      <c r="C122" s="285">
        <v>4245</v>
      </c>
      <c r="D122" s="285">
        <v>15452455.620000003</v>
      </c>
      <c r="E122" s="285">
        <v>15452455.620000003</v>
      </c>
      <c r="F122" s="284">
        <f t="shared" si="13"/>
        <v>0</v>
      </c>
      <c r="G122" s="285">
        <v>16293000</v>
      </c>
      <c r="H122" s="285">
        <v>16293000</v>
      </c>
      <c r="I122" s="284">
        <f t="shared" si="14"/>
        <v>0</v>
      </c>
      <c r="J122" s="285">
        <v>15872727.810000002</v>
      </c>
      <c r="K122" s="285">
        <v>15872727.810000002</v>
      </c>
      <c r="L122" s="284">
        <f t="shared" si="15"/>
        <v>0</v>
      </c>
      <c r="M122" s="285">
        <v>16213497.440734776</v>
      </c>
      <c r="N122" s="285">
        <v>16199521.810549179</v>
      </c>
      <c r="O122" s="284">
        <f t="shared" si="16"/>
        <v>-13975.630185596645</v>
      </c>
      <c r="P122" s="285">
        <v>432491</v>
      </c>
      <c r="Q122" s="285">
        <v>432491</v>
      </c>
      <c r="R122" s="284">
        <f t="shared" si="17"/>
        <v>0</v>
      </c>
      <c r="S122" s="285">
        <v>445000</v>
      </c>
      <c r="T122" s="285">
        <v>445000</v>
      </c>
      <c r="U122" s="285">
        <v>438745.5</v>
      </c>
      <c r="V122" s="285">
        <v>438745.5</v>
      </c>
      <c r="W122" s="285">
        <v>452487.39805514447</v>
      </c>
      <c r="X122" s="285">
        <v>451867.61552921898</v>
      </c>
      <c r="Y122" s="285">
        <v>16665984.838789919</v>
      </c>
      <c r="Z122" s="285">
        <v>16651389.426078398</v>
      </c>
      <c r="AA122" s="284">
        <f t="shared" si="18"/>
        <v>-14595.412711521611</v>
      </c>
      <c r="AB122" s="284">
        <f t="shared" si="20"/>
        <v>3926.0270527184734</v>
      </c>
      <c r="AC122" s="284">
        <f t="shared" si="19"/>
        <v>3922.5887929513306</v>
      </c>
      <c r="AD122" s="285">
        <f t="shared" si="21"/>
        <v>-3.4382597671428812</v>
      </c>
      <c r="AE122" s="286">
        <f t="shared" si="22"/>
        <v>-8.757605897702995E-4</v>
      </c>
      <c r="AF122" s="248">
        <v>7</v>
      </c>
    </row>
    <row r="123" spans="1:32">
      <c r="A123" s="280">
        <v>317</v>
      </c>
      <c r="B123" s="280" t="s">
        <v>149</v>
      </c>
      <c r="C123" s="285">
        <v>2533</v>
      </c>
      <c r="D123" s="285">
        <v>11009956.590000002</v>
      </c>
      <c r="E123" s="285">
        <v>10998137.220000003</v>
      </c>
      <c r="F123" s="284">
        <f t="shared" si="13"/>
        <v>-11819.36999999918</v>
      </c>
      <c r="G123" s="285">
        <v>10562000</v>
      </c>
      <c r="H123" s="285">
        <v>10562000</v>
      </c>
      <c r="I123" s="284">
        <f t="shared" si="14"/>
        <v>0</v>
      </c>
      <c r="J123" s="285">
        <v>10785978.295000002</v>
      </c>
      <c r="K123" s="285">
        <v>10780068.610000001</v>
      </c>
      <c r="L123" s="284">
        <f t="shared" si="15"/>
        <v>-5909.6850000005215</v>
      </c>
      <c r="M123" s="285">
        <v>11017541.1293595</v>
      </c>
      <c r="N123" s="285">
        <v>11002012.927915983</v>
      </c>
      <c r="O123" s="284">
        <f t="shared" si="16"/>
        <v>-15528.201443517581</v>
      </c>
      <c r="P123" s="285">
        <v>269635.57</v>
      </c>
      <c r="Q123" s="285">
        <v>269635.57</v>
      </c>
      <c r="R123" s="284">
        <f t="shared" si="17"/>
        <v>0</v>
      </c>
      <c r="S123" s="285">
        <v>312000</v>
      </c>
      <c r="T123" s="285">
        <v>312000</v>
      </c>
      <c r="U123" s="285">
        <v>290817.78500000003</v>
      </c>
      <c r="V123" s="285">
        <v>290817.78500000003</v>
      </c>
      <c r="W123" s="285">
        <v>299926.45586749137</v>
      </c>
      <c r="X123" s="285">
        <v>299515.63961667777</v>
      </c>
      <c r="Y123" s="285">
        <v>11317467.585226992</v>
      </c>
      <c r="Z123" s="285">
        <v>11301528.56753266</v>
      </c>
      <c r="AA123" s="284">
        <f t="shared" si="18"/>
        <v>-15939.017694331706</v>
      </c>
      <c r="AB123" s="284">
        <f t="shared" si="20"/>
        <v>4468.0093111831793</v>
      </c>
      <c r="AC123" s="284">
        <f t="shared" si="19"/>
        <v>4461.716765705748</v>
      </c>
      <c r="AD123" s="285">
        <f t="shared" si="21"/>
        <v>-6.2925454774313039</v>
      </c>
      <c r="AE123" s="286">
        <f t="shared" si="22"/>
        <v>-1.4083554977563301E-3</v>
      </c>
      <c r="AF123" s="248">
        <v>17</v>
      </c>
    </row>
    <row r="124" spans="1:32">
      <c r="A124" s="280">
        <v>320</v>
      </c>
      <c r="B124" s="280" t="s">
        <v>150</v>
      </c>
      <c r="C124" s="285">
        <v>7105</v>
      </c>
      <c r="D124" s="285">
        <v>33726933.050000004</v>
      </c>
      <c r="E124" s="285">
        <v>33726933.050000004</v>
      </c>
      <c r="F124" s="284">
        <f t="shared" si="13"/>
        <v>0</v>
      </c>
      <c r="G124" s="285">
        <v>39398000</v>
      </c>
      <c r="H124" s="285">
        <v>39398000</v>
      </c>
      <c r="I124" s="284">
        <f t="shared" si="14"/>
        <v>0</v>
      </c>
      <c r="J124" s="285">
        <v>36562466.525000006</v>
      </c>
      <c r="K124" s="285">
        <v>36562466.525000006</v>
      </c>
      <c r="L124" s="284">
        <f t="shared" si="15"/>
        <v>0</v>
      </c>
      <c r="M124" s="285">
        <v>37347421.597979158</v>
      </c>
      <c r="N124" s="285">
        <v>37315229.052567735</v>
      </c>
      <c r="O124" s="284">
        <f t="shared" si="16"/>
        <v>-32192.545411422849</v>
      </c>
      <c r="P124" s="285">
        <v>732877</v>
      </c>
      <c r="Q124" s="285">
        <v>732877</v>
      </c>
      <c r="R124" s="284">
        <f t="shared" si="17"/>
        <v>0</v>
      </c>
      <c r="S124" s="285">
        <v>795000</v>
      </c>
      <c r="T124" s="285">
        <v>795000</v>
      </c>
      <c r="U124" s="285">
        <v>763938.5</v>
      </c>
      <c r="V124" s="285">
        <v>763938.5</v>
      </c>
      <c r="W124" s="285">
        <v>787865.73113376659</v>
      </c>
      <c r="X124" s="285">
        <v>786786.57309526438</v>
      </c>
      <c r="Y124" s="285">
        <v>38135287.329112925</v>
      </c>
      <c r="Z124" s="285">
        <v>38102015.625662997</v>
      </c>
      <c r="AA124" s="284">
        <f t="shared" si="18"/>
        <v>-33271.70344992727</v>
      </c>
      <c r="AB124" s="284">
        <f t="shared" si="20"/>
        <v>5367.3873791854921</v>
      </c>
      <c r="AC124" s="284">
        <f t="shared" si="19"/>
        <v>5362.7045215570724</v>
      </c>
      <c r="AD124" s="285">
        <f t="shared" si="21"/>
        <v>-4.682857628419697</v>
      </c>
      <c r="AE124" s="286">
        <f t="shared" si="22"/>
        <v>-8.7246499974636196E-4</v>
      </c>
      <c r="AF124" s="248">
        <v>19</v>
      </c>
    </row>
    <row r="125" spans="1:32">
      <c r="A125" s="280">
        <v>322</v>
      </c>
      <c r="B125" s="280" t="s">
        <v>151</v>
      </c>
      <c r="C125" s="285">
        <v>6614</v>
      </c>
      <c r="D125" s="285">
        <v>26039096.390000001</v>
      </c>
      <c r="E125" s="285">
        <v>26039096.390000004</v>
      </c>
      <c r="F125" s="284">
        <f t="shared" si="13"/>
        <v>0</v>
      </c>
      <c r="G125" s="285">
        <v>28195000</v>
      </c>
      <c r="H125" s="285">
        <v>28195000</v>
      </c>
      <c r="I125" s="284">
        <f t="shared" si="14"/>
        <v>0</v>
      </c>
      <c r="J125" s="285">
        <v>27117048.195</v>
      </c>
      <c r="K125" s="285">
        <v>27117048.195</v>
      </c>
      <c r="L125" s="284">
        <f t="shared" si="15"/>
        <v>0</v>
      </c>
      <c r="M125" s="285">
        <v>27699220.749751773</v>
      </c>
      <c r="N125" s="285">
        <v>27675344.712700374</v>
      </c>
      <c r="O125" s="284">
        <f t="shared" si="16"/>
        <v>-23876.037051398307</v>
      </c>
      <c r="P125" s="285">
        <v>499483.69</v>
      </c>
      <c r="Q125" s="285">
        <v>499483.69</v>
      </c>
      <c r="R125" s="284">
        <f t="shared" si="17"/>
        <v>0</v>
      </c>
      <c r="S125" s="285">
        <v>526000</v>
      </c>
      <c r="T125" s="285">
        <v>526000</v>
      </c>
      <c r="U125" s="285">
        <v>512741.84499999997</v>
      </c>
      <c r="V125" s="285">
        <v>512741.84499999997</v>
      </c>
      <c r="W125" s="285">
        <v>528801.3741862746</v>
      </c>
      <c r="X125" s="285">
        <v>528077.06263016351</v>
      </c>
      <c r="Y125" s="285">
        <v>28228022.123938046</v>
      </c>
      <c r="Z125" s="285">
        <v>28203421.775330536</v>
      </c>
      <c r="AA125" s="284">
        <f t="shared" si="18"/>
        <v>-24600.348607510328</v>
      </c>
      <c r="AB125" s="284">
        <f t="shared" si="20"/>
        <v>4267.9198856876392</v>
      </c>
      <c r="AC125" s="284">
        <f t="shared" si="19"/>
        <v>4264.2004498534225</v>
      </c>
      <c r="AD125" s="285">
        <f t="shared" si="21"/>
        <v>-3.7194358342167106</v>
      </c>
      <c r="AE125" s="286">
        <f t="shared" si="22"/>
        <v>-8.7148679774654253E-4</v>
      </c>
      <c r="AF125" s="248">
        <v>2</v>
      </c>
    </row>
    <row r="126" spans="1:32">
      <c r="A126" s="280">
        <v>398</v>
      </c>
      <c r="B126" s="280" t="s">
        <v>152</v>
      </c>
      <c r="C126" s="285">
        <v>120027</v>
      </c>
      <c r="D126" s="285">
        <v>410464330.68000007</v>
      </c>
      <c r="E126" s="285">
        <v>410464330.68000007</v>
      </c>
      <c r="F126" s="284">
        <f t="shared" si="13"/>
        <v>0</v>
      </c>
      <c r="G126" s="285">
        <v>430331000</v>
      </c>
      <c r="H126" s="285">
        <v>430331000</v>
      </c>
      <c r="I126" s="284">
        <f t="shared" si="14"/>
        <v>0</v>
      </c>
      <c r="J126" s="285">
        <v>420397665.34000003</v>
      </c>
      <c r="K126" s="285">
        <v>420397665.34000003</v>
      </c>
      <c r="L126" s="284">
        <f t="shared" si="15"/>
        <v>0</v>
      </c>
      <c r="M126" s="285">
        <v>429423130.83619642</v>
      </c>
      <c r="N126" s="285">
        <v>429052978.81368285</v>
      </c>
      <c r="O126" s="284">
        <f t="shared" si="16"/>
        <v>-370152.0225135684</v>
      </c>
      <c r="P126" s="285">
        <v>11284373.85</v>
      </c>
      <c r="Q126" s="285">
        <v>11284373.85</v>
      </c>
      <c r="R126" s="284">
        <f t="shared" si="17"/>
        <v>0</v>
      </c>
      <c r="S126" s="285">
        <v>11520000</v>
      </c>
      <c r="T126" s="285">
        <v>11520000</v>
      </c>
      <c r="U126" s="285">
        <v>11402186.925000001</v>
      </c>
      <c r="V126" s="285">
        <v>11402186.925000001</v>
      </c>
      <c r="W126" s="285">
        <v>11759313.528757876</v>
      </c>
      <c r="X126" s="285">
        <v>11743206.523185283</v>
      </c>
      <c r="Y126" s="285">
        <v>441182444.36495429</v>
      </c>
      <c r="Z126" s="285">
        <v>440796185.33686817</v>
      </c>
      <c r="AA126" s="284">
        <f t="shared" si="18"/>
        <v>-386259.02808612585</v>
      </c>
      <c r="AB126" s="284">
        <f t="shared" si="20"/>
        <v>3675.6933387067434</v>
      </c>
      <c r="AC126" s="284">
        <f t="shared" si="19"/>
        <v>3672.4752375454536</v>
      </c>
      <c r="AD126" s="285">
        <f t="shared" si="21"/>
        <v>-3.2181011612897237</v>
      </c>
      <c r="AE126" s="286">
        <f t="shared" si="22"/>
        <v>-8.7550860878453504E-4</v>
      </c>
      <c r="AF126" s="248">
        <v>7</v>
      </c>
    </row>
    <row r="127" spans="1:32">
      <c r="A127" s="280">
        <v>399</v>
      </c>
      <c r="B127" s="280" t="s">
        <v>153</v>
      </c>
      <c r="C127" s="285">
        <v>7916</v>
      </c>
      <c r="D127" s="285">
        <v>29809070.79999999</v>
      </c>
      <c r="E127" s="285">
        <v>29809070.79999999</v>
      </c>
      <c r="F127" s="284">
        <f t="shared" si="13"/>
        <v>0</v>
      </c>
      <c r="G127" s="285">
        <v>31050000</v>
      </c>
      <c r="H127" s="285">
        <v>31050000</v>
      </c>
      <c r="I127" s="284">
        <f t="shared" si="14"/>
        <v>0</v>
      </c>
      <c r="J127" s="285">
        <v>30429535.399999995</v>
      </c>
      <c r="K127" s="285">
        <v>30429535.399999995</v>
      </c>
      <c r="L127" s="284">
        <f t="shared" si="15"/>
        <v>0</v>
      </c>
      <c r="M127" s="285">
        <v>31082823.332976189</v>
      </c>
      <c r="N127" s="285">
        <v>31056030.714935958</v>
      </c>
      <c r="O127" s="284">
        <f t="shared" si="16"/>
        <v>-26792.618040230125</v>
      </c>
      <c r="P127" s="285">
        <v>625735.32000000007</v>
      </c>
      <c r="Q127" s="285">
        <v>625735.32000000007</v>
      </c>
      <c r="R127" s="284">
        <f t="shared" si="17"/>
        <v>0</v>
      </c>
      <c r="S127" s="285">
        <v>619000</v>
      </c>
      <c r="T127" s="285">
        <v>619000</v>
      </c>
      <c r="U127" s="285">
        <v>622367.66</v>
      </c>
      <c r="V127" s="285">
        <v>622367.66</v>
      </c>
      <c r="W127" s="285">
        <v>641860.76690716797</v>
      </c>
      <c r="X127" s="285">
        <v>640981.59526809899</v>
      </c>
      <c r="Y127" s="285">
        <v>31724684.099883355</v>
      </c>
      <c r="Z127" s="285">
        <v>31697012.310204059</v>
      </c>
      <c r="AA127" s="284">
        <f t="shared" si="18"/>
        <v>-27671.789679296315</v>
      </c>
      <c r="AB127" s="284">
        <f t="shared" si="20"/>
        <v>4007.6660055436273</v>
      </c>
      <c r="AC127" s="284">
        <f t="shared" si="19"/>
        <v>4004.1703272112254</v>
      </c>
      <c r="AD127" s="285">
        <f t="shared" si="21"/>
        <v>-3.4956783324018943</v>
      </c>
      <c r="AE127" s="286">
        <f t="shared" si="22"/>
        <v>-8.7224791875532468E-4</v>
      </c>
      <c r="AF127" s="248">
        <v>15</v>
      </c>
    </row>
    <row r="128" spans="1:32">
      <c r="A128" s="280">
        <v>400</v>
      </c>
      <c r="B128" s="280" t="s">
        <v>154</v>
      </c>
      <c r="C128" s="285">
        <v>8456</v>
      </c>
      <c r="D128" s="285">
        <v>27144593.890000001</v>
      </c>
      <c r="E128" s="285">
        <v>27173457.190000001</v>
      </c>
      <c r="F128" s="284">
        <f t="shared" si="13"/>
        <v>28863.300000000745</v>
      </c>
      <c r="G128" s="285">
        <v>31605000</v>
      </c>
      <c r="H128" s="285">
        <v>31605000</v>
      </c>
      <c r="I128" s="284">
        <f t="shared" si="14"/>
        <v>0</v>
      </c>
      <c r="J128" s="285">
        <v>29374796.945</v>
      </c>
      <c r="K128" s="285">
        <v>29389228.594999999</v>
      </c>
      <c r="L128" s="284">
        <f t="shared" si="15"/>
        <v>14431.64999999851</v>
      </c>
      <c r="M128" s="285">
        <v>30005440.828501243</v>
      </c>
      <c r="N128" s="285">
        <v>29994305.661814157</v>
      </c>
      <c r="O128" s="284">
        <f t="shared" si="16"/>
        <v>-11135.166687086225</v>
      </c>
      <c r="P128" s="285">
        <v>633094.41</v>
      </c>
      <c r="Q128" s="285">
        <v>633094.41</v>
      </c>
      <c r="R128" s="284">
        <f t="shared" si="17"/>
        <v>0</v>
      </c>
      <c r="S128" s="285">
        <v>793000</v>
      </c>
      <c r="T128" s="285">
        <v>793000</v>
      </c>
      <c r="U128" s="285">
        <v>713047.20500000007</v>
      </c>
      <c r="V128" s="285">
        <v>713047.20500000007</v>
      </c>
      <c r="W128" s="285">
        <v>735380.47565375199</v>
      </c>
      <c r="X128" s="285">
        <v>734373.20789187413</v>
      </c>
      <c r="Y128" s="285">
        <v>30740821.304154996</v>
      </c>
      <c r="Z128" s="285">
        <v>30728678.869706031</v>
      </c>
      <c r="AA128" s="284">
        <f t="shared" si="18"/>
        <v>-12142.434448964894</v>
      </c>
      <c r="AB128" s="284">
        <f t="shared" si="20"/>
        <v>3635.3856792993138</v>
      </c>
      <c r="AC128" s="284">
        <f t="shared" si="19"/>
        <v>3633.949724421243</v>
      </c>
      <c r="AD128" s="285">
        <f t="shared" si="21"/>
        <v>-1.4359548780707883</v>
      </c>
      <c r="AE128" s="286">
        <f t="shared" si="22"/>
        <v>-3.9499382039364663E-4</v>
      </c>
      <c r="AF128" s="248">
        <v>2</v>
      </c>
    </row>
    <row r="129" spans="1:32">
      <c r="A129" s="280">
        <v>402</v>
      </c>
      <c r="B129" s="280" t="s">
        <v>155</v>
      </c>
      <c r="C129" s="285">
        <v>9247</v>
      </c>
      <c r="D129" s="285">
        <v>42895918.989999995</v>
      </c>
      <c r="E129" s="285">
        <v>42895918.989999995</v>
      </c>
      <c r="F129" s="284">
        <f t="shared" si="13"/>
        <v>0</v>
      </c>
      <c r="G129" s="285">
        <v>41140000</v>
      </c>
      <c r="H129" s="285">
        <v>41140000</v>
      </c>
      <c r="I129" s="284">
        <f t="shared" si="14"/>
        <v>0</v>
      </c>
      <c r="J129" s="285">
        <v>42017959.494999997</v>
      </c>
      <c r="K129" s="285">
        <v>42017959.494999997</v>
      </c>
      <c r="L129" s="284">
        <f t="shared" si="15"/>
        <v>0</v>
      </c>
      <c r="M129" s="285">
        <v>42920037.871995725</v>
      </c>
      <c r="N129" s="285">
        <v>42883041.87042091</v>
      </c>
      <c r="O129" s="284">
        <f t="shared" si="16"/>
        <v>-36996.00157481432</v>
      </c>
      <c r="P129" s="285">
        <v>711350.19</v>
      </c>
      <c r="Q129" s="285">
        <v>711350.19</v>
      </c>
      <c r="R129" s="284">
        <f t="shared" si="17"/>
        <v>0</v>
      </c>
      <c r="S129" s="285">
        <v>738000</v>
      </c>
      <c r="T129" s="285">
        <v>738000</v>
      </c>
      <c r="U129" s="285">
        <v>724675.09499999997</v>
      </c>
      <c r="V129" s="285">
        <v>724675.09499999997</v>
      </c>
      <c r="W129" s="285">
        <v>747372.56147792877</v>
      </c>
      <c r="X129" s="285">
        <v>746348.86787684495</v>
      </c>
      <c r="Y129" s="285">
        <v>43667410.433473654</v>
      </c>
      <c r="Z129" s="285">
        <v>43629390.738297753</v>
      </c>
      <c r="AA129" s="284">
        <f t="shared" si="18"/>
        <v>-38019.695175901055</v>
      </c>
      <c r="AB129" s="284">
        <f t="shared" si="20"/>
        <v>4722.3326953037367</v>
      </c>
      <c r="AC129" s="284">
        <f t="shared" si="19"/>
        <v>4718.2211245050021</v>
      </c>
      <c r="AD129" s="285">
        <f t="shared" si="21"/>
        <v>-4.1115707987346468</v>
      </c>
      <c r="AE129" s="286">
        <f t="shared" si="22"/>
        <v>-8.7066521230567257E-4</v>
      </c>
      <c r="AF129" s="248">
        <v>11</v>
      </c>
    </row>
    <row r="130" spans="1:32">
      <c r="A130" s="280">
        <v>403</v>
      </c>
      <c r="B130" s="280" t="s">
        <v>156</v>
      </c>
      <c r="C130" s="285">
        <v>2866</v>
      </c>
      <c r="D130" s="285">
        <v>13861806.789999999</v>
      </c>
      <c r="E130" s="285">
        <v>13847612.27</v>
      </c>
      <c r="F130" s="284">
        <f t="shared" si="13"/>
        <v>-14194.519999999553</v>
      </c>
      <c r="G130" s="285">
        <v>13656000</v>
      </c>
      <c r="H130" s="285">
        <v>13656000</v>
      </c>
      <c r="I130" s="284">
        <f t="shared" si="14"/>
        <v>0</v>
      </c>
      <c r="J130" s="285">
        <v>13758903.395</v>
      </c>
      <c r="K130" s="285">
        <v>13751806.135</v>
      </c>
      <c r="L130" s="284">
        <f t="shared" si="15"/>
        <v>-7097.2599999997765</v>
      </c>
      <c r="M130" s="285">
        <v>14054291.590737578</v>
      </c>
      <c r="N130" s="285">
        <v>14034933.760914564</v>
      </c>
      <c r="O130" s="284">
        <f t="shared" si="16"/>
        <v>-19357.829823013395</v>
      </c>
      <c r="P130" s="285">
        <v>287030.72000000003</v>
      </c>
      <c r="Q130" s="285">
        <v>289195</v>
      </c>
      <c r="R130" s="284">
        <f t="shared" si="17"/>
        <v>2164.2799999999697</v>
      </c>
      <c r="S130" s="285">
        <v>301000</v>
      </c>
      <c r="T130" s="285">
        <v>301000</v>
      </c>
      <c r="U130" s="285">
        <v>294015.35999999999</v>
      </c>
      <c r="V130" s="285">
        <v>295097.5</v>
      </c>
      <c r="W130" s="285">
        <v>303224.18175148597</v>
      </c>
      <c r="X130" s="285">
        <v>303923.35345578182</v>
      </c>
      <c r="Y130" s="285">
        <v>14357515.772489063</v>
      </c>
      <c r="Z130" s="285">
        <v>14338857.114370346</v>
      </c>
      <c r="AA130" s="284">
        <f t="shared" si="18"/>
        <v>-18658.658118717372</v>
      </c>
      <c r="AB130" s="284">
        <f t="shared" si="20"/>
        <v>5009.6007580213063</v>
      </c>
      <c r="AC130" s="284">
        <f t="shared" si="19"/>
        <v>5003.0904097593675</v>
      </c>
      <c r="AD130" s="285">
        <f t="shared" si="21"/>
        <v>-6.510348261938816</v>
      </c>
      <c r="AE130" s="286">
        <f t="shared" si="22"/>
        <v>-1.2995742727630606E-3</v>
      </c>
      <c r="AF130" s="248">
        <v>14</v>
      </c>
    </row>
    <row r="131" spans="1:32">
      <c r="A131" s="280">
        <v>405</v>
      </c>
      <c r="B131" s="280" t="s">
        <v>157</v>
      </c>
      <c r="C131" s="285">
        <v>72634</v>
      </c>
      <c r="D131" s="285">
        <v>257376785.22999996</v>
      </c>
      <c r="E131" s="285">
        <v>257376785.22999996</v>
      </c>
      <c r="F131" s="284">
        <f t="shared" si="13"/>
        <v>0</v>
      </c>
      <c r="G131" s="285">
        <v>268129000</v>
      </c>
      <c r="H131" s="285">
        <v>268129000</v>
      </c>
      <c r="I131" s="284">
        <f t="shared" si="14"/>
        <v>0</v>
      </c>
      <c r="J131" s="285">
        <v>262752892.61499998</v>
      </c>
      <c r="K131" s="285">
        <v>262752892.61499998</v>
      </c>
      <c r="L131" s="284">
        <f t="shared" si="15"/>
        <v>0</v>
      </c>
      <c r="M131" s="285">
        <v>268393901.9778958</v>
      </c>
      <c r="N131" s="285">
        <v>268162553.1321688</v>
      </c>
      <c r="O131" s="284">
        <f t="shared" si="16"/>
        <v>-231348.84572699666</v>
      </c>
      <c r="P131" s="285">
        <v>7318736.2199999997</v>
      </c>
      <c r="Q131" s="285">
        <v>7318736.2199999997</v>
      </c>
      <c r="R131" s="284">
        <f t="shared" si="17"/>
        <v>0</v>
      </c>
      <c r="S131" s="285">
        <v>7803000</v>
      </c>
      <c r="T131" s="285">
        <v>7803000</v>
      </c>
      <c r="U131" s="285">
        <v>7560868.1099999994</v>
      </c>
      <c r="V131" s="285">
        <v>7560868.1099999994</v>
      </c>
      <c r="W131" s="285">
        <v>7797681.2027291851</v>
      </c>
      <c r="X131" s="285">
        <v>7787000.5372057669</v>
      </c>
      <c r="Y131" s="285">
        <v>276191583.18062496</v>
      </c>
      <c r="Z131" s="285">
        <v>275949553.66937459</v>
      </c>
      <c r="AA131" s="284">
        <f t="shared" si="18"/>
        <v>-242029.5112503767</v>
      </c>
      <c r="AB131" s="284">
        <f t="shared" si="20"/>
        <v>3802.5109890770846</v>
      </c>
      <c r="AC131" s="284">
        <f t="shared" si="19"/>
        <v>3799.1788097774402</v>
      </c>
      <c r="AD131" s="285">
        <f t="shared" si="21"/>
        <v>-3.3321792996443946</v>
      </c>
      <c r="AE131" s="286">
        <f t="shared" si="22"/>
        <v>-8.7631023531983398E-4</v>
      </c>
      <c r="AF131" s="248">
        <v>9</v>
      </c>
    </row>
    <row r="132" spans="1:32">
      <c r="A132" s="280">
        <v>407</v>
      </c>
      <c r="B132" s="280" t="s">
        <v>158</v>
      </c>
      <c r="C132" s="285">
        <v>2580</v>
      </c>
      <c r="D132" s="285">
        <v>10336099.230000002</v>
      </c>
      <c r="E132" s="285">
        <v>10336099.23</v>
      </c>
      <c r="F132" s="284">
        <f t="shared" si="13"/>
        <v>0</v>
      </c>
      <c r="G132" s="285">
        <v>10645000</v>
      </c>
      <c r="H132" s="285">
        <v>10645000</v>
      </c>
      <c r="I132" s="284">
        <f t="shared" si="14"/>
        <v>0</v>
      </c>
      <c r="J132" s="285">
        <v>10490549.615000002</v>
      </c>
      <c r="K132" s="285">
        <v>10490549.615</v>
      </c>
      <c r="L132" s="284">
        <f t="shared" si="15"/>
        <v>0</v>
      </c>
      <c r="M132" s="285">
        <v>10715769.927557504</v>
      </c>
      <c r="N132" s="285">
        <v>10706533.201292312</v>
      </c>
      <c r="O132" s="284">
        <f t="shared" si="16"/>
        <v>-9236.7262651920319</v>
      </c>
      <c r="P132" s="285">
        <v>282183.06</v>
      </c>
      <c r="Q132" s="285">
        <v>282183.06</v>
      </c>
      <c r="R132" s="284">
        <f t="shared" si="17"/>
        <v>0</v>
      </c>
      <c r="S132" s="285">
        <v>318000</v>
      </c>
      <c r="T132" s="285">
        <v>318000</v>
      </c>
      <c r="U132" s="285">
        <v>300091.53000000003</v>
      </c>
      <c r="V132" s="285">
        <v>300091.53000000003</v>
      </c>
      <c r="W132" s="285">
        <v>309490.66278306523</v>
      </c>
      <c r="X132" s="285">
        <v>309066.74621532328</v>
      </c>
      <c r="Y132" s="285">
        <v>11025260.59034057</v>
      </c>
      <c r="Z132" s="285">
        <v>11015599.947507635</v>
      </c>
      <c r="AA132" s="284">
        <f t="shared" si="18"/>
        <v>-9660.6428329348564</v>
      </c>
      <c r="AB132" s="284">
        <f t="shared" si="20"/>
        <v>4273.3568179614613</v>
      </c>
      <c r="AC132" s="284">
        <f t="shared" si="19"/>
        <v>4269.6123827548972</v>
      </c>
      <c r="AD132" s="285">
        <f t="shared" si="21"/>
        <v>-3.7444352065640487</v>
      </c>
      <c r="AE132" s="286">
        <f t="shared" si="22"/>
        <v>-8.762280722325157E-4</v>
      </c>
      <c r="AF132" s="248">
        <v>1</v>
      </c>
    </row>
    <row r="133" spans="1:32">
      <c r="A133" s="280">
        <v>408</v>
      </c>
      <c r="B133" s="280" t="s">
        <v>159</v>
      </c>
      <c r="C133" s="285">
        <v>14203</v>
      </c>
      <c r="D133" s="285">
        <v>48208620.929999985</v>
      </c>
      <c r="E133" s="285">
        <v>53196960.129999988</v>
      </c>
      <c r="F133" s="284">
        <f t="shared" si="13"/>
        <v>4988339.200000003</v>
      </c>
      <c r="G133" s="285">
        <v>54310000</v>
      </c>
      <c r="H133" s="285">
        <v>54310000</v>
      </c>
      <c r="I133" s="284">
        <f t="shared" si="14"/>
        <v>0</v>
      </c>
      <c r="J133" s="285">
        <v>51259310.464999989</v>
      </c>
      <c r="K133" s="285">
        <v>53753480.064999998</v>
      </c>
      <c r="L133" s="284">
        <f t="shared" si="15"/>
        <v>2494169.6000000089</v>
      </c>
      <c r="M133" s="285">
        <v>52359790.263303608</v>
      </c>
      <c r="N133" s="285">
        <v>54860177.981335133</v>
      </c>
      <c r="O133" s="284">
        <f t="shared" si="16"/>
        <v>2500387.7180315256</v>
      </c>
      <c r="P133" s="285">
        <v>1378582.6099999999</v>
      </c>
      <c r="Q133" s="285">
        <v>1378582.6099999999</v>
      </c>
      <c r="R133" s="284">
        <f t="shared" si="17"/>
        <v>0</v>
      </c>
      <c r="S133" s="285">
        <v>1426000</v>
      </c>
      <c r="T133" s="285">
        <v>1426000</v>
      </c>
      <c r="U133" s="285">
        <v>1402291.3049999999</v>
      </c>
      <c r="V133" s="285">
        <v>1402291.3049999999</v>
      </c>
      <c r="W133" s="285">
        <v>1446212.3119548871</v>
      </c>
      <c r="X133" s="285">
        <v>1444231.4012741025</v>
      </c>
      <c r="Y133" s="285">
        <v>53806002.575258493</v>
      </c>
      <c r="Z133" s="285">
        <v>56304409.382609233</v>
      </c>
      <c r="AA133" s="284">
        <f t="shared" si="18"/>
        <v>2498406.8073507398</v>
      </c>
      <c r="AB133" s="284">
        <f t="shared" si="20"/>
        <v>3788.3547542954652</v>
      </c>
      <c r="AC133" s="284">
        <f t="shared" si="19"/>
        <v>3964.2617322121546</v>
      </c>
      <c r="AD133" s="285">
        <f t="shared" si="21"/>
        <v>175.90697791668936</v>
      </c>
      <c r="AE133" s="286">
        <f t="shared" si="22"/>
        <v>4.6433607548827208E-2</v>
      </c>
      <c r="AF133" s="248">
        <v>14</v>
      </c>
    </row>
    <row r="134" spans="1:32">
      <c r="A134" s="280">
        <v>410</v>
      </c>
      <c r="B134" s="280" t="s">
        <v>160</v>
      </c>
      <c r="C134" s="285">
        <v>18788</v>
      </c>
      <c r="D134" s="285">
        <v>63602871.340000004</v>
      </c>
      <c r="E134" s="285">
        <v>63602871.339999989</v>
      </c>
      <c r="F134" s="284">
        <f t="shared" si="13"/>
        <v>0</v>
      </c>
      <c r="G134" s="285">
        <v>63530000</v>
      </c>
      <c r="H134" s="285">
        <v>63530000</v>
      </c>
      <c r="I134" s="284">
        <f t="shared" si="14"/>
        <v>0</v>
      </c>
      <c r="J134" s="285">
        <v>63566435.670000002</v>
      </c>
      <c r="K134" s="285">
        <v>63566435.669999994</v>
      </c>
      <c r="L134" s="284">
        <f t="shared" si="15"/>
        <v>0</v>
      </c>
      <c r="M134" s="285">
        <v>64931135.617588378</v>
      </c>
      <c r="N134" s="285">
        <v>64875166.599044457</v>
      </c>
      <c r="O134" s="284">
        <f t="shared" si="16"/>
        <v>-55969.018543921411</v>
      </c>
      <c r="P134" s="285">
        <v>1799044.2399999998</v>
      </c>
      <c r="Q134" s="285">
        <v>1799044.2399999998</v>
      </c>
      <c r="R134" s="284">
        <f t="shared" si="17"/>
        <v>0</v>
      </c>
      <c r="S134" s="285">
        <v>1799000</v>
      </c>
      <c r="T134" s="285">
        <v>1799000</v>
      </c>
      <c r="U134" s="285">
        <v>1799022.1199999999</v>
      </c>
      <c r="V134" s="285">
        <v>1799022.1199999999</v>
      </c>
      <c r="W134" s="285">
        <v>1855369.0878252878</v>
      </c>
      <c r="X134" s="285">
        <v>1852827.7455807989</v>
      </c>
      <c r="Y134" s="285">
        <v>66786504.705413669</v>
      </c>
      <c r="Z134" s="285">
        <v>66727994.344625257</v>
      </c>
      <c r="AA134" s="284">
        <f t="shared" si="18"/>
        <v>-58510.360788412392</v>
      </c>
      <c r="AB134" s="284">
        <f t="shared" si="20"/>
        <v>3554.7426392066036</v>
      </c>
      <c r="AC134" s="284">
        <f t="shared" si="19"/>
        <v>3551.6283981597435</v>
      </c>
      <c r="AD134" s="285">
        <f t="shared" si="21"/>
        <v>-3.1142410468601156</v>
      </c>
      <c r="AE134" s="286">
        <f t="shared" si="22"/>
        <v>-8.7608059512156271E-4</v>
      </c>
      <c r="AF134" s="248">
        <v>13</v>
      </c>
    </row>
    <row r="135" spans="1:32">
      <c r="A135" s="280">
        <v>416</v>
      </c>
      <c r="B135" s="280" t="s">
        <v>161</v>
      </c>
      <c r="C135" s="285">
        <v>2917</v>
      </c>
      <c r="D135" s="285">
        <v>10934508.879999997</v>
      </c>
      <c r="E135" s="285">
        <v>10934508.879999997</v>
      </c>
      <c r="F135" s="284">
        <f t="shared" si="13"/>
        <v>0</v>
      </c>
      <c r="G135" s="285">
        <v>11512000</v>
      </c>
      <c r="H135" s="285">
        <v>11512000</v>
      </c>
      <c r="I135" s="284">
        <f t="shared" si="14"/>
        <v>0</v>
      </c>
      <c r="J135" s="285">
        <v>11223254.439999998</v>
      </c>
      <c r="K135" s="285">
        <v>11223254.439999998</v>
      </c>
      <c r="L135" s="284">
        <f t="shared" si="15"/>
        <v>0</v>
      </c>
      <c r="M135" s="285">
        <v>11464205.101848537</v>
      </c>
      <c r="N135" s="285">
        <v>11454323.243140327</v>
      </c>
      <c r="O135" s="284">
        <f t="shared" si="16"/>
        <v>-9881.8587082102895</v>
      </c>
      <c r="P135" s="285">
        <v>320267.49</v>
      </c>
      <c r="Q135" s="285">
        <v>320267.49</v>
      </c>
      <c r="R135" s="284">
        <f t="shared" si="17"/>
        <v>0</v>
      </c>
      <c r="S135" s="285">
        <v>317000</v>
      </c>
      <c r="T135" s="285">
        <v>317000</v>
      </c>
      <c r="U135" s="285">
        <v>318633.745</v>
      </c>
      <c r="V135" s="285">
        <v>318633.745</v>
      </c>
      <c r="W135" s="285">
        <v>328613.63639653602</v>
      </c>
      <c r="X135" s="285">
        <v>328163.5266465302</v>
      </c>
      <c r="Y135" s="285">
        <v>11792818.738245074</v>
      </c>
      <c r="Z135" s="285">
        <v>11782486.769786857</v>
      </c>
      <c r="AA135" s="284">
        <f t="shared" si="18"/>
        <v>-10331.968458216637</v>
      </c>
      <c r="AB135" s="284">
        <f t="shared" si="20"/>
        <v>4042.7901056719484</v>
      </c>
      <c r="AC135" s="284">
        <f t="shared" si="19"/>
        <v>4039.24812128449</v>
      </c>
      <c r="AD135" s="285">
        <f t="shared" si="21"/>
        <v>-3.5419843874583421</v>
      </c>
      <c r="AE135" s="286">
        <f t="shared" si="22"/>
        <v>-8.7612374001039858E-4</v>
      </c>
      <c r="AF135" s="248">
        <v>9</v>
      </c>
    </row>
    <row r="136" spans="1:32">
      <c r="A136" s="280">
        <v>418</v>
      </c>
      <c r="B136" s="280" t="s">
        <v>162</v>
      </c>
      <c r="C136" s="285">
        <v>24164</v>
      </c>
      <c r="D136" s="285">
        <v>68733657.350000009</v>
      </c>
      <c r="E136" s="285">
        <v>68733657.349999994</v>
      </c>
      <c r="F136" s="284">
        <f t="shared" si="13"/>
        <v>0</v>
      </c>
      <c r="G136" s="285">
        <v>67275000</v>
      </c>
      <c r="H136" s="285">
        <v>67275000</v>
      </c>
      <c r="I136" s="284">
        <f t="shared" si="14"/>
        <v>0</v>
      </c>
      <c r="J136" s="285">
        <v>68004328.675000012</v>
      </c>
      <c r="K136" s="285">
        <v>68004328.674999997</v>
      </c>
      <c r="L136" s="284">
        <f t="shared" si="15"/>
        <v>0</v>
      </c>
      <c r="M136" s="285">
        <v>69464305.198779762</v>
      </c>
      <c r="N136" s="285">
        <v>69404428.701182231</v>
      </c>
      <c r="O136" s="284">
        <f t="shared" si="16"/>
        <v>-59876.497597530484</v>
      </c>
      <c r="P136" s="285">
        <v>1941409</v>
      </c>
      <c r="Q136" s="285">
        <v>1941409</v>
      </c>
      <c r="R136" s="284">
        <f t="shared" si="17"/>
        <v>0</v>
      </c>
      <c r="S136" s="285">
        <v>1961000</v>
      </c>
      <c r="T136" s="285">
        <v>1961000</v>
      </c>
      <c r="U136" s="285">
        <v>1951204.5</v>
      </c>
      <c r="V136" s="285">
        <v>1951204.5</v>
      </c>
      <c r="W136" s="285">
        <v>2012317.9548929599</v>
      </c>
      <c r="X136" s="285">
        <v>2009561.6361304719</v>
      </c>
      <c r="Y136" s="285">
        <v>71476623.153672725</v>
      </c>
      <c r="Z136" s="285">
        <v>71413990.337312698</v>
      </c>
      <c r="AA136" s="284">
        <f t="shared" si="18"/>
        <v>-62632.816360026598</v>
      </c>
      <c r="AB136" s="284">
        <f t="shared" si="20"/>
        <v>2957.9797696437977</v>
      </c>
      <c r="AC136" s="284">
        <f t="shared" si="19"/>
        <v>2955.3877808853126</v>
      </c>
      <c r="AD136" s="285">
        <f t="shared" si="21"/>
        <v>-2.5919887584850585</v>
      </c>
      <c r="AE136" s="286">
        <f t="shared" si="22"/>
        <v>-8.7626994108792975E-4</v>
      </c>
      <c r="AF136" s="248">
        <v>6</v>
      </c>
    </row>
    <row r="137" spans="1:32">
      <c r="A137" s="280">
        <v>420</v>
      </c>
      <c r="B137" s="280" t="s">
        <v>163</v>
      </c>
      <c r="C137" s="285">
        <v>9280</v>
      </c>
      <c r="D137" s="285">
        <v>41050243.210000001</v>
      </c>
      <c r="E137" s="285">
        <v>48541780.510000013</v>
      </c>
      <c r="F137" s="284">
        <f t="shared" si="13"/>
        <v>7491537.3000000119</v>
      </c>
      <c r="G137" s="285">
        <v>42026000</v>
      </c>
      <c r="H137" s="285">
        <v>42026000</v>
      </c>
      <c r="I137" s="284">
        <f t="shared" si="14"/>
        <v>0</v>
      </c>
      <c r="J137" s="285">
        <v>41538121.605000004</v>
      </c>
      <c r="K137" s="285">
        <v>45283890.25500001</v>
      </c>
      <c r="L137" s="284">
        <f t="shared" si="15"/>
        <v>3745768.650000006</v>
      </c>
      <c r="M137" s="285">
        <v>42429898.401665933</v>
      </c>
      <c r="N137" s="285">
        <v>46216212.905145757</v>
      </c>
      <c r="O137" s="284">
        <f t="shared" si="16"/>
        <v>3786314.5034798235</v>
      </c>
      <c r="P137" s="285">
        <v>594485.29999999993</v>
      </c>
      <c r="Q137" s="285">
        <v>596636.08000000007</v>
      </c>
      <c r="R137" s="284">
        <f t="shared" si="17"/>
        <v>2150.7800000001444</v>
      </c>
      <c r="S137" s="285">
        <v>705000</v>
      </c>
      <c r="T137" s="285">
        <v>705000</v>
      </c>
      <c r="U137" s="285">
        <v>649742.64999999991</v>
      </c>
      <c r="V137" s="285">
        <v>650818.04</v>
      </c>
      <c r="W137" s="285">
        <v>670093.16586484504</v>
      </c>
      <c r="X137" s="285">
        <v>670282.87669776648</v>
      </c>
      <c r="Y137" s="285">
        <v>43099991.567530781</v>
      </c>
      <c r="Z137" s="285">
        <v>46886495.781843521</v>
      </c>
      <c r="AA137" s="284">
        <f t="shared" si="18"/>
        <v>3786504.2143127397</v>
      </c>
      <c r="AB137" s="284">
        <f t="shared" si="20"/>
        <v>4644.395643052886</v>
      </c>
      <c r="AC137" s="284">
        <f t="shared" si="19"/>
        <v>5052.4241144227935</v>
      </c>
      <c r="AD137" s="285">
        <f t="shared" si="21"/>
        <v>408.02847136990749</v>
      </c>
      <c r="AE137" s="286">
        <f t="shared" si="22"/>
        <v>8.7853943274673177E-2</v>
      </c>
      <c r="AF137" s="248">
        <v>11</v>
      </c>
    </row>
    <row r="138" spans="1:32">
      <c r="A138" s="280">
        <v>421</v>
      </c>
      <c r="B138" s="280" t="s">
        <v>164</v>
      </c>
      <c r="C138" s="285">
        <v>719</v>
      </c>
      <c r="D138" s="285">
        <v>3274471.3700000006</v>
      </c>
      <c r="E138" s="285">
        <v>3274471.3700000006</v>
      </c>
      <c r="F138" s="284">
        <f t="shared" ref="F138:F201" si="23">E138-D138</f>
        <v>0</v>
      </c>
      <c r="G138" s="285">
        <v>2905000</v>
      </c>
      <c r="H138" s="285">
        <v>2905000</v>
      </c>
      <c r="I138" s="284">
        <f t="shared" ref="I138:I201" si="24">H138-G138</f>
        <v>0</v>
      </c>
      <c r="J138" s="285">
        <v>3089735.6850000005</v>
      </c>
      <c r="K138" s="285">
        <v>3089735.6850000005</v>
      </c>
      <c r="L138" s="284">
        <f t="shared" ref="L138:L201" si="25">K138-J138</f>
        <v>0</v>
      </c>
      <c r="M138" s="285">
        <v>3156068.8383841449</v>
      </c>
      <c r="N138" s="285">
        <v>3153348.3858052506</v>
      </c>
      <c r="O138" s="284">
        <f t="shared" ref="O138:O201" si="26">N138-M138</f>
        <v>-2720.4525788943283</v>
      </c>
      <c r="P138" s="285">
        <v>159380.51</v>
      </c>
      <c r="Q138" s="285">
        <v>159380.51</v>
      </c>
      <c r="R138" s="284">
        <f t="shared" ref="R138:R201" si="27">Q138-P138</f>
        <v>0</v>
      </c>
      <c r="S138" s="285">
        <v>219000</v>
      </c>
      <c r="T138" s="285">
        <v>219000</v>
      </c>
      <c r="U138" s="285">
        <v>189190.255</v>
      </c>
      <c r="V138" s="285">
        <v>189190.255</v>
      </c>
      <c r="W138" s="285">
        <v>195115.86152413939</v>
      </c>
      <c r="X138" s="285">
        <v>194848.60678506084</v>
      </c>
      <c r="Y138" s="285">
        <v>3351184.6999082845</v>
      </c>
      <c r="Z138" s="285">
        <v>3348196.9925903114</v>
      </c>
      <c r="AA138" s="284">
        <f t="shared" ref="AA138:AA201" si="28">Z138-Y138</f>
        <v>-2987.7073179730214</v>
      </c>
      <c r="AB138" s="284">
        <f t="shared" si="20"/>
        <v>4660.896661903038</v>
      </c>
      <c r="AC138" s="284">
        <f t="shared" ref="AC138:AC201" si="29">Z138/C138</f>
        <v>4656.7412970658015</v>
      </c>
      <c r="AD138" s="285">
        <f t="shared" si="21"/>
        <v>-4.1553648372364478</v>
      </c>
      <c r="AE138" s="286">
        <f t="shared" si="22"/>
        <v>-8.9153764579277708E-4</v>
      </c>
      <c r="AF138" s="248">
        <v>16</v>
      </c>
    </row>
    <row r="139" spans="1:32">
      <c r="A139" s="280">
        <v>422</v>
      </c>
      <c r="B139" s="280" t="s">
        <v>165</v>
      </c>
      <c r="C139" s="285">
        <v>10543</v>
      </c>
      <c r="D139" s="285">
        <v>52626929.759999998</v>
      </c>
      <c r="E139" s="285">
        <v>52626929.759999998</v>
      </c>
      <c r="F139" s="284">
        <f t="shared" si="23"/>
        <v>0</v>
      </c>
      <c r="G139" s="285">
        <v>52592000</v>
      </c>
      <c r="H139" s="285">
        <v>52592000</v>
      </c>
      <c r="I139" s="284">
        <f t="shared" si="24"/>
        <v>0</v>
      </c>
      <c r="J139" s="285">
        <v>52609464.879999995</v>
      </c>
      <c r="K139" s="285">
        <v>52609464.879999995</v>
      </c>
      <c r="L139" s="284">
        <f t="shared" si="25"/>
        <v>0</v>
      </c>
      <c r="M139" s="285">
        <v>53738930.976496458</v>
      </c>
      <c r="N139" s="285">
        <v>53692609.359051362</v>
      </c>
      <c r="O139" s="284">
        <f t="shared" si="26"/>
        <v>-46321.617445096374</v>
      </c>
      <c r="P139" s="285">
        <v>1081647.08</v>
      </c>
      <c r="Q139" s="285">
        <v>1081647.08</v>
      </c>
      <c r="R139" s="284">
        <f t="shared" si="27"/>
        <v>0</v>
      </c>
      <c r="S139" s="285">
        <v>1142000</v>
      </c>
      <c r="T139" s="285">
        <v>1142000</v>
      </c>
      <c r="U139" s="285">
        <v>1111823.54</v>
      </c>
      <c r="V139" s="285">
        <v>1111823.54</v>
      </c>
      <c r="W139" s="285">
        <v>1146646.8390241263</v>
      </c>
      <c r="X139" s="285">
        <v>1145076.2501474209</v>
      </c>
      <c r="Y139" s="285">
        <v>54885577.815520585</v>
      </c>
      <c r="Z139" s="285">
        <v>54837685.609198779</v>
      </c>
      <c r="AA139" s="284">
        <f t="shared" si="28"/>
        <v>-47892.206321805716</v>
      </c>
      <c r="AB139" s="284">
        <f t="shared" ref="AB139:AB202" si="30">Y139/C139</f>
        <v>5205.8785749331864</v>
      </c>
      <c r="AC139" s="284">
        <f t="shared" si="29"/>
        <v>5201.3360152896503</v>
      </c>
      <c r="AD139" s="285">
        <f t="shared" ref="AD139:AD202" si="31">AC139-AB139</f>
        <v>-4.5425596435361513</v>
      </c>
      <c r="AE139" s="286">
        <f t="shared" ref="AE139:AE202" si="32">AD139/AB139</f>
        <v>-8.7258271166926931E-4</v>
      </c>
      <c r="AF139" s="248">
        <v>12</v>
      </c>
    </row>
    <row r="140" spans="1:32">
      <c r="A140" s="280">
        <v>423</v>
      </c>
      <c r="B140" s="280" t="s">
        <v>166</v>
      </c>
      <c r="C140" s="285">
        <v>20291</v>
      </c>
      <c r="D140" s="285">
        <v>54877659.219999999</v>
      </c>
      <c r="E140" s="285">
        <v>58039767.820000015</v>
      </c>
      <c r="F140" s="284">
        <f t="shared" si="23"/>
        <v>3162108.6000000164</v>
      </c>
      <c r="G140" s="285">
        <v>63150000</v>
      </c>
      <c r="H140" s="285">
        <v>63150000</v>
      </c>
      <c r="I140" s="284">
        <f t="shared" si="24"/>
        <v>0</v>
      </c>
      <c r="J140" s="285">
        <v>59013829.609999999</v>
      </c>
      <c r="K140" s="285">
        <v>60594883.910000011</v>
      </c>
      <c r="L140" s="284">
        <f t="shared" si="25"/>
        <v>1581054.3000000119</v>
      </c>
      <c r="M140" s="285">
        <v>60280790.221003167</v>
      </c>
      <c r="N140" s="285">
        <v>61842435.355649218</v>
      </c>
      <c r="O140" s="284">
        <f t="shared" si="26"/>
        <v>1561645.1346460506</v>
      </c>
      <c r="P140" s="285">
        <v>1499908.9700000002</v>
      </c>
      <c r="Q140" s="285">
        <v>1499908.97</v>
      </c>
      <c r="R140" s="284">
        <f t="shared" si="27"/>
        <v>0</v>
      </c>
      <c r="S140" s="285">
        <v>1528000</v>
      </c>
      <c r="T140" s="285">
        <v>1528000</v>
      </c>
      <c r="U140" s="285">
        <v>1513954.4850000001</v>
      </c>
      <c r="V140" s="285">
        <v>1513954.4849999999</v>
      </c>
      <c r="W140" s="285">
        <v>1561372.8817539241</v>
      </c>
      <c r="X140" s="285">
        <v>1559234.2329590085</v>
      </c>
      <c r="Y140" s="285">
        <v>61842163.102757089</v>
      </c>
      <c r="Z140" s="285">
        <v>63401669.588608228</v>
      </c>
      <c r="AA140" s="284">
        <f t="shared" si="28"/>
        <v>1559506.4858511388</v>
      </c>
      <c r="AB140" s="284">
        <f t="shared" si="30"/>
        <v>3047.7632005695673</v>
      </c>
      <c r="AC140" s="284">
        <f t="shared" si="29"/>
        <v>3124.6202547241746</v>
      </c>
      <c r="AD140" s="285">
        <f t="shared" si="31"/>
        <v>76.85705415460734</v>
      </c>
      <c r="AE140" s="286">
        <f t="shared" si="32"/>
        <v>2.5217528100688485E-2</v>
      </c>
      <c r="AF140" s="248">
        <v>2</v>
      </c>
    </row>
    <row r="141" spans="1:32">
      <c r="A141" s="280">
        <v>425</v>
      </c>
      <c r="B141" s="280" t="s">
        <v>167</v>
      </c>
      <c r="C141" s="285">
        <v>10218</v>
      </c>
      <c r="D141" s="285">
        <v>27224070.440000005</v>
      </c>
      <c r="E141" s="285">
        <v>27224070.440000005</v>
      </c>
      <c r="F141" s="284">
        <f t="shared" si="23"/>
        <v>0</v>
      </c>
      <c r="G141" s="285">
        <v>29619000</v>
      </c>
      <c r="H141" s="285">
        <v>29619000</v>
      </c>
      <c r="I141" s="284">
        <f t="shared" si="24"/>
        <v>0</v>
      </c>
      <c r="J141" s="285">
        <v>28421535.220000003</v>
      </c>
      <c r="K141" s="285">
        <v>28421535.220000003</v>
      </c>
      <c r="L141" s="284">
        <f t="shared" si="25"/>
        <v>0</v>
      </c>
      <c r="M141" s="285">
        <v>29031713.64539535</v>
      </c>
      <c r="N141" s="285">
        <v>29006689.032720309</v>
      </c>
      <c r="O141" s="284">
        <f t="shared" si="26"/>
        <v>-25024.61267504096</v>
      </c>
      <c r="P141" s="285">
        <v>772566.7</v>
      </c>
      <c r="Q141" s="285">
        <v>772566.7</v>
      </c>
      <c r="R141" s="284">
        <f t="shared" si="27"/>
        <v>0</v>
      </c>
      <c r="S141" s="285">
        <v>721000</v>
      </c>
      <c r="T141" s="285">
        <v>721000</v>
      </c>
      <c r="U141" s="285">
        <v>746783.35</v>
      </c>
      <c r="V141" s="285">
        <v>746783.35</v>
      </c>
      <c r="W141" s="285">
        <v>770173.26662587817</v>
      </c>
      <c r="X141" s="285">
        <v>769118.34236800647</v>
      </c>
      <c r="Y141" s="285">
        <v>29801886.912021227</v>
      </c>
      <c r="Z141" s="285">
        <v>29775807.375088315</v>
      </c>
      <c r="AA141" s="284">
        <f t="shared" si="28"/>
        <v>-26079.536932911724</v>
      </c>
      <c r="AB141" s="284">
        <f t="shared" si="30"/>
        <v>2916.6066658858122</v>
      </c>
      <c r="AC141" s="284">
        <f t="shared" si="29"/>
        <v>2914.0543526216788</v>
      </c>
      <c r="AD141" s="285">
        <f t="shared" si="31"/>
        <v>-2.5523132641333177</v>
      </c>
      <c r="AE141" s="286">
        <f t="shared" si="32"/>
        <v>-8.750968356434673E-4</v>
      </c>
      <c r="AF141" s="248">
        <v>17</v>
      </c>
    </row>
    <row r="142" spans="1:32">
      <c r="A142" s="280">
        <v>426</v>
      </c>
      <c r="B142" s="280" t="s">
        <v>168</v>
      </c>
      <c r="C142" s="285">
        <v>11979</v>
      </c>
      <c r="D142" s="285">
        <v>42935200.019999996</v>
      </c>
      <c r="E142" s="285">
        <v>42935200.019999996</v>
      </c>
      <c r="F142" s="284">
        <f t="shared" si="23"/>
        <v>0</v>
      </c>
      <c r="G142" s="285">
        <v>43455000</v>
      </c>
      <c r="H142" s="285">
        <v>43455000</v>
      </c>
      <c r="I142" s="284">
        <f t="shared" si="24"/>
        <v>0</v>
      </c>
      <c r="J142" s="285">
        <v>43195100.009999998</v>
      </c>
      <c r="K142" s="285">
        <v>43195100.009999998</v>
      </c>
      <c r="L142" s="284">
        <f t="shared" si="25"/>
        <v>0</v>
      </c>
      <c r="M142" s="285">
        <v>44122450.271162152</v>
      </c>
      <c r="N142" s="285">
        <v>44084417.820105486</v>
      </c>
      <c r="O142" s="284">
        <f t="shared" si="26"/>
        <v>-38032.451056666672</v>
      </c>
      <c r="P142" s="285">
        <v>1030425.2</v>
      </c>
      <c r="Q142" s="285">
        <v>1030425.2</v>
      </c>
      <c r="R142" s="284">
        <f t="shared" si="27"/>
        <v>0</v>
      </c>
      <c r="S142" s="285">
        <v>1130000</v>
      </c>
      <c r="T142" s="285">
        <v>1130000</v>
      </c>
      <c r="U142" s="285">
        <v>1080212.6000000001</v>
      </c>
      <c r="V142" s="285">
        <v>1080212.6000000001</v>
      </c>
      <c r="W142" s="285">
        <v>1114045.8163568233</v>
      </c>
      <c r="X142" s="285">
        <v>1112519.8818600262</v>
      </c>
      <c r="Y142" s="285">
        <v>45236496.087518975</v>
      </c>
      <c r="Z142" s="285">
        <v>45196937.701965511</v>
      </c>
      <c r="AA142" s="284">
        <f t="shared" si="28"/>
        <v>-39558.385553464293</v>
      </c>
      <c r="AB142" s="284">
        <f t="shared" si="30"/>
        <v>3776.3165612754801</v>
      </c>
      <c r="AC142" s="284">
        <f t="shared" si="29"/>
        <v>3773.0142501014702</v>
      </c>
      <c r="AD142" s="285">
        <f t="shared" si="31"/>
        <v>-3.3023111740099012</v>
      </c>
      <c r="AE142" s="286">
        <f t="shared" si="32"/>
        <v>-8.7447943529779721E-4</v>
      </c>
      <c r="AF142" s="248">
        <v>12</v>
      </c>
    </row>
    <row r="143" spans="1:32">
      <c r="A143" s="280">
        <v>430</v>
      </c>
      <c r="B143" s="280" t="s">
        <v>169</v>
      </c>
      <c r="C143" s="285">
        <v>15628</v>
      </c>
      <c r="D143" s="285">
        <v>65635287.29999999</v>
      </c>
      <c r="E143" s="285">
        <v>65635287.299999997</v>
      </c>
      <c r="F143" s="284">
        <f t="shared" si="23"/>
        <v>0</v>
      </c>
      <c r="G143" s="285">
        <v>70260000</v>
      </c>
      <c r="H143" s="285">
        <v>70260000</v>
      </c>
      <c r="I143" s="284">
        <f t="shared" si="24"/>
        <v>0</v>
      </c>
      <c r="J143" s="285">
        <v>67947643.649999991</v>
      </c>
      <c r="K143" s="285">
        <v>67947643.650000006</v>
      </c>
      <c r="L143" s="284">
        <f t="shared" si="25"/>
        <v>0</v>
      </c>
      <c r="M143" s="285">
        <v>69406403.209986955</v>
      </c>
      <c r="N143" s="285">
        <v>69346576.622458845</v>
      </c>
      <c r="O143" s="284">
        <f t="shared" si="26"/>
        <v>-59826.58752810955</v>
      </c>
      <c r="P143" s="285">
        <v>1200326.47</v>
      </c>
      <c r="Q143" s="285">
        <v>1200326.47</v>
      </c>
      <c r="R143" s="284">
        <f t="shared" si="27"/>
        <v>0</v>
      </c>
      <c r="S143" s="285">
        <v>1222000</v>
      </c>
      <c r="T143" s="285">
        <v>1222000</v>
      </c>
      <c r="U143" s="285">
        <v>1211163.2349999999</v>
      </c>
      <c r="V143" s="285">
        <v>1211163.2349999999</v>
      </c>
      <c r="W143" s="285">
        <v>1249097.9413468661</v>
      </c>
      <c r="X143" s="285">
        <v>1247387.0228095902</v>
      </c>
      <c r="Y143" s="285">
        <v>70655501.151333824</v>
      </c>
      <c r="Z143" s="285">
        <v>70593963.64526844</v>
      </c>
      <c r="AA143" s="284">
        <f t="shared" si="28"/>
        <v>-61537.506065383554</v>
      </c>
      <c r="AB143" s="284">
        <f t="shared" si="30"/>
        <v>4521.084025552459</v>
      </c>
      <c r="AC143" s="284">
        <f t="shared" si="29"/>
        <v>4517.1463811919912</v>
      </c>
      <c r="AD143" s="285">
        <f t="shared" si="31"/>
        <v>-3.937644360467857</v>
      </c>
      <c r="AE143" s="286">
        <f t="shared" si="32"/>
        <v>-8.7095137763706833E-4</v>
      </c>
      <c r="AF143" s="248">
        <v>2</v>
      </c>
    </row>
    <row r="144" spans="1:32">
      <c r="A144" s="280">
        <v>433</v>
      </c>
      <c r="B144" s="280" t="s">
        <v>170</v>
      </c>
      <c r="C144" s="285">
        <v>7799</v>
      </c>
      <c r="D144" s="285">
        <v>26352788.93</v>
      </c>
      <c r="E144" s="285">
        <v>27268583.149999999</v>
      </c>
      <c r="F144" s="284">
        <f t="shared" si="23"/>
        <v>915794.21999999881</v>
      </c>
      <c r="G144" s="285">
        <v>27943000</v>
      </c>
      <c r="H144" s="285">
        <v>27943000</v>
      </c>
      <c r="I144" s="284">
        <f t="shared" si="24"/>
        <v>0</v>
      </c>
      <c r="J144" s="285">
        <v>27147894.465</v>
      </c>
      <c r="K144" s="285">
        <v>27605791.574999999</v>
      </c>
      <c r="L144" s="284">
        <f t="shared" si="25"/>
        <v>457897.1099999994</v>
      </c>
      <c r="M144" s="285">
        <v>27730729.254508346</v>
      </c>
      <c r="N144" s="285">
        <v>28174150.534789976</v>
      </c>
      <c r="O144" s="284">
        <f t="shared" si="26"/>
        <v>443421.28028162941</v>
      </c>
      <c r="P144" s="285">
        <v>470812.62</v>
      </c>
      <c r="Q144" s="285">
        <v>472769.06</v>
      </c>
      <c r="R144" s="284">
        <f t="shared" si="27"/>
        <v>1956.4400000000023</v>
      </c>
      <c r="S144" s="285">
        <v>516000</v>
      </c>
      <c r="T144" s="285">
        <v>516000</v>
      </c>
      <c r="U144" s="285">
        <v>493406.31</v>
      </c>
      <c r="V144" s="285">
        <v>494384.53</v>
      </c>
      <c r="W144" s="285">
        <v>508860.23308704025</v>
      </c>
      <c r="X144" s="285">
        <v>509170.71223666944</v>
      </c>
      <c r="Y144" s="285">
        <v>28239589.487595387</v>
      </c>
      <c r="Z144" s="285">
        <v>28683321.247026645</v>
      </c>
      <c r="AA144" s="284">
        <f t="shared" si="28"/>
        <v>443731.75943125784</v>
      </c>
      <c r="AB144" s="284">
        <f t="shared" si="30"/>
        <v>3620.9244117957928</v>
      </c>
      <c r="AC144" s="284">
        <f t="shared" si="29"/>
        <v>3677.8203932589622</v>
      </c>
      <c r="AD144" s="285">
        <f t="shared" si="31"/>
        <v>56.895981463169392</v>
      </c>
      <c r="AE144" s="286">
        <f t="shared" si="32"/>
        <v>1.5713109414220525E-2</v>
      </c>
      <c r="AF144" s="248">
        <v>5</v>
      </c>
    </row>
    <row r="145" spans="1:32">
      <c r="A145" s="280">
        <v>434</v>
      </c>
      <c r="B145" s="280" t="s">
        <v>171</v>
      </c>
      <c r="C145" s="285">
        <v>14643</v>
      </c>
      <c r="D145" s="285">
        <v>53249940.019999996</v>
      </c>
      <c r="E145" s="285">
        <v>53249940.019999996</v>
      </c>
      <c r="F145" s="284">
        <f t="shared" si="23"/>
        <v>0</v>
      </c>
      <c r="G145" s="285">
        <v>56041000</v>
      </c>
      <c r="H145" s="285">
        <v>56041000</v>
      </c>
      <c r="I145" s="284">
        <f t="shared" si="24"/>
        <v>0</v>
      </c>
      <c r="J145" s="285">
        <v>54645470.009999998</v>
      </c>
      <c r="K145" s="285">
        <v>54645470.009999998</v>
      </c>
      <c r="L145" s="284">
        <f t="shared" si="25"/>
        <v>0</v>
      </c>
      <c r="M145" s="285">
        <v>55818646.848886125</v>
      </c>
      <c r="N145" s="285">
        <v>55770532.568258412</v>
      </c>
      <c r="O145" s="284">
        <f t="shared" si="26"/>
        <v>-48114.280627712607</v>
      </c>
      <c r="P145" s="285">
        <v>2279000</v>
      </c>
      <c r="Q145" s="285">
        <v>1994615.73</v>
      </c>
      <c r="R145" s="284">
        <f t="shared" si="27"/>
        <v>-284384.27</v>
      </c>
      <c r="S145" s="285">
        <v>2425000</v>
      </c>
      <c r="T145" s="285">
        <v>2425000</v>
      </c>
      <c r="U145" s="285">
        <v>2352000</v>
      </c>
      <c r="V145" s="285">
        <v>2209807.8650000002</v>
      </c>
      <c r="W145" s="285">
        <v>2425666.7253013416</v>
      </c>
      <c r="X145" s="285">
        <v>2275899.3784215781</v>
      </c>
      <c r="Y145" s="285">
        <v>58244313.574187465</v>
      </c>
      <c r="Z145" s="285">
        <v>58046431.946679987</v>
      </c>
      <c r="AA145" s="284">
        <f t="shared" si="28"/>
        <v>-197881.627507478</v>
      </c>
      <c r="AB145" s="284">
        <f t="shared" si="30"/>
        <v>3977.6216331480887</v>
      </c>
      <c r="AC145" s="284">
        <f t="shared" si="29"/>
        <v>3964.1078977449965</v>
      </c>
      <c r="AD145" s="285">
        <f t="shared" si="31"/>
        <v>-13.513735403092141</v>
      </c>
      <c r="AE145" s="286">
        <f t="shared" si="32"/>
        <v>-3.3974411468585802E-3</v>
      </c>
      <c r="AF145" s="248">
        <v>1</v>
      </c>
    </row>
    <row r="146" spans="1:32">
      <c r="A146" s="280">
        <v>435</v>
      </c>
      <c r="B146" s="280" t="s">
        <v>172</v>
      </c>
      <c r="C146" s="285">
        <v>703</v>
      </c>
      <c r="D146" s="285">
        <v>2973703.69</v>
      </c>
      <c r="E146" s="285">
        <v>2929825.7</v>
      </c>
      <c r="F146" s="284">
        <f t="shared" si="23"/>
        <v>-43877.989999999758</v>
      </c>
      <c r="G146" s="285">
        <v>3187000</v>
      </c>
      <c r="H146" s="285">
        <v>3187000</v>
      </c>
      <c r="I146" s="284">
        <f t="shared" si="24"/>
        <v>0</v>
      </c>
      <c r="J146" s="285">
        <v>3080351.8449999997</v>
      </c>
      <c r="K146" s="285">
        <v>3058412.85</v>
      </c>
      <c r="L146" s="284">
        <f t="shared" si="25"/>
        <v>-21938.994999999646</v>
      </c>
      <c r="M146" s="285">
        <v>3146483.5378834694</v>
      </c>
      <c r="N146" s="285">
        <v>3121380.6638846952</v>
      </c>
      <c r="O146" s="284">
        <f t="shared" si="26"/>
        <v>-25102.873998774216</v>
      </c>
      <c r="P146" s="285">
        <v>63004.38</v>
      </c>
      <c r="Q146" s="285">
        <v>63004.38</v>
      </c>
      <c r="R146" s="284">
        <f t="shared" si="27"/>
        <v>0</v>
      </c>
      <c r="S146" s="285">
        <v>67000</v>
      </c>
      <c r="T146" s="285">
        <v>67000</v>
      </c>
      <c r="U146" s="285">
        <v>65002.19</v>
      </c>
      <c r="V146" s="285">
        <v>65002.19</v>
      </c>
      <c r="W146" s="285">
        <v>67038.116222243043</v>
      </c>
      <c r="X146" s="285">
        <v>66946.292553376028</v>
      </c>
      <c r="Y146" s="285">
        <v>3213521.6541057122</v>
      </c>
      <c r="Z146" s="285">
        <v>3188326.9564380711</v>
      </c>
      <c r="AA146" s="284">
        <f t="shared" si="28"/>
        <v>-25194.6976676411</v>
      </c>
      <c r="AB146" s="284">
        <f t="shared" si="30"/>
        <v>4571.1545577606148</v>
      </c>
      <c r="AC146" s="284">
        <f t="shared" si="29"/>
        <v>4535.3157275079247</v>
      </c>
      <c r="AD146" s="285">
        <f t="shared" si="31"/>
        <v>-35.838830252690059</v>
      </c>
      <c r="AE146" s="286">
        <f t="shared" si="32"/>
        <v>-7.8402140640476004E-3</v>
      </c>
      <c r="AF146" s="248">
        <v>13</v>
      </c>
    </row>
    <row r="147" spans="1:32">
      <c r="A147" s="280">
        <v>436</v>
      </c>
      <c r="B147" s="280" t="s">
        <v>173</v>
      </c>
      <c r="C147" s="285">
        <v>2018</v>
      </c>
      <c r="D147" s="285">
        <v>5526733.950000002</v>
      </c>
      <c r="E147" s="285">
        <v>5886749.2199999988</v>
      </c>
      <c r="F147" s="284">
        <f t="shared" si="23"/>
        <v>360015.26999999676</v>
      </c>
      <c r="G147" s="285">
        <v>6090000</v>
      </c>
      <c r="H147" s="285">
        <v>6090000</v>
      </c>
      <c r="I147" s="284">
        <f t="shared" si="24"/>
        <v>0</v>
      </c>
      <c r="J147" s="285">
        <v>5808366.9750000015</v>
      </c>
      <c r="K147" s="285">
        <v>5988374.6099999994</v>
      </c>
      <c r="L147" s="284">
        <f t="shared" si="25"/>
        <v>180007.63499999791</v>
      </c>
      <c r="M147" s="285">
        <v>5933066.0873980476</v>
      </c>
      <c r="N147" s="285">
        <v>6111665.6359039471</v>
      </c>
      <c r="O147" s="284">
        <f t="shared" si="26"/>
        <v>178599.5485058995</v>
      </c>
      <c r="P147" s="285">
        <v>140577.12</v>
      </c>
      <c r="Q147" s="285">
        <v>140577.12</v>
      </c>
      <c r="R147" s="284">
        <f t="shared" si="27"/>
        <v>0</v>
      </c>
      <c r="S147" s="285">
        <v>141000</v>
      </c>
      <c r="T147" s="285">
        <v>141000</v>
      </c>
      <c r="U147" s="285">
        <v>140788.56</v>
      </c>
      <c r="V147" s="285">
        <v>140788.56</v>
      </c>
      <c r="W147" s="285">
        <v>145198.18252342325</v>
      </c>
      <c r="X147" s="285">
        <v>144999.30119167577</v>
      </c>
      <c r="Y147" s="285">
        <v>6078264.2699214704</v>
      </c>
      <c r="Z147" s="285">
        <v>6256664.9370956225</v>
      </c>
      <c r="AA147" s="284">
        <f t="shared" si="28"/>
        <v>178400.6671741521</v>
      </c>
      <c r="AB147" s="284">
        <f t="shared" si="30"/>
        <v>3012.0239196835828</v>
      </c>
      <c r="AC147" s="284">
        <f t="shared" si="29"/>
        <v>3100.4286110483758</v>
      </c>
      <c r="AD147" s="285">
        <f t="shared" si="31"/>
        <v>88.404691364793052</v>
      </c>
      <c r="AE147" s="286">
        <f t="shared" si="32"/>
        <v>2.9350594059717853E-2</v>
      </c>
      <c r="AF147" s="248">
        <v>17</v>
      </c>
    </row>
    <row r="148" spans="1:32">
      <c r="A148" s="280">
        <v>440</v>
      </c>
      <c r="B148" s="280" t="s">
        <v>174</v>
      </c>
      <c r="C148" s="285">
        <v>5622</v>
      </c>
      <c r="D148" s="285">
        <v>17583627.780000001</v>
      </c>
      <c r="E148" s="285">
        <v>16950266.989999998</v>
      </c>
      <c r="F148" s="284">
        <f t="shared" si="23"/>
        <v>-633360.79000000283</v>
      </c>
      <c r="G148" s="285">
        <v>17738000</v>
      </c>
      <c r="H148" s="285">
        <v>17738000</v>
      </c>
      <c r="I148" s="284">
        <f t="shared" si="24"/>
        <v>0</v>
      </c>
      <c r="J148" s="285">
        <v>17660813.890000001</v>
      </c>
      <c r="K148" s="285">
        <v>17344133.494999997</v>
      </c>
      <c r="L148" s="284">
        <f t="shared" si="25"/>
        <v>-316680.39500000328</v>
      </c>
      <c r="M148" s="285">
        <v>18039971.71969448</v>
      </c>
      <c r="N148" s="285">
        <v>17701221.37798626</v>
      </c>
      <c r="O148" s="284">
        <f t="shared" si="26"/>
        <v>-338750.34170822054</v>
      </c>
      <c r="P148" s="285">
        <v>368495.46</v>
      </c>
      <c r="Q148" s="285">
        <v>368495.46</v>
      </c>
      <c r="R148" s="284">
        <f t="shared" si="27"/>
        <v>0</v>
      </c>
      <c r="S148" s="285">
        <v>405000</v>
      </c>
      <c r="T148" s="285">
        <v>405000</v>
      </c>
      <c r="U148" s="285">
        <v>386747.73</v>
      </c>
      <c r="V148" s="285">
        <v>386747.73</v>
      </c>
      <c r="W148" s="285">
        <v>398861.0117971205</v>
      </c>
      <c r="X148" s="285">
        <v>398314.68258121895</v>
      </c>
      <c r="Y148" s="285">
        <v>18438832.731491599</v>
      </c>
      <c r="Z148" s="285">
        <v>18099536.06056748</v>
      </c>
      <c r="AA148" s="284">
        <f t="shared" si="28"/>
        <v>-339296.67092411965</v>
      </c>
      <c r="AB148" s="284">
        <f t="shared" si="30"/>
        <v>3279.7639152421912</v>
      </c>
      <c r="AC148" s="284">
        <f t="shared" si="29"/>
        <v>3219.4123195602065</v>
      </c>
      <c r="AD148" s="285">
        <f t="shared" si="31"/>
        <v>-60.351595681984691</v>
      </c>
      <c r="AE148" s="286">
        <f t="shared" si="32"/>
        <v>-1.8401201196680671E-2</v>
      </c>
      <c r="AF148" s="248">
        <v>15</v>
      </c>
    </row>
    <row r="149" spans="1:32">
      <c r="A149" s="280">
        <v>441</v>
      </c>
      <c r="B149" s="280" t="s">
        <v>175</v>
      </c>
      <c r="C149" s="285">
        <v>4473</v>
      </c>
      <c r="D149" s="285">
        <v>20720122.270000003</v>
      </c>
      <c r="E149" s="285">
        <v>20720122.270000003</v>
      </c>
      <c r="F149" s="284">
        <f t="shared" si="23"/>
        <v>0</v>
      </c>
      <c r="G149" s="285">
        <v>22468000</v>
      </c>
      <c r="H149" s="285">
        <v>22468000</v>
      </c>
      <c r="I149" s="284">
        <f t="shared" si="24"/>
        <v>0</v>
      </c>
      <c r="J149" s="285">
        <v>21594061.135000002</v>
      </c>
      <c r="K149" s="285">
        <v>21594061.135000002</v>
      </c>
      <c r="L149" s="284">
        <f t="shared" si="25"/>
        <v>0</v>
      </c>
      <c r="M149" s="285">
        <v>22057661.363462437</v>
      </c>
      <c r="N149" s="285">
        <v>22038648.209816735</v>
      </c>
      <c r="O149" s="284">
        <f t="shared" si="26"/>
        <v>-19013.153645701706</v>
      </c>
      <c r="P149" s="285">
        <v>524495.97</v>
      </c>
      <c r="Q149" s="285">
        <v>524495.97</v>
      </c>
      <c r="R149" s="284">
        <f t="shared" si="27"/>
        <v>0</v>
      </c>
      <c r="S149" s="285">
        <v>549000</v>
      </c>
      <c r="T149" s="285">
        <v>549000</v>
      </c>
      <c r="U149" s="285">
        <v>536747.98499999999</v>
      </c>
      <c r="V149" s="285">
        <v>536747.98499999999</v>
      </c>
      <c r="W149" s="285">
        <v>553559.40777510358</v>
      </c>
      <c r="X149" s="285">
        <v>552801.18456385995</v>
      </c>
      <c r="Y149" s="285">
        <v>22611220.771237541</v>
      </c>
      <c r="Z149" s="285">
        <v>22591449.394380596</v>
      </c>
      <c r="AA149" s="284">
        <f t="shared" si="28"/>
        <v>-19771.376856945455</v>
      </c>
      <c r="AB149" s="284">
        <f t="shared" si="30"/>
        <v>5055.0460029594324</v>
      </c>
      <c r="AC149" s="284">
        <f t="shared" si="29"/>
        <v>5050.6258426963104</v>
      </c>
      <c r="AD149" s="285">
        <f t="shared" si="31"/>
        <v>-4.420160263121943</v>
      </c>
      <c r="AE149" s="286">
        <f t="shared" si="32"/>
        <v>-8.7440554656361162E-4</v>
      </c>
      <c r="AF149" s="248">
        <v>9</v>
      </c>
    </row>
    <row r="150" spans="1:32">
      <c r="A150" s="280">
        <v>444</v>
      </c>
      <c r="B150" s="280" t="s">
        <v>176</v>
      </c>
      <c r="C150" s="285">
        <v>45988</v>
      </c>
      <c r="D150" s="285">
        <v>161120640.93999997</v>
      </c>
      <c r="E150" s="285">
        <v>161120640.93999997</v>
      </c>
      <c r="F150" s="284">
        <f t="shared" si="23"/>
        <v>0</v>
      </c>
      <c r="G150" s="285">
        <v>172322000</v>
      </c>
      <c r="H150" s="285">
        <v>172322000</v>
      </c>
      <c r="I150" s="284">
        <f t="shared" si="24"/>
        <v>0</v>
      </c>
      <c r="J150" s="285">
        <v>166721320.46999997</v>
      </c>
      <c r="K150" s="285">
        <v>166721320.46999997</v>
      </c>
      <c r="L150" s="284">
        <f t="shared" si="25"/>
        <v>0</v>
      </c>
      <c r="M150" s="285">
        <v>170300639.88454837</v>
      </c>
      <c r="N150" s="285">
        <v>170153844.98282549</v>
      </c>
      <c r="O150" s="284">
        <f t="shared" si="26"/>
        <v>-146794.90172287822</v>
      </c>
      <c r="P150" s="285">
        <v>3059303.92</v>
      </c>
      <c r="Q150" s="285">
        <v>3059303.92</v>
      </c>
      <c r="R150" s="284">
        <f t="shared" si="27"/>
        <v>0</v>
      </c>
      <c r="S150" s="285">
        <v>3213000</v>
      </c>
      <c r="T150" s="285">
        <v>3213000</v>
      </c>
      <c r="U150" s="285">
        <v>3136151.96</v>
      </c>
      <c r="V150" s="285">
        <v>3136151.96</v>
      </c>
      <c r="W150" s="285">
        <v>3234379.0199237177</v>
      </c>
      <c r="X150" s="285">
        <v>3229948.8156630364</v>
      </c>
      <c r="Y150" s="285">
        <v>173535018.90447208</v>
      </c>
      <c r="Z150" s="285">
        <v>173383793.79848853</v>
      </c>
      <c r="AA150" s="284">
        <f t="shared" si="28"/>
        <v>-151225.10598355532</v>
      </c>
      <c r="AB150" s="284">
        <f t="shared" si="30"/>
        <v>3773.4847983054729</v>
      </c>
      <c r="AC150" s="284">
        <f t="shared" si="29"/>
        <v>3770.1964381684033</v>
      </c>
      <c r="AD150" s="285">
        <f t="shared" si="31"/>
        <v>-3.2883601370695033</v>
      </c>
      <c r="AE150" s="286">
        <f t="shared" si="32"/>
        <v>-8.7143855423670437E-4</v>
      </c>
      <c r="AF150" s="248">
        <v>1</v>
      </c>
    </row>
    <row r="151" spans="1:32">
      <c r="A151" s="280">
        <v>445</v>
      </c>
      <c r="B151" s="280" t="s">
        <v>177</v>
      </c>
      <c r="C151" s="285">
        <v>15086</v>
      </c>
      <c r="D151" s="285">
        <v>59738078.740000002</v>
      </c>
      <c r="E151" s="285">
        <v>59738078.740000002</v>
      </c>
      <c r="F151" s="284">
        <f t="shared" si="23"/>
        <v>0</v>
      </c>
      <c r="G151" s="285">
        <v>62959000</v>
      </c>
      <c r="H151" s="285">
        <v>62959000</v>
      </c>
      <c r="I151" s="284">
        <f t="shared" si="24"/>
        <v>0</v>
      </c>
      <c r="J151" s="285">
        <v>61348539.370000005</v>
      </c>
      <c r="K151" s="285">
        <v>61348539.370000005</v>
      </c>
      <c r="L151" s="284">
        <f t="shared" si="25"/>
        <v>0</v>
      </c>
      <c r="M151" s="285">
        <v>62665623.576160312</v>
      </c>
      <c r="N151" s="285">
        <v>62611607.372460194</v>
      </c>
      <c r="O151" s="284">
        <f t="shared" si="26"/>
        <v>-54016.203700117767</v>
      </c>
      <c r="P151" s="285">
        <v>1350056.4100000001</v>
      </c>
      <c r="Q151" s="285">
        <v>1350056.4100000001</v>
      </c>
      <c r="R151" s="284">
        <f t="shared" si="27"/>
        <v>0</v>
      </c>
      <c r="S151" s="285">
        <v>1391000</v>
      </c>
      <c r="T151" s="285">
        <v>1391000</v>
      </c>
      <c r="U151" s="285">
        <v>1370528.2050000001</v>
      </c>
      <c r="V151" s="285">
        <v>1370528.2050000001</v>
      </c>
      <c r="W151" s="285">
        <v>1413454.363501478</v>
      </c>
      <c r="X151" s="285">
        <v>1411518.3221455051</v>
      </c>
      <c r="Y151" s="285">
        <v>64079077.939661786</v>
      </c>
      <c r="Z151" s="285">
        <v>64023125.694605701</v>
      </c>
      <c r="AA151" s="284">
        <f t="shared" si="28"/>
        <v>-55952.245056085289</v>
      </c>
      <c r="AB151" s="284">
        <f t="shared" si="30"/>
        <v>4247.5857046043875</v>
      </c>
      <c r="AC151" s="284">
        <f t="shared" si="29"/>
        <v>4243.8768192102416</v>
      </c>
      <c r="AD151" s="285">
        <f t="shared" si="31"/>
        <v>-3.7088853941459092</v>
      </c>
      <c r="AE151" s="286">
        <f t="shared" si="32"/>
        <v>-8.731749403256239E-4</v>
      </c>
      <c r="AF151" s="248">
        <v>2</v>
      </c>
    </row>
    <row r="152" spans="1:32">
      <c r="A152" s="280">
        <v>475</v>
      </c>
      <c r="B152" s="280" t="s">
        <v>178</v>
      </c>
      <c r="C152" s="285">
        <v>5487</v>
      </c>
      <c r="D152" s="285">
        <v>24089508.52</v>
      </c>
      <c r="E152" s="285">
        <v>23697425.999999996</v>
      </c>
      <c r="F152" s="284">
        <f t="shared" si="23"/>
        <v>-392082.52000000328</v>
      </c>
      <c r="G152" s="285">
        <v>24698000</v>
      </c>
      <c r="H152" s="285">
        <v>24698000</v>
      </c>
      <c r="I152" s="284">
        <f t="shared" si="24"/>
        <v>0</v>
      </c>
      <c r="J152" s="285">
        <v>24393754.259999998</v>
      </c>
      <c r="K152" s="285">
        <v>24197713</v>
      </c>
      <c r="L152" s="284">
        <f t="shared" si="25"/>
        <v>-196041.25999999791</v>
      </c>
      <c r="M152" s="285">
        <v>24917460.753988884</v>
      </c>
      <c r="N152" s="285">
        <v>24695905.08960598</v>
      </c>
      <c r="O152" s="284">
        <f t="shared" si="26"/>
        <v>-221555.66438290477</v>
      </c>
      <c r="P152" s="285">
        <v>446053.97</v>
      </c>
      <c r="Q152" s="285">
        <v>446053.97</v>
      </c>
      <c r="R152" s="284">
        <f t="shared" si="27"/>
        <v>0</v>
      </c>
      <c r="S152" s="285">
        <v>429000</v>
      </c>
      <c r="T152" s="285">
        <v>429000</v>
      </c>
      <c r="U152" s="285">
        <v>437526.98499999999</v>
      </c>
      <c r="V152" s="285">
        <v>437526.98499999999</v>
      </c>
      <c r="W152" s="285">
        <v>451230.71808499965</v>
      </c>
      <c r="X152" s="285">
        <v>450612.65686289291</v>
      </c>
      <c r="Y152" s="285">
        <v>25368691.472073883</v>
      </c>
      <c r="Z152" s="285">
        <v>25146517.746468872</v>
      </c>
      <c r="AA152" s="284">
        <f t="shared" si="28"/>
        <v>-222173.72560501099</v>
      </c>
      <c r="AB152" s="284">
        <f t="shared" si="30"/>
        <v>4623.417436135207</v>
      </c>
      <c r="AC152" s="284">
        <f t="shared" si="29"/>
        <v>4582.9265074665336</v>
      </c>
      <c r="AD152" s="285">
        <f t="shared" si="31"/>
        <v>-40.490928668673405</v>
      </c>
      <c r="AE152" s="286">
        <f t="shared" si="32"/>
        <v>-8.757792093832751E-3</v>
      </c>
      <c r="AF152" s="248">
        <v>15</v>
      </c>
    </row>
    <row r="153" spans="1:32">
      <c r="A153" s="280">
        <v>480</v>
      </c>
      <c r="B153" s="280" t="s">
        <v>179</v>
      </c>
      <c r="C153" s="285">
        <v>1990</v>
      </c>
      <c r="D153" s="285">
        <v>7074087.7300000004</v>
      </c>
      <c r="E153" s="285">
        <v>7074087.7300000004</v>
      </c>
      <c r="F153" s="284">
        <f t="shared" si="23"/>
        <v>0</v>
      </c>
      <c r="G153" s="285">
        <v>7472000</v>
      </c>
      <c r="H153" s="285">
        <v>7472000</v>
      </c>
      <c r="I153" s="284">
        <f t="shared" si="24"/>
        <v>0</v>
      </c>
      <c r="J153" s="285">
        <v>7273043.8650000002</v>
      </c>
      <c r="K153" s="285">
        <v>7273043.8650000002</v>
      </c>
      <c r="L153" s="284">
        <f t="shared" si="25"/>
        <v>0</v>
      </c>
      <c r="M153" s="285">
        <v>7429187.9444462825</v>
      </c>
      <c r="N153" s="285">
        <v>7422784.1698337793</v>
      </c>
      <c r="O153" s="284">
        <f t="shared" si="26"/>
        <v>-6403.7746125031263</v>
      </c>
      <c r="P153" s="285">
        <v>149930.16999999998</v>
      </c>
      <c r="Q153" s="285">
        <v>149930.16999999998</v>
      </c>
      <c r="R153" s="284">
        <f t="shared" si="27"/>
        <v>0</v>
      </c>
      <c r="S153" s="285">
        <v>156000</v>
      </c>
      <c r="T153" s="285">
        <v>156000</v>
      </c>
      <c r="U153" s="285">
        <v>152965.08499999999</v>
      </c>
      <c r="V153" s="285">
        <v>152965.08499999999</v>
      </c>
      <c r="W153" s="285">
        <v>157756.08708222423</v>
      </c>
      <c r="X153" s="285">
        <v>157540.00489617398</v>
      </c>
      <c r="Y153" s="285">
        <v>7586944.0315285064</v>
      </c>
      <c r="Z153" s="285">
        <v>7580324.1747299535</v>
      </c>
      <c r="AA153" s="284">
        <f t="shared" si="28"/>
        <v>-6619.856798552908</v>
      </c>
      <c r="AB153" s="284">
        <f t="shared" si="30"/>
        <v>3812.5346892103048</v>
      </c>
      <c r="AC153" s="284">
        <f t="shared" si="29"/>
        <v>3809.208128005002</v>
      </c>
      <c r="AD153" s="285">
        <f t="shared" si="31"/>
        <v>-3.3265612053028235</v>
      </c>
      <c r="AE153" s="286">
        <f t="shared" si="32"/>
        <v>-8.7253270500519916E-4</v>
      </c>
      <c r="AF153" s="248">
        <v>2</v>
      </c>
    </row>
    <row r="154" spans="1:32">
      <c r="A154" s="280">
        <v>481</v>
      </c>
      <c r="B154" s="280" t="s">
        <v>180</v>
      </c>
      <c r="C154" s="285">
        <v>9612</v>
      </c>
      <c r="D154" s="285">
        <v>28116310.180000003</v>
      </c>
      <c r="E154" s="285">
        <v>27993367.719999995</v>
      </c>
      <c r="F154" s="284">
        <f t="shared" si="23"/>
        <v>-122942.46000000834</v>
      </c>
      <c r="G154" s="285">
        <v>28431000</v>
      </c>
      <c r="H154" s="285">
        <v>28431000</v>
      </c>
      <c r="I154" s="284">
        <f t="shared" si="24"/>
        <v>0</v>
      </c>
      <c r="J154" s="285">
        <v>28273655.090000004</v>
      </c>
      <c r="K154" s="285">
        <v>28212183.859999999</v>
      </c>
      <c r="L154" s="284">
        <f t="shared" si="25"/>
        <v>-61471.230000004172</v>
      </c>
      <c r="M154" s="285">
        <v>28880658.695169341</v>
      </c>
      <c r="N154" s="285">
        <v>28793027.464086115</v>
      </c>
      <c r="O154" s="284">
        <f t="shared" si="26"/>
        <v>-87631.231083225459</v>
      </c>
      <c r="P154" s="285">
        <v>707832.52</v>
      </c>
      <c r="Q154" s="285">
        <v>707867.58</v>
      </c>
      <c r="R154" s="284">
        <f t="shared" si="27"/>
        <v>35.059999999939464</v>
      </c>
      <c r="S154" s="285">
        <v>735000</v>
      </c>
      <c r="T154" s="285">
        <v>735000</v>
      </c>
      <c r="U154" s="285">
        <v>721416.26</v>
      </c>
      <c r="V154" s="285">
        <v>721433.79</v>
      </c>
      <c r="W154" s="285">
        <v>744011.6568764206</v>
      </c>
      <c r="X154" s="285">
        <v>743010.62107647222</v>
      </c>
      <c r="Y154" s="285">
        <v>29624670.35204576</v>
      </c>
      <c r="Z154" s="285">
        <v>29536038.085162587</v>
      </c>
      <c r="AA154" s="284">
        <f t="shared" si="28"/>
        <v>-88632.266883172095</v>
      </c>
      <c r="AB154" s="284">
        <f t="shared" si="30"/>
        <v>3082.0505984234042</v>
      </c>
      <c r="AC154" s="284">
        <f t="shared" si="29"/>
        <v>3072.829596875009</v>
      </c>
      <c r="AD154" s="285">
        <f t="shared" si="31"/>
        <v>-9.2210015483951793</v>
      </c>
      <c r="AE154" s="286">
        <f t="shared" si="32"/>
        <v>-2.991839768338684E-3</v>
      </c>
      <c r="AF154" s="248">
        <v>2</v>
      </c>
    </row>
    <row r="155" spans="1:32">
      <c r="A155" s="280">
        <v>483</v>
      </c>
      <c r="B155" s="280" t="s">
        <v>181</v>
      </c>
      <c r="C155" s="285">
        <v>1076</v>
      </c>
      <c r="D155" s="285">
        <v>3948000</v>
      </c>
      <c r="E155" s="285">
        <v>4056514.65</v>
      </c>
      <c r="F155" s="284">
        <f t="shared" si="23"/>
        <v>108514.64999999991</v>
      </c>
      <c r="G155" s="285">
        <v>4134000</v>
      </c>
      <c r="H155" s="285">
        <v>4134000</v>
      </c>
      <c r="I155" s="284">
        <f t="shared" si="24"/>
        <v>0</v>
      </c>
      <c r="J155" s="285">
        <v>4041000</v>
      </c>
      <c r="K155" s="285">
        <v>4095257.3250000002</v>
      </c>
      <c r="L155" s="284">
        <f t="shared" si="25"/>
        <v>54257.325000000186</v>
      </c>
      <c r="M155" s="285">
        <v>4127755.7293417244</v>
      </c>
      <c r="N155" s="285">
        <v>4179572.1031865147</v>
      </c>
      <c r="O155" s="284">
        <f t="shared" si="26"/>
        <v>51816.373844790272</v>
      </c>
      <c r="P155" s="285">
        <v>85000</v>
      </c>
      <c r="Q155" s="285">
        <v>93826</v>
      </c>
      <c r="R155" s="284">
        <f t="shared" si="27"/>
        <v>8826</v>
      </c>
      <c r="S155" s="285">
        <v>108000</v>
      </c>
      <c r="T155" s="285">
        <v>108000</v>
      </c>
      <c r="U155" s="285">
        <v>96500</v>
      </c>
      <c r="V155" s="285">
        <v>100913</v>
      </c>
      <c r="W155" s="285">
        <v>99522.465557644333</v>
      </c>
      <c r="X155" s="285">
        <v>103931.13248090312</v>
      </c>
      <c r="Y155" s="285">
        <v>4227278.194899369</v>
      </c>
      <c r="Z155" s="285">
        <v>4283503.2356674178</v>
      </c>
      <c r="AA155" s="284">
        <f t="shared" si="28"/>
        <v>56225.040768048726</v>
      </c>
      <c r="AB155" s="284">
        <f t="shared" si="30"/>
        <v>3928.6972071555474</v>
      </c>
      <c r="AC155" s="284">
        <f t="shared" si="29"/>
        <v>3980.9509625161877</v>
      </c>
      <c r="AD155" s="285">
        <f t="shared" si="31"/>
        <v>52.253755360640298</v>
      </c>
      <c r="AE155" s="286">
        <f t="shared" si="32"/>
        <v>1.3300530075330755E-2</v>
      </c>
      <c r="AF155" s="248">
        <v>17</v>
      </c>
    </row>
    <row r="156" spans="1:32">
      <c r="A156" s="280">
        <v>484</v>
      </c>
      <c r="B156" s="280" t="s">
        <v>182</v>
      </c>
      <c r="C156" s="285">
        <v>3055</v>
      </c>
      <c r="D156" s="285">
        <v>14539588.550000001</v>
      </c>
      <c r="E156" s="285">
        <v>14539588.550000001</v>
      </c>
      <c r="F156" s="284">
        <f t="shared" si="23"/>
        <v>0</v>
      </c>
      <c r="G156" s="285">
        <v>15012000</v>
      </c>
      <c r="H156" s="285">
        <v>15012000</v>
      </c>
      <c r="I156" s="284">
        <f t="shared" si="24"/>
        <v>0</v>
      </c>
      <c r="J156" s="285">
        <v>14775794.275</v>
      </c>
      <c r="K156" s="285">
        <v>14775794.275</v>
      </c>
      <c r="L156" s="284">
        <f t="shared" si="25"/>
        <v>0</v>
      </c>
      <c r="M156" s="285">
        <v>15093013.975304602</v>
      </c>
      <c r="N156" s="285">
        <v>15080004.17390451</v>
      </c>
      <c r="O156" s="284">
        <f t="shared" si="26"/>
        <v>-13009.801400091499</v>
      </c>
      <c r="P156" s="285">
        <v>349566.1</v>
      </c>
      <c r="Q156" s="285">
        <v>349566.1</v>
      </c>
      <c r="R156" s="284">
        <f t="shared" si="27"/>
        <v>0</v>
      </c>
      <c r="S156" s="285">
        <v>368000</v>
      </c>
      <c r="T156" s="285">
        <v>368000</v>
      </c>
      <c r="U156" s="285">
        <v>358783.05</v>
      </c>
      <c r="V156" s="285">
        <v>358783.05</v>
      </c>
      <c r="W156" s="285">
        <v>370020.45322581951</v>
      </c>
      <c r="X156" s="285">
        <v>369513.62759458635</v>
      </c>
      <c r="Y156" s="285">
        <v>15463034.428530421</v>
      </c>
      <c r="Z156" s="285">
        <v>15449517.801499097</v>
      </c>
      <c r="AA156" s="284">
        <f t="shared" si="28"/>
        <v>-13516.627031324431</v>
      </c>
      <c r="AB156" s="284">
        <f t="shared" si="30"/>
        <v>5061.549731106521</v>
      </c>
      <c r="AC156" s="284">
        <f t="shared" si="29"/>
        <v>5057.1253032730265</v>
      </c>
      <c r="AD156" s="285">
        <f t="shared" si="31"/>
        <v>-4.4244278334945193</v>
      </c>
      <c r="AE156" s="286">
        <f t="shared" si="32"/>
        <v>-8.7412513331708026E-4</v>
      </c>
      <c r="AF156" s="248">
        <v>4</v>
      </c>
    </row>
    <row r="157" spans="1:32">
      <c r="A157" s="280">
        <v>489</v>
      </c>
      <c r="B157" s="280" t="s">
        <v>183</v>
      </c>
      <c r="C157" s="285">
        <v>1835</v>
      </c>
      <c r="D157" s="285">
        <v>8484335.2899999972</v>
      </c>
      <c r="E157" s="285">
        <v>8484335.2899999972</v>
      </c>
      <c r="F157" s="284">
        <f t="shared" si="23"/>
        <v>0</v>
      </c>
      <c r="G157" s="285">
        <v>8730000</v>
      </c>
      <c r="H157" s="285">
        <v>8730000</v>
      </c>
      <c r="I157" s="284">
        <f t="shared" si="24"/>
        <v>0</v>
      </c>
      <c r="J157" s="285">
        <v>8607167.6449999996</v>
      </c>
      <c r="K157" s="285">
        <v>8607167.6449999996</v>
      </c>
      <c r="L157" s="284">
        <f t="shared" si="25"/>
        <v>0</v>
      </c>
      <c r="M157" s="285">
        <v>8791953.8629184514</v>
      </c>
      <c r="N157" s="285">
        <v>8784375.4180920906</v>
      </c>
      <c r="O157" s="284">
        <f t="shared" si="26"/>
        <v>-7578.4448263607919</v>
      </c>
      <c r="P157" s="285">
        <v>303365.7</v>
      </c>
      <c r="Q157" s="285">
        <v>303365.7</v>
      </c>
      <c r="R157" s="284">
        <f t="shared" si="27"/>
        <v>0</v>
      </c>
      <c r="S157" s="285">
        <v>329000</v>
      </c>
      <c r="T157" s="285">
        <v>329000</v>
      </c>
      <c r="U157" s="285">
        <v>316182.84999999998</v>
      </c>
      <c r="V157" s="285">
        <v>316182.84999999998</v>
      </c>
      <c r="W157" s="285">
        <v>326085.97719215357</v>
      </c>
      <c r="X157" s="285">
        <v>325639.32963582012</v>
      </c>
      <c r="Y157" s="285">
        <v>9118039.8401106056</v>
      </c>
      <c r="Z157" s="285">
        <v>9110014.7477279101</v>
      </c>
      <c r="AA157" s="284">
        <f t="shared" si="28"/>
        <v>-8025.0923826955259</v>
      </c>
      <c r="AB157" s="284">
        <f t="shared" si="30"/>
        <v>4968.95904093221</v>
      </c>
      <c r="AC157" s="284">
        <f t="shared" si="29"/>
        <v>4964.5856935846923</v>
      </c>
      <c r="AD157" s="285">
        <f t="shared" si="31"/>
        <v>-4.3733473475176652</v>
      </c>
      <c r="AE157" s="286">
        <f t="shared" si="32"/>
        <v>-8.8013350713738142E-4</v>
      </c>
      <c r="AF157" s="248">
        <v>8</v>
      </c>
    </row>
    <row r="158" spans="1:32">
      <c r="A158" s="280">
        <v>491</v>
      </c>
      <c r="B158" s="280" t="s">
        <v>184</v>
      </c>
      <c r="C158" s="285">
        <v>52122</v>
      </c>
      <c r="D158" s="285">
        <v>231040780.40000001</v>
      </c>
      <c r="E158" s="285">
        <v>232053839.09999999</v>
      </c>
      <c r="F158" s="284">
        <f t="shared" si="23"/>
        <v>1013058.6999999881</v>
      </c>
      <c r="G158" s="285">
        <v>226662000</v>
      </c>
      <c r="H158" s="285">
        <v>226662000</v>
      </c>
      <c r="I158" s="284">
        <f t="shared" si="24"/>
        <v>0</v>
      </c>
      <c r="J158" s="285">
        <v>228851390.19999999</v>
      </c>
      <c r="K158" s="285">
        <v>229357919.55000001</v>
      </c>
      <c r="L158" s="284">
        <f t="shared" si="25"/>
        <v>506529.35000002384</v>
      </c>
      <c r="M158" s="285">
        <v>233764572.39937353</v>
      </c>
      <c r="N158" s="285">
        <v>234080031.14824462</v>
      </c>
      <c r="O158" s="284">
        <f t="shared" si="26"/>
        <v>315458.74887108803</v>
      </c>
      <c r="P158" s="285">
        <v>5429783.129999999</v>
      </c>
      <c r="Q158" s="285">
        <v>5407718.049999997</v>
      </c>
      <c r="R158" s="284">
        <f t="shared" si="27"/>
        <v>-22065.080000001937</v>
      </c>
      <c r="S158" s="285">
        <v>5527000</v>
      </c>
      <c r="T158" s="285">
        <v>5527000</v>
      </c>
      <c r="U158" s="285">
        <v>5478391.5649999995</v>
      </c>
      <c r="V158" s="285">
        <v>5467359.0249999985</v>
      </c>
      <c r="W158" s="285">
        <v>5649979.6460000174</v>
      </c>
      <c r="X158" s="285">
        <v>5630878.2332101529</v>
      </c>
      <c r="Y158" s="285">
        <v>239414552.04537356</v>
      </c>
      <c r="Z158" s="285">
        <v>239710909.38145477</v>
      </c>
      <c r="AA158" s="284">
        <f t="shared" si="28"/>
        <v>296357.3360812068</v>
      </c>
      <c r="AB158" s="284">
        <f t="shared" si="30"/>
        <v>4593.3492967532629</v>
      </c>
      <c r="AC158" s="284">
        <f t="shared" si="29"/>
        <v>4599.0351364386397</v>
      </c>
      <c r="AD158" s="285">
        <f t="shared" si="31"/>
        <v>5.6858396853767772</v>
      </c>
      <c r="AE158" s="286">
        <f t="shared" si="32"/>
        <v>1.2378417834227682E-3</v>
      </c>
      <c r="AF158" s="248">
        <v>10</v>
      </c>
    </row>
    <row r="159" spans="1:32">
      <c r="A159" s="280">
        <v>494</v>
      </c>
      <c r="B159" s="280" t="s">
        <v>185</v>
      </c>
      <c r="C159" s="285">
        <v>8909</v>
      </c>
      <c r="D159" s="285">
        <v>32608017.799999997</v>
      </c>
      <c r="E159" s="285">
        <v>34292120.670000002</v>
      </c>
      <c r="F159" s="284">
        <f t="shared" si="23"/>
        <v>1684102.8700000048</v>
      </c>
      <c r="G159" s="285">
        <v>33392000</v>
      </c>
      <c r="H159" s="285">
        <v>33392000</v>
      </c>
      <c r="I159" s="284">
        <f t="shared" si="24"/>
        <v>0</v>
      </c>
      <c r="J159" s="285">
        <v>33000008.899999999</v>
      </c>
      <c r="K159" s="285">
        <v>33842060.335000001</v>
      </c>
      <c r="L159" s="284">
        <f t="shared" si="25"/>
        <v>842051.43500000238</v>
      </c>
      <c r="M159" s="285">
        <v>33708482.010715879</v>
      </c>
      <c r="N159" s="285">
        <v>34538814.063538946</v>
      </c>
      <c r="O159" s="284">
        <f t="shared" si="26"/>
        <v>830332.05282306671</v>
      </c>
      <c r="P159" s="285">
        <v>628493.27</v>
      </c>
      <c r="Q159" s="285">
        <v>628493.27</v>
      </c>
      <c r="R159" s="284">
        <f t="shared" si="27"/>
        <v>0</v>
      </c>
      <c r="S159" s="285">
        <v>646000</v>
      </c>
      <c r="T159" s="285">
        <v>646000</v>
      </c>
      <c r="U159" s="285">
        <v>637246.63500000001</v>
      </c>
      <c r="V159" s="285">
        <v>637246.63500000001</v>
      </c>
      <c r="W159" s="285">
        <v>657205.7645959818</v>
      </c>
      <c r="X159" s="285">
        <v>656305.57455624861</v>
      </c>
      <c r="Y159" s="285">
        <v>34365687.775311865</v>
      </c>
      <c r="Z159" s="285">
        <v>35195119.638095193</v>
      </c>
      <c r="AA159" s="284">
        <f t="shared" si="28"/>
        <v>829431.8627833277</v>
      </c>
      <c r="AB159" s="284">
        <f t="shared" si="30"/>
        <v>3857.4124789888724</v>
      </c>
      <c r="AC159" s="284">
        <f t="shared" si="29"/>
        <v>3950.5129237956216</v>
      </c>
      <c r="AD159" s="285">
        <f t="shared" si="31"/>
        <v>93.100444806749238</v>
      </c>
      <c r="AE159" s="286">
        <f t="shared" si="32"/>
        <v>2.4135465240977618E-2</v>
      </c>
      <c r="AF159" s="248">
        <v>17</v>
      </c>
    </row>
    <row r="160" spans="1:32">
      <c r="A160" s="280">
        <v>495</v>
      </c>
      <c r="B160" s="280" t="s">
        <v>186</v>
      </c>
      <c r="C160" s="285">
        <v>1488</v>
      </c>
      <c r="D160" s="285">
        <v>7230506.7899999991</v>
      </c>
      <c r="E160" s="285">
        <v>7230506.7899999991</v>
      </c>
      <c r="F160" s="284">
        <f t="shared" si="23"/>
        <v>0</v>
      </c>
      <c r="G160" s="285">
        <v>7305000</v>
      </c>
      <c r="H160" s="285">
        <v>7305000</v>
      </c>
      <c r="I160" s="284">
        <f t="shared" si="24"/>
        <v>0</v>
      </c>
      <c r="J160" s="285">
        <v>7267753.3949999996</v>
      </c>
      <c r="K160" s="285">
        <v>7267753.3949999996</v>
      </c>
      <c r="L160" s="284">
        <f t="shared" si="25"/>
        <v>0</v>
      </c>
      <c r="M160" s="285">
        <v>7423783.894000004</v>
      </c>
      <c r="N160" s="285">
        <v>7417384.7775441268</v>
      </c>
      <c r="O160" s="284">
        <f t="shared" si="26"/>
        <v>-6399.1164558771998</v>
      </c>
      <c r="P160" s="285">
        <v>141390.96</v>
      </c>
      <c r="Q160" s="285">
        <v>141390.96</v>
      </c>
      <c r="R160" s="284">
        <f t="shared" si="27"/>
        <v>0</v>
      </c>
      <c r="S160" s="285">
        <v>145000</v>
      </c>
      <c r="T160" s="285">
        <v>145000</v>
      </c>
      <c r="U160" s="285">
        <v>143195.47999999998</v>
      </c>
      <c r="V160" s="285">
        <v>143195.47999999998</v>
      </c>
      <c r="W160" s="285">
        <v>147680.48939181707</v>
      </c>
      <c r="X160" s="285">
        <v>147478.20798654793</v>
      </c>
      <c r="Y160" s="285">
        <v>7571464.3833918208</v>
      </c>
      <c r="Z160" s="285">
        <v>7564862.9855306745</v>
      </c>
      <c r="AA160" s="284">
        <f t="shared" si="28"/>
        <v>-6601.3978611463681</v>
      </c>
      <c r="AB160" s="284">
        <f t="shared" si="30"/>
        <v>5088.3497200213851</v>
      </c>
      <c r="AC160" s="284">
        <f t="shared" si="29"/>
        <v>5083.9132967276037</v>
      </c>
      <c r="AD160" s="285">
        <f t="shared" si="31"/>
        <v>-4.436423293781445</v>
      </c>
      <c r="AE160" s="286">
        <f t="shared" si="32"/>
        <v>-8.7187861249497605E-4</v>
      </c>
      <c r="AF160" s="248">
        <v>13</v>
      </c>
    </row>
    <row r="161" spans="1:32">
      <c r="A161" s="280">
        <v>498</v>
      </c>
      <c r="B161" s="280" t="s">
        <v>187</v>
      </c>
      <c r="C161" s="285">
        <v>2321</v>
      </c>
      <c r="D161" s="285">
        <v>10472295.809999999</v>
      </c>
      <c r="E161" s="285">
        <v>10605731.249999998</v>
      </c>
      <c r="F161" s="284">
        <f t="shared" si="23"/>
        <v>133435.43999999948</v>
      </c>
      <c r="G161" s="285">
        <v>11443000</v>
      </c>
      <c r="H161" s="285">
        <v>11443000</v>
      </c>
      <c r="I161" s="284">
        <f t="shared" si="24"/>
        <v>0</v>
      </c>
      <c r="J161" s="285">
        <v>10957647.904999999</v>
      </c>
      <c r="K161" s="285">
        <v>11024365.625</v>
      </c>
      <c r="L161" s="284">
        <f t="shared" si="25"/>
        <v>66717.720000000671</v>
      </c>
      <c r="M161" s="285">
        <v>11192896.292990122</v>
      </c>
      <c r="N161" s="285">
        <v>11251339.626522338</v>
      </c>
      <c r="O161" s="284">
        <f t="shared" si="26"/>
        <v>58443.333532216027</v>
      </c>
      <c r="P161" s="285">
        <v>312843</v>
      </c>
      <c r="Q161" s="285">
        <v>312843</v>
      </c>
      <c r="R161" s="284">
        <f t="shared" si="27"/>
        <v>0</v>
      </c>
      <c r="S161" s="285">
        <v>339000</v>
      </c>
      <c r="T161" s="285">
        <v>339000</v>
      </c>
      <c r="U161" s="285">
        <v>325921.5</v>
      </c>
      <c r="V161" s="285">
        <v>325921.5</v>
      </c>
      <c r="W161" s="285">
        <v>336129.65034451586</v>
      </c>
      <c r="X161" s="285">
        <v>335669.24573518441</v>
      </c>
      <c r="Y161" s="285">
        <v>11529025.943334637</v>
      </c>
      <c r="Z161" s="285">
        <v>11587008.872257523</v>
      </c>
      <c r="AA161" s="284">
        <f t="shared" si="28"/>
        <v>57982.928922886029</v>
      </c>
      <c r="AB161" s="284">
        <f t="shared" si="30"/>
        <v>4967.2666709757159</v>
      </c>
      <c r="AC161" s="284">
        <f t="shared" si="29"/>
        <v>4992.2485447038016</v>
      </c>
      <c r="AD161" s="285">
        <f t="shared" si="31"/>
        <v>24.981873728085702</v>
      </c>
      <c r="AE161" s="286">
        <f t="shared" si="32"/>
        <v>5.0292998912374745E-3</v>
      </c>
      <c r="AF161" s="248">
        <v>19</v>
      </c>
    </row>
    <row r="162" spans="1:32">
      <c r="A162" s="280">
        <v>499</v>
      </c>
      <c r="B162" s="280" t="s">
        <v>188</v>
      </c>
      <c r="C162" s="285">
        <v>19536</v>
      </c>
      <c r="D162" s="285">
        <v>62659359.340000018</v>
      </c>
      <c r="E162" s="285">
        <v>62659359.340000018</v>
      </c>
      <c r="F162" s="284">
        <f t="shared" si="23"/>
        <v>0</v>
      </c>
      <c r="G162" s="285">
        <v>64375000</v>
      </c>
      <c r="H162" s="285">
        <v>64375000</v>
      </c>
      <c r="I162" s="284">
        <f t="shared" si="24"/>
        <v>0</v>
      </c>
      <c r="J162" s="285">
        <v>63517179.670000009</v>
      </c>
      <c r="K162" s="285">
        <v>63517179.670000009</v>
      </c>
      <c r="L162" s="284">
        <f t="shared" si="25"/>
        <v>0</v>
      </c>
      <c r="M162" s="285">
        <v>64880822.146614745</v>
      </c>
      <c r="N162" s="285">
        <v>64824896.497027248</v>
      </c>
      <c r="O162" s="284">
        <f t="shared" si="26"/>
        <v>-55925.649587497115</v>
      </c>
      <c r="P162" s="285">
        <v>1489496.4</v>
      </c>
      <c r="Q162" s="285">
        <v>1489496.4</v>
      </c>
      <c r="R162" s="284">
        <f t="shared" si="27"/>
        <v>0</v>
      </c>
      <c r="S162" s="285">
        <v>1491000</v>
      </c>
      <c r="T162" s="285">
        <v>1491000</v>
      </c>
      <c r="U162" s="285">
        <v>1490248.2</v>
      </c>
      <c r="V162" s="285">
        <v>1490248.2</v>
      </c>
      <c r="W162" s="285">
        <v>1536924.0948895488</v>
      </c>
      <c r="X162" s="285">
        <v>1534818.9341673262</v>
      </c>
      <c r="Y162" s="285">
        <v>66417746.241504297</v>
      </c>
      <c r="Z162" s="285">
        <v>66359715.431194574</v>
      </c>
      <c r="AA162" s="284">
        <f t="shared" si="28"/>
        <v>-58030.81030972302</v>
      </c>
      <c r="AB162" s="284">
        <f t="shared" si="30"/>
        <v>3399.7617854987866</v>
      </c>
      <c r="AC162" s="284">
        <f t="shared" si="29"/>
        <v>3396.7913304256026</v>
      </c>
      <c r="AD162" s="285">
        <f t="shared" si="31"/>
        <v>-2.9704550731839845</v>
      </c>
      <c r="AE162" s="286">
        <f t="shared" si="32"/>
        <v>-8.7372447265395166E-4</v>
      </c>
      <c r="AF162" s="248">
        <v>15</v>
      </c>
    </row>
    <row r="163" spans="1:32">
      <c r="A163" s="280">
        <v>500</v>
      </c>
      <c r="B163" s="280" t="s">
        <v>189</v>
      </c>
      <c r="C163" s="285">
        <v>10426</v>
      </c>
      <c r="D163" s="285">
        <v>25595939.870000005</v>
      </c>
      <c r="E163" s="285">
        <v>25595939.870000005</v>
      </c>
      <c r="F163" s="284">
        <f t="shared" si="23"/>
        <v>0</v>
      </c>
      <c r="G163" s="285">
        <v>28622000</v>
      </c>
      <c r="H163" s="285">
        <v>28622000</v>
      </c>
      <c r="I163" s="284">
        <f t="shared" si="24"/>
        <v>0</v>
      </c>
      <c r="J163" s="285">
        <v>27108969.935000002</v>
      </c>
      <c r="K163" s="285">
        <v>27108969.935000002</v>
      </c>
      <c r="L163" s="284">
        <f t="shared" si="25"/>
        <v>0</v>
      </c>
      <c r="M163" s="285">
        <v>27690969.058586691</v>
      </c>
      <c r="N163" s="285">
        <v>27667100.134287152</v>
      </c>
      <c r="O163" s="284">
        <f t="shared" si="26"/>
        <v>-23868.924299538136</v>
      </c>
      <c r="P163" s="285">
        <v>999808.83</v>
      </c>
      <c r="Q163" s="285">
        <v>999808.83</v>
      </c>
      <c r="R163" s="284">
        <f t="shared" si="27"/>
        <v>0</v>
      </c>
      <c r="S163" s="285">
        <v>953000</v>
      </c>
      <c r="T163" s="285">
        <v>953000</v>
      </c>
      <c r="U163" s="285">
        <v>976404.41500000004</v>
      </c>
      <c r="V163" s="285">
        <v>976404.41500000004</v>
      </c>
      <c r="W163" s="285">
        <v>1006986.2669654855</v>
      </c>
      <c r="X163" s="285">
        <v>1005606.974426523</v>
      </c>
      <c r="Y163" s="285">
        <v>28697955.325552177</v>
      </c>
      <c r="Z163" s="285">
        <v>28672707.108713675</v>
      </c>
      <c r="AA163" s="284">
        <f t="shared" si="28"/>
        <v>-25248.216838501394</v>
      </c>
      <c r="AB163" s="284">
        <f t="shared" si="30"/>
        <v>2752.5374377088219</v>
      </c>
      <c r="AC163" s="284">
        <f t="shared" si="29"/>
        <v>2750.1157786987987</v>
      </c>
      <c r="AD163" s="285">
        <f t="shared" si="31"/>
        <v>-2.421659010023177</v>
      </c>
      <c r="AE163" s="286">
        <f t="shared" si="32"/>
        <v>-8.7979148869958188E-4</v>
      </c>
      <c r="AF163" s="248">
        <v>13</v>
      </c>
    </row>
    <row r="164" spans="1:32">
      <c r="A164" s="280">
        <v>503</v>
      </c>
      <c r="B164" s="280" t="s">
        <v>190</v>
      </c>
      <c r="C164" s="285">
        <v>7594</v>
      </c>
      <c r="D164" s="285">
        <v>30992566.890000001</v>
      </c>
      <c r="E164" s="285">
        <v>30992566.890000001</v>
      </c>
      <c r="F164" s="284">
        <f t="shared" si="23"/>
        <v>0</v>
      </c>
      <c r="G164" s="285">
        <v>31012000</v>
      </c>
      <c r="H164" s="285">
        <v>31012000</v>
      </c>
      <c r="I164" s="284">
        <f t="shared" si="24"/>
        <v>0</v>
      </c>
      <c r="J164" s="285">
        <v>31002283.445</v>
      </c>
      <c r="K164" s="285">
        <v>31002283.445</v>
      </c>
      <c r="L164" s="284">
        <f t="shared" si="25"/>
        <v>0</v>
      </c>
      <c r="M164" s="285">
        <v>31667867.634935621</v>
      </c>
      <c r="N164" s="285">
        <v>31640570.723306894</v>
      </c>
      <c r="O164" s="284">
        <f t="shared" si="26"/>
        <v>-27296.91162872687</v>
      </c>
      <c r="P164" s="285">
        <v>555911.76</v>
      </c>
      <c r="Q164" s="285">
        <v>555911.76</v>
      </c>
      <c r="R164" s="284">
        <f t="shared" si="27"/>
        <v>0</v>
      </c>
      <c r="S164" s="285">
        <v>582000</v>
      </c>
      <c r="T164" s="285">
        <v>582000</v>
      </c>
      <c r="U164" s="285">
        <v>568955.88</v>
      </c>
      <c r="V164" s="285">
        <v>568955.88</v>
      </c>
      <c r="W164" s="285">
        <v>586776.08260227181</v>
      </c>
      <c r="X164" s="285">
        <v>585972.36173801997</v>
      </c>
      <c r="Y164" s="285">
        <v>32254643.717537895</v>
      </c>
      <c r="Z164" s="285">
        <v>32226543.085044913</v>
      </c>
      <c r="AA164" s="284">
        <f t="shared" si="28"/>
        <v>-28100.632492981851</v>
      </c>
      <c r="AB164" s="284">
        <f t="shared" si="30"/>
        <v>4247.3852669920852</v>
      </c>
      <c r="AC164" s="284">
        <f t="shared" si="29"/>
        <v>4243.6848940011741</v>
      </c>
      <c r="AD164" s="285">
        <f t="shared" si="31"/>
        <v>-3.7003729909110916</v>
      </c>
      <c r="AE164" s="286">
        <f t="shared" si="32"/>
        <v>-8.7121199474603423E-4</v>
      </c>
      <c r="AF164" s="248">
        <v>2</v>
      </c>
    </row>
    <row r="165" spans="1:32">
      <c r="A165" s="280">
        <v>504</v>
      </c>
      <c r="B165" s="280" t="s">
        <v>191</v>
      </c>
      <c r="C165" s="285">
        <v>1816</v>
      </c>
      <c r="D165" s="285">
        <v>7849158.540000001</v>
      </c>
      <c r="E165" s="285">
        <v>7815337.540000001</v>
      </c>
      <c r="F165" s="284">
        <f t="shared" si="23"/>
        <v>-33821</v>
      </c>
      <c r="G165" s="285">
        <v>7268000</v>
      </c>
      <c r="H165" s="285">
        <v>7268000</v>
      </c>
      <c r="I165" s="284">
        <f t="shared" si="24"/>
        <v>0</v>
      </c>
      <c r="J165" s="285">
        <v>7558579.2700000005</v>
      </c>
      <c r="K165" s="285">
        <v>7541668.7700000005</v>
      </c>
      <c r="L165" s="284">
        <f t="shared" si="25"/>
        <v>-16910.5</v>
      </c>
      <c r="M165" s="285">
        <v>7720853.4737505792</v>
      </c>
      <c r="N165" s="285">
        <v>7696939.6306653228</v>
      </c>
      <c r="O165" s="284">
        <f t="shared" si="26"/>
        <v>-23913.843085256405</v>
      </c>
      <c r="P165" s="285">
        <v>188117.99999999994</v>
      </c>
      <c r="Q165" s="285">
        <v>187042</v>
      </c>
      <c r="R165" s="284">
        <f t="shared" si="27"/>
        <v>-1075.9999999999418</v>
      </c>
      <c r="S165" s="285">
        <v>249000</v>
      </c>
      <c r="T165" s="285">
        <v>249000</v>
      </c>
      <c r="U165" s="285">
        <v>218558.99999999997</v>
      </c>
      <c r="V165" s="285">
        <v>218021</v>
      </c>
      <c r="W165" s="285">
        <v>225404.4616560952</v>
      </c>
      <c r="X165" s="285">
        <v>224541.62927094605</v>
      </c>
      <c r="Y165" s="285">
        <v>7946257.9354066746</v>
      </c>
      <c r="Z165" s="285">
        <v>7921481.2599362684</v>
      </c>
      <c r="AA165" s="284">
        <f t="shared" si="28"/>
        <v>-24776.67547040619</v>
      </c>
      <c r="AB165" s="284">
        <f t="shared" si="30"/>
        <v>4375.6926957085216</v>
      </c>
      <c r="AC165" s="284">
        <f t="shared" si="29"/>
        <v>4362.0491519472844</v>
      </c>
      <c r="AD165" s="285">
        <f t="shared" si="31"/>
        <v>-13.643543761237197</v>
      </c>
      <c r="AE165" s="286">
        <f t="shared" si="32"/>
        <v>-3.1180306091006249E-3</v>
      </c>
      <c r="AF165" s="248">
        <v>1</v>
      </c>
    </row>
    <row r="166" spans="1:32">
      <c r="A166" s="280">
        <v>505</v>
      </c>
      <c r="B166" s="280" t="s">
        <v>192</v>
      </c>
      <c r="C166" s="285">
        <v>20837</v>
      </c>
      <c r="D166" s="285">
        <v>65197115.970000006</v>
      </c>
      <c r="E166" s="285">
        <v>65197115.970000006</v>
      </c>
      <c r="F166" s="284">
        <f t="shared" si="23"/>
        <v>0</v>
      </c>
      <c r="G166" s="285">
        <v>71494000</v>
      </c>
      <c r="H166" s="285">
        <v>71494000</v>
      </c>
      <c r="I166" s="284">
        <f t="shared" si="24"/>
        <v>0</v>
      </c>
      <c r="J166" s="285">
        <v>68345557.984999999</v>
      </c>
      <c r="K166" s="285">
        <v>68345557.984999999</v>
      </c>
      <c r="L166" s="284">
        <f t="shared" si="25"/>
        <v>0</v>
      </c>
      <c r="M166" s="285">
        <v>69812860.318644091</v>
      </c>
      <c r="N166" s="285">
        <v>69752683.37523146</v>
      </c>
      <c r="O166" s="284">
        <f t="shared" si="26"/>
        <v>-60176.94341263175</v>
      </c>
      <c r="P166" s="285">
        <v>1890260.6</v>
      </c>
      <c r="Q166" s="285">
        <v>1890260.6</v>
      </c>
      <c r="R166" s="284">
        <f t="shared" si="27"/>
        <v>0</v>
      </c>
      <c r="S166" s="285">
        <v>1878000</v>
      </c>
      <c r="T166" s="285">
        <v>1878000</v>
      </c>
      <c r="U166" s="285">
        <v>1884130.3</v>
      </c>
      <c r="V166" s="285">
        <v>1884130.3</v>
      </c>
      <c r="W166" s="285">
        <v>1943142.9314804571</v>
      </c>
      <c r="X166" s="285">
        <v>1940481.3633583754</v>
      </c>
      <c r="Y166" s="285">
        <v>71756003.250124544</v>
      </c>
      <c r="Z166" s="285">
        <v>71693164.738589838</v>
      </c>
      <c r="AA166" s="284">
        <f t="shared" si="28"/>
        <v>-62838.511534705758</v>
      </c>
      <c r="AB166" s="284">
        <f t="shared" si="30"/>
        <v>3443.6820679620168</v>
      </c>
      <c r="AC166" s="284">
        <f t="shared" si="29"/>
        <v>3440.6663501746816</v>
      </c>
      <c r="AD166" s="285">
        <f t="shared" si="31"/>
        <v>-3.0157177873352339</v>
      </c>
      <c r="AE166" s="286">
        <f t="shared" si="32"/>
        <v>-8.7572479915950727E-4</v>
      </c>
      <c r="AF166" s="248">
        <v>1</v>
      </c>
    </row>
    <row r="167" spans="1:32">
      <c r="A167" s="280">
        <v>507</v>
      </c>
      <c r="B167" s="280" t="s">
        <v>193</v>
      </c>
      <c r="C167" s="285">
        <v>5635</v>
      </c>
      <c r="D167" s="285">
        <v>29374864.810000006</v>
      </c>
      <c r="E167" s="285">
        <v>29374864.810000006</v>
      </c>
      <c r="F167" s="284">
        <f t="shared" si="23"/>
        <v>0</v>
      </c>
      <c r="G167" s="285">
        <v>26879000</v>
      </c>
      <c r="H167" s="285">
        <v>26879000</v>
      </c>
      <c r="I167" s="284">
        <f t="shared" si="24"/>
        <v>0</v>
      </c>
      <c r="J167" s="285">
        <v>28126932.405000001</v>
      </c>
      <c r="K167" s="285">
        <v>28126932.405000001</v>
      </c>
      <c r="L167" s="284">
        <f t="shared" si="25"/>
        <v>0</v>
      </c>
      <c r="M167" s="285">
        <v>28730786.038986925</v>
      </c>
      <c r="N167" s="285">
        <v>28706020.818398949</v>
      </c>
      <c r="O167" s="284">
        <f t="shared" si="26"/>
        <v>-24765.220587976277</v>
      </c>
      <c r="P167" s="285">
        <v>626145.61</v>
      </c>
      <c r="Q167" s="285">
        <v>626145.61</v>
      </c>
      <c r="R167" s="284">
        <f t="shared" si="27"/>
        <v>0</v>
      </c>
      <c r="S167" s="285">
        <v>532000</v>
      </c>
      <c r="T167" s="285">
        <v>532000</v>
      </c>
      <c r="U167" s="285">
        <v>579072.80499999993</v>
      </c>
      <c r="V167" s="285">
        <v>579072.80499999993</v>
      </c>
      <c r="W167" s="285">
        <v>597209.87866301544</v>
      </c>
      <c r="X167" s="285">
        <v>596391.86638533359</v>
      </c>
      <c r="Y167" s="285">
        <v>29327995.91764994</v>
      </c>
      <c r="Z167" s="285">
        <v>29302412.684784282</v>
      </c>
      <c r="AA167" s="284">
        <f t="shared" si="28"/>
        <v>-25583.232865657657</v>
      </c>
      <c r="AB167" s="284">
        <f t="shared" si="30"/>
        <v>5204.6132950576648</v>
      </c>
      <c r="AC167" s="284">
        <f t="shared" si="29"/>
        <v>5200.0732359865633</v>
      </c>
      <c r="AD167" s="285">
        <f t="shared" si="31"/>
        <v>-4.5400590711014956</v>
      </c>
      <c r="AE167" s="286">
        <f t="shared" si="32"/>
        <v>-8.7231438989189948E-4</v>
      </c>
      <c r="AF167" s="248">
        <v>10</v>
      </c>
    </row>
    <row r="168" spans="1:32">
      <c r="A168" s="280">
        <v>508</v>
      </c>
      <c r="B168" s="280" t="s">
        <v>194</v>
      </c>
      <c r="C168" s="285">
        <v>9563</v>
      </c>
      <c r="D168" s="285">
        <v>44616959.809999995</v>
      </c>
      <c r="E168" s="285">
        <v>44758129.619999997</v>
      </c>
      <c r="F168" s="284">
        <f t="shared" si="23"/>
        <v>141169.81000000238</v>
      </c>
      <c r="G168" s="285">
        <v>47109000</v>
      </c>
      <c r="H168" s="285">
        <v>47109000</v>
      </c>
      <c r="I168" s="284">
        <f t="shared" si="24"/>
        <v>0</v>
      </c>
      <c r="J168" s="285">
        <v>45862979.905000001</v>
      </c>
      <c r="K168" s="285">
        <v>45933564.810000002</v>
      </c>
      <c r="L168" s="284">
        <f t="shared" si="25"/>
        <v>70584.905000001192</v>
      </c>
      <c r="M168" s="285">
        <v>46847606.549752064</v>
      </c>
      <c r="N168" s="285">
        <v>46879263.216942243</v>
      </c>
      <c r="O168" s="284">
        <f t="shared" si="26"/>
        <v>31656.667190179229</v>
      </c>
      <c r="P168" s="285">
        <v>768211.7</v>
      </c>
      <c r="Q168" s="285">
        <v>768211.7</v>
      </c>
      <c r="R168" s="284">
        <f t="shared" si="27"/>
        <v>0</v>
      </c>
      <c r="S168" s="285">
        <v>795000</v>
      </c>
      <c r="T168" s="285">
        <v>795000</v>
      </c>
      <c r="U168" s="285">
        <v>781605.85</v>
      </c>
      <c r="V168" s="285">
        <v>781605.85</v>
      </c>
      <c r="W168" s="285">
        <v>806086.43819977529</v>
      </c>
      <c r="X168" s="285">
        <v>804982.32283450977</v>
      </c>
      <c r="Y168" s="285">
        <v>47653692.987951837</v>
      </c>
      <c r="Z168" s="285">
        <v>47684245.53977675</v>
      </c>
      <c r="AA168" s="284">
        <f t="shared" si="28"/>
        <v>30552.551824912429</v>
      </c>
      <c r="AB168" s="284">
        <f t="shared" si="30"/>
        <v>4983.1321748354949</v>
      </c>
      <c r="AC168" s="284">
        <f t="shared" si="29"/>
        <v>4986.327045882751</v>
      </c>
      <c r="AD168" s="285">
        <f t="shared" si="31"/>
        <v>3.1948710472561288</v>
      </c>
      <c r="AE168" s="286">
        <f t="shared" si="32"/>
        <v>6.4113712724499412E-4</v>
      </c>
      <c r="AF168" s="248">
        <v>6</v>
      </c>
    </row>
    <row r="169" spans="1:32">
      <c r="A169" s="280">
        <v>529</v>
      </c>
      <c r="B169" s="280" t="s">
        <v>195</v>
      </c>
      <c r="C169" s="285">
        <v>19579</v>
      </c>
      <c r="D169" s="285">
        <v>64561811.609999999</v>
      </c>
      <c r="E169" s="285">
        <v>64561811.609999999</v>
      </c>
      <c r="F169" s="284">
        <f t="shared" si="23"/>
        <v>0</v>
      </c>
      <c r="G169" s="285">
        <v>68515000</v>
      </c>
      <c r="H169" s="285">
        <v>68515000</v>
      </c>
      <c r="I169" s="284">
        <f t="shared" si="24"/>
        <v>0</v>
      </c>
      <c r="J169" s="285">
        <v>66538405.805</v>
      </c>
      <c r="K169" s="285">
        <v>66538405.805</v>
      </c>
      <c r="L169" s="284">
        <f t="shared" si="25"/>
        <v>0</v>
      </c>
      <c r="M169" s="285">
        <v>67966910.61194095</v>
      </c>
      <c r="N169" s="285">
        <v>67908324.831109762</v>
      </c>
      <c r="O169" s="284">
        <f t="shared" si="26"/>
        <v>-58585.780831187963</v>
      </c>
      <c r="P169" s="285">
        <v>1428389.98</v>
      </c>
      <c r="Q169" s="285">
        <v>1428389.98</v>
      </c>
      <c r="R169" s="284">
        <f t="shared" si="27"/>
        <v>0</v>
      </c>
      <c r="S169" s="285">
        <v>1544000</v>
      </c>
      <c r="T169" s="285">
        <v>1544000</v>
      </c>
      <c r="U169" s="285">
        <v>1486194.99</v>
      </c>
      <c r="V169" s="285">
        <v>1486194.99</v>
      </c>
      <c r="W169" s="285">
        <v>1532743.9347587414</v>
      </c>
      <c r="X169" s="285">
        <v>1530644.4996991914</v>
      </c>
      <c r="Y169" s="285">
        <v>69499654.546699688</v>
      </c>
      <c r="Z169" s="285">
        <v>69438969.330808952</v>
      </c>
      <c r="AA169" s="284">
        <f t="shared" si="28"/>
        <v>-60685.215890735388</v>
      </c>
      <c r="AB169" s="284">
        <f t="shared" si="30"/>
        <v>3549.7039964604774</v>
      </c>
      <c r="AC169" s="284">
        <f t="shared" si="29"/>
        <v>3546.6044910776318</v>
      </c>
      <c r="AD169" s="285">
        <f t="shared" si="31"/>
        <v>-3.0995053828455639</v>
      </c>
      <c r="AE169" s="286">
        <f t="shared" si="32"/>
        <v>-8.7317291411796001E-4</v>
      </c>
      <c r="AF169" s="248">
        <v>2</v>
      </c>
    </row>
    <row r="170" spans="1:32">
      <c r="A170" s="280">
        <v>531</v>
      </c>
      <c r="B170" s="280" t="s">
        <v>196</v>
      </c>
      <c r="C170" s="285">
        <v>5169</v>
      </c>
      <c r="D170" s="285">
        <v>21234175.390000001</v>
      </c>
      <c r="E170" s="285">
        <v>21234175.390000001</v>
      </c>
      <c r="F170" s="284">
        <f t="shared" si="23"/>
        <v>0</v>
      </c>
      <c r="G170" s="285">
        <v>21985000</v>
      </c>
      <c r="H170" s="285">
        <v>21985000</v>
      </c>
      <c r="I170" s="284">
        <f t="shared" si="24"/>
        <v>0</v>
      </c>
      <c r="J170" s="285">
        <v>21609587.695</v>
      </c>
      <c r="K170" s="285">
        <v>21609587.695</v>
      </c>
      <c r="L170" s="284">
        <f t="shared" si="25"/>
        <v>0</v>
      </c>
      <c r="M170" s="285">
        <v>22073521.261259258</v>
      </c>
      <c r="N170" s="285">
        <v>22054494.436777446</v>
      </c>
      <c r="O170" s="284">
        <f t="shared" si="26"/>
        <v>-19026.824481811374</v>
      </c>
      <c r="P170" s="285">
        <v>564204.93000000005</v>
      </c>
      <c r="Q170" s="285">
        <v>564204.93000000005</v>
      </c>
      <c r="R170" s="284">
        <f t="shared" si="27"/>
        <v>0</v>
      </c>
      <c r="S170" s="285">
        <v>588000</v>
      </c>
      <c r="T170" s="285">
        <v>588000</v>
      </c>
      <c r="U170" s="285">
        <v>576102.46500000008</v>
      </c>
      <c r="V170" s="285">
        <v>576102.46500000008</v>
      </c>
      <c r="W170" s="285">
        <v>594146.50498068915</v>
      </c>
      <c r="X170" s="285">
        <v>593332.68867727509</v>
      </c>
      <c r="Y170" s="285">
        <v>22667667.766239949</v>
      </c>
      <c r="Z170" s="285">
        <v>22647827.12545472</v>
      </c>
      <c r="AA170" s="284">
        <f t="shared" si="28"/>
        <v>-19840.640785228461</v>
      </c>
      <c r="AB170" s="284">
        <f t="shared" si="30"/>
        <v>4385.3100727877636</v>
      </c>
      <c r="AC170" s="284">
        <f t="shared" si="29"/>
        <v>4381.4716822315186</v>
      </c>
      <c r="AD170" s="285">
        <f t="shared" si="31"/>
        <v>-3.8383905562450309</v>
      </c>
      <c r="AE170" s="286">
        <f t="shared" si="32"/>
        <v>-8.7528372966451308E-4</v>
      </c>
      <c r="AF170" s="248">
        <v>4</v>
      </c>
    </row>
    <row r="171" spans="1:32">
      <c r="A171" s="280">
        <v>535</v>
      </c>
      <c r="B171" s="280" t="s">
        <v>197</v>
      </c>
      <c r="C171" s="285">
        <v>10396</v>
      </c>
      <c r="D171" s="285">
        <v>42724692.069999993</v>
      </c>
      <c r="E171" s="285">
        <v>42724692.069999993</v>
      </c>
      <c r="F171" s="284">
        <f t="shared" si="23"/>
        <v>0</v>
      </c>
      <c r="G171" s="285">
        <v>44673000</v>
      </c>
      <c r="H171" s="285">
        <v>44673000</v>
      </c>
      <c r="I171" s="284">
        <f t="shared" si="24"/>
        <v>0</v>
      </c>
      <c r="J171" s="285">
        <v>43698846.034999996</v>
      </c>
      <c r="K171" s="285">
        <v>43698846.034999996</v>
      </c>
      <c r="L171" s="284">
        <f t="shared" si="25"/>
        <v>0</v>
      </c>
      <c r="M171" s="285">
        <v>44637011.157286093</v>
      </c>
      <c r="N171" s="285">
        <v>44598535.167586476</v>
      </c>
      <c r="O171" s="284">
        <f t="shared" si="26"/>
        <v>-38475.989699617028</v>
      </c>
      <c r="P171" s="285">
        <v>1063616.8400000001</v>
      </c>
      <c r="Q171" s="285">
        <v>1063616.8400000001</v>
      </c>
      <c r="R171" s="284">
        <f t="shared" si="27"/>
        <v>0</v>
      </c>
      <c r="S171" s="285">
        <v>1261000</v>
      </c>
      <c r="T171" s="285">
        <v>1261000</v>
      </c>
      <c r="U171" s="285">
        <v>1162308.42</v>
      </c>
      <c r="V171" s="285">
        <v>1162308.42</v>
      </c>
      <c r="W171" s="285">
        <v>1198712.9502260103</v>
      </c>
      <c r="X171" s="285">
        <v>1197071.0451843585</v>
      </c>
      <c r="Y171" s="285">
        <v>45835724.107512102</v>
      </c>
      <c r="Z171" s="285">
        <v>45795606.212770835</v>
      </c>
      <c r="AA171" s="284">
        <f t="shared" si="28"/>
        <v>-40117.894741266966</v>
      </c>
      <c r="AB171" s="284">
        <f t="shared" si="30"/>
        <v>4408.9769245394482</v>
      </c>
      <c r="AC171" s="284">
        <f t="shared" si="29"/>
        <v>4405.1179504396723</v>
      </c>
      <c r="AD171" s="285">
        <f t="shared" si="31"/>
        <v>-3.8589740997758781</v>
      </c>
      <c r="AE171" s="286">
        <f t="shared" si="32"/>
        <v>-8.7525386633294255E-4</v>
      </c>
      <c r="AF171" s="248">
        <v>17</v>
      </c>
    </row>
    <row r="172" spans="1:32">
      <c r="A172" s="280">
        <v>536</v>
      </c>
      <c r="B172" s="280" t="s">
        <v>198</v>
      </c>
      <c r="C172" s="285">
        <v>34884</v>
      </c>
      <c r="D172" s="285">
        <v>111869562.01999998</v>
      </c>
      <c r="E172" s="285">
        <v>111869562.01999998</v>
      </c>
      <c r="F172" s="284">
        <f t="shared" si="23"/>
        <v>0</v>
      </c>
      <c r="G172" s="285">
        <v>113699000</v>
      </c>
      <c r="H172" s="285">
        <v>113699000</v>
      </c>
      <c r="I172" s="284">
        <f t="shared" si="24"/>
        <v>0</v>
      </c>
      <c r="J172" s="285">
        <v>112784281.00999999</v>
      </c>
      <c r="K172" s="285">
        <v>112784281.00999999</v>
      </c>
      <c r="L172" s="284">
        <f t="shared" si="25"/>
        <v>0</v>
      </c>
      <c r="M172" s="285">
        <v>115205632.79354478</v>
      </c>
      <c r="N172" s="285">
        <v>115106328.41303678</v>
      </c>
      <c r="O172" s="284">
        <f t="shared" si="26"/>
        <v>-99304.380508005619</v>
      </c>
      <c r="P172" s="285">
        <v>2647979</v>
      </c>
      <c r="Q172" s="285">
        <v>2647979</v>
      </c>
      <c r="R172" s="284">
        <f t="shared" si="27"/>
        <v>0</v>
      </c>
      <c r="S172" s="285">
        <v>2802000</v>
      </c>
      <c r="T172" s="285">
        <v>2802000</v>
      </c>
      <c r="U172" s="285">
        <v>2724989.5</v>
      </c>
      <c r="V172" s="285">
        <v>2724989.5</v>
      </c>
      <c r="W172" s="285">
        <v>2810338.5871367096</v>
      </c>
      <c r="X172" s="285">
        <v>2806489.200931198</v>
      </c>
      <c r="Y172" s="285">
        <v>118015971.3806815</v>
      </c>
      <c r="Z172" s="285">
        <v>117912817.61396797</v>
      </c>
      <c r="AA172" s="284">
        <f t="shared" si="28"/>
        <v>-103153.76671352983</v>
      </c>
      <c r="AB172" s="284">
        <f t="shared" si="30"/>
        <v>3383.0974481332846</v>
      </c>
      <c r="AC172" s="284">
        <f t="shared" si="29"/>
        <v>3380.1403971439045</v>
      </c>
      <c r="AD172" s="285">
        <f t="shared" si="31"/>
        <v>-2.95705098938015</v>
      </c>
      <c r="AE172" s="286">
        <f t="shared" si="32"/>
        <v>-8.74066158221893E-4</v>
      </c>
      <c r="AF172" s="248">
        <v>6</v>
      </c>
    </row>
    <row r="173" spans="1:32">
      <c r="A173" s="280">
        <v>538</v>
      </c>
      <c r="B173" s="280" t="s">
        <v>199</v>
      </c>
      <c r="C173" s="285">
        <v>4689</v>
      </c>
      <c r="D173" s="285">
        <v>15549436.510000002</v>
      </c>
      <c r="E173" s="285">
        <v>15549436.510000002</v>
      </c>
      <c r="F173" s="284">
        <f t="shared" si="23"/>
        <v>0</v>
      </c>
      <c r="G173" s="285">
        <v>15922000</v>
      </c>
      <c r="H173" s="285">
        <v>15922000</v>
      </c>
      <c r="I173" s="284">
        <f t="shared" si="24"/>
        <v>0</v>
      </c>
      <c r="J173" s="285">
        <v>15735718.255000001</v>
      </c>
      <c r="K173" s="285">
        <v>15735718.255000001</v>
      </c>
      <c r="L173" s="284">
        <f t="shared" si="25"/>
        <v>0</v>
      </c>
      <c r="M173" s="285">
        <v>16073546.444539325</v>
      </c>
      <c r="N173" s="285">
        <v>16059691.448619969</v>
      </c>
      <c r="O173" s="284">
        <f t="shared" si="26"/>
        <v>-13854.995919356123</v>
      </c>
      <c r="P173" s="285">
        <v>350691.44</v>
      </c>
      <c r="Q173" s="285">
        <v>350691.44</v>
      </c>
      <c r="R173" s="284">
        <f t="shared" si="27"/>
        <v>0</v>
      </c>
      <c r="S173" s="285">
        <v>361000</v>
      </c>
      <c r="T173" s="285">
        <v>361000</v>
      </c>
      <c r="U173" s="285">
        <v>355845.72</v>
      </c>
      <c r="V173" s="285">
        <v>355845.72</v>
      </c>
      <c r="W173" s="285">
        <v>366991.12344596011</v>
      </c>
      <c r="X173" s="285">
        <v>366488.44715826854</v>
      </c>
      <c r="Y173" s="285">
        <v>16440537.567985285</v>
      </c>
      <c r="Z173" s="285">
        <v>16426179.895778237</v>
      </c>
      <c r="AA173" s="284">
        <f t="shared" si="28"/>
        <v>-14357.672207048163</v>
      </c>
      <c r="AB173" s="284">
        <f t="shared" si="30"/>
        <v>3506.1926995063523</v>
      </c>
      <c r="AC173" s="284">
        <f t="shared" si="29"/>
        <v>3503.13070927239</v>
      </c>
      <c r="AD173" s="285">
        <f t="shared" si="31"/>
        <v>-3.0619902339622058</v>
      </c>
      <c r="AE173" s="286">
        <f t="shared" si="32"/>
        <v>-8.7330916934294934E-4</v>
      </c>
      <c r="AF173" s="248">
        <v>2</v>
      </c>
    </row>
    <row r="174" spans="1:32">
      <c r="A174" s="280">
        <v>541</v>
      </c>
      <c r="B174" s="280" t="s">
        <v>200</v>
      </c>
      <c r="C174" s="285">
        <v>9423</v>
      </c>
      <c r="D174" s="285">
        <v>45684758.609999977</v>
      </c>
      <c r="E174" s="285">
        <v>45684758.609999977</v>
      </c>
      <c r="F174" s="284">
        <f t="shared" si="23"/>
        <v>0</v>
      </c>
      <c r="G174" s="285">
        <v>44526000</v>
      </c>
      <c r="H174" s="285">
        <v>44526000</v>
      </c>
      <c r="I174" s="284">
        <f t="shared" si="24"/>
        <v>0</v>
      </c>
      <c r="J174" s="285">
        <v>45105379.304999992</v>
      </c>
      <c r="K174" s="285">
        <v>45105379.304999992</v>
      </c>
      <c r="L174" s="284">
        <f t="shared" si="25"/>
        <v>0</v>
      </c>
      <c r="M174" s="285">
        <v>46073741.116145842</v>
      </c>
      <c r="N174" s="285">
        <v>46034026.701075323</v>
      </c>
      <c r="O174" s="284">
        <f t="shared" si="26"/>
        <v>-39714.415070518851</v>
      </c>
      <c r="P174" s="285">
        <v>906919.95000000007</v>
      </c>
      <c r="Q174" s="285">
        <v>906919.95000000007</v>
      </c>
      <c r="R174" s="284">
        <f t="shared" si="27"/>
        <v>0</v>
      </c>
      <c r="S174" s="285">
        <v>1042000</v>
      </c>
      <c r="T174" s="285">
        <v>1042000</v>
      </c>
      <c r="U174" s="285">
        <v>974459.97500000009</v>
      </c>
      <c r="V174" s="285">
        <v>974459.97500000009</v>
      </c>
      <c r="W174" s="285">
        <v>1004980.9253807302</v>
      </c>
      <c r="X174" s="285">
        <v>1003604.3796048333</v>
      </c>
      <c r="Y174" s="285">
        <v>47078722.041526571</v>
      </c>
      <c r="Z174" s="285">
        <v>47037631.080680154</v>
      </c>
      <c r="AA174" s="284">
        <f t="shared" si="28"/>
        <v>-41090.960846416652</v>
      </c>
      <c r="AB174" s="284">
        <f t="shared" si="30"/>
        <v>4996.150062774761</v>
      </c>
      <c r="AC174" s="284">
        <f t="shared" si="29"/>
        <v>4991.7893537811897</v>
      </c>
      <c r="AD174" s="285">
        <f t="shared" si="31"/>
        <v>-4.3607089935712793</v>
      </c>
      <c r="AE174" s="286">
        <f t="shared" si="32"/>
        <v>-8.7281385442402617E-4</v>
      </c>
      <c r="AF174" s="248">
        <v>12</v>
      </c>
    </row>
    <row r="175" spans="1:32">
      <c r="A175" s="280">
        <v>543</v>
      </c>
      <c r="B175" s="280" t="s">
        <v>201</v>
      </c>
      <c r="C175" s="285">
        <v>44127</v>
      </c>
      <c r="D175" s="285">
        <v>125944979.75</v>
      </c>
      <c r="E175" s="285">
        <v>125944979.75</v>
      </c>
      <c r="F175" s="284">
        <f t="shared" si="23"/>
        <v>0</v>
      </c>
      <c r="G175" s="285">
        <v>137775000</v>
      </c>
      <c r="H175" s="285">
        <v>137775000</v>
      </c>
      <c r="I175" s="284">
        <f t="shared" si="24"/>
        <v>0</v>
      </c>
      <c r="J175" s="285">
        <v>131859989.875</v>
      </c>
      <c r="K175" s="285">
        <v>131859989.875</v>
      </c>
      <c r="L175" s="284">
        <f t="shared" si="25"/>
        <v>0</v>
      </c>
      <c r="M175" s="285">
        <v>134690875.69350979</v>
      </c>
      <c r="N175" s="285">
        <v>134574775.51987684</v>
      </c>
      <c r="O175" s="284">
        <f t="shared" si="26"/>
        <v>-116100.17363294959</v>
      </c>
      <c r="P175" s="285">
        <v>3513944.77</v>
      </c>
      <c r="Q175" s="285">
        <v>3513944.77</v>
      </c>
      <c r="R175" s="284">
        <f t="shared" si="27"/>
        <v>0</v>
      </c>
      <c r="S175" s="285">
        <v>3514000</v>
      </c>
      <c r="T175" s="285">
        <v>3514000</v>
      </c>
      <c r="U175" s="285">
        <v>3513972.3849999998</v>
      </c>
      <c r="V175" s="285">
        <v>3513972.3849999998</v>
      </c>
      <c r="W175" s="285">
        <v>3624033.1156132207</v>
      </c>
      <c r="X175" s="285">
        <v>3619069.1930640261</v>
      </c>
      <c r="Y175" s="285">
        <v>138314908.80912301</v>
      </c>
      <c r="Z175" s="285">
        <v>138193844.71294087</v>
      </c>
      <c r="AA175" s="284">
        <f t="shared" si="28"/>
        <v>-121064.09618213773</v>
      </c>
      <c r="AB175" s="284">
        <f t="shared" si="30"/>
        <v>3134.4734246407643</v>
      </c>
      <c r="AC175" s="284">
        <f t="shared" si="29"/>
        <v>3131.729886757334</v>
      </c>
      <c r="AD175" s="285">
        <f t="shared" si="31"/>
        <v>-2.7435378834302355</v>
      </c>
      <c r="AE175" s="286">
        <f t="shared" si="32"/>
        <v>-8.7527871886317456E-4</v>
      </c>
      <c r="AF175" s="248">
        <v>1</v>
      </c>
    </row>
    <row r="176" spans="1:32">
      <c r="A176" s="280">
        <v>545</v>
      </c>
      <c r="B176" s="280" t="s">
        <v>202</v>
      </c>
      <c r="C176" s="285">
        <v>9562</v>
      </c>
      <c r="D176" s="285">
        <v>36791059.900000006</v>
      </c>
      <c r="E176" s="285">
        <v>35433628.560000002</v>
      </c>
      <c r="F176" s="284">
        <f t="shared" si="23"/>
        <v>-1357431.3400000036</v>
      </c>
      <c r="G176" s="285">
        <v>42200000</v>
      </c>
      <c r="H176" s="285">
        <v>42200000</v>
      </c>
      <c r="I176" s="284">
        <f t="shared" si="24"/>
        <v>0</v>
      </c>
      <c r="J176" s="285">
        <v>39495529.950000003</v>
      </c>
      <c r="K176" s="285">
        <v>38816814.280000001</v>
      </c>
      <c r="L176" s="284">
        <f t="shared" si="25"/>
        <v>-678715.67000000179</v>
      </c>
      <c r="M176" s="285">
        <v>40343454.598985441</v>
      </c>
      <c r="N176" s="285">
        <v>39615990.211130366</v>
      </c>
      <c r="O176" s="284">
        <f t="shared" si="26"/>
        <v>-727464.3878550753</v>
      </c>
      <c r="P176" s="285">
        <v>735338.7</v>
      </c>
      <c r="Q176" s="285">
        <v>727098.62</v>
      </c>
      <c r="R176" s="284">
        <f t="shared" si="27"/>
        <v>-8240.0799999999581</v>
      </c>
      <c r="S176" s="285">
        <v>704000</v>
      </c>
      <c r="T176" s="285">
        <v>704000</v>
      </c>
      <c r="U176" s="285">
        <v>719669.35</v>
      </c>
      <c r="V176" s="285">
        <v>715549.31</v>
      </c>
      <c r="W176" s="285">
        <v>742210.03210639663</v>
      </c>
      <c r="X176" s="285">
        <v>736950.1465047003</v>
      </c>
      <c r="Y176" s="285">
        <v>41085664.631091841</v>
      </c>
      <c r="Z176" s="285">
        <v>40352940.357635066</v>
      </c>
      <c r="AA176" s="284">
        <f t="shared" si="28"/>
        <v>-732724.27345677465</v>
      </c>
      <c r="AB176" s="284">
        <f t="shared" si="30"/>
        <v>4296.764759578733</v>
      </c>
      <c r="AC176" s="284">
        <f t="shared" si="29"/>
        <v>4220.1359922228685</v>
      </c>
      <c r="AD176" s="285">
        <f t="shared" si="31"/>
        <v>-76.628767355864511</v>
      </c>
      <c r="AE176" s="286">
        <f t="shared" si="32"/>
        <v>-1.7834061589021552E-2</v>
      </c>
      <c r="AF176" s="248">
        <v>15</v>
      </c>
    </row>
    <row r="177" spans="1:32">
      <c r="A177" s="280">
        <v>560</v>
      </c>
      <c r="B177" s="280" t="s">
        <v>203</v>
      </c>
      <c r="C177" s="285">
        <v>15808</v>
      </c>
      <c r="D177" s="285">
        <v>53785811.720000006</v>
      </c>
      <c r="E177" s="285">
        <v>53785811.720000006</v>
      </c>
      <c r="F177" s="284">
        <f t="shared" si="23"/>
        <v>0</v>
      </c>
      <c r="G177" s="285">
        <v>57827000</v>
      </c>
      <c r="H177" s="285">
        <v>57827000</v>
      </c>
      <c r="I177" s="284">
        <f t="shared" si="24"/>
        <v>0</v>
      </c>
      <c r="J177" s="285">
        <v>55806405.859999999</v>
      </c>
      <c r="K177" s="285">
        <v>55806405.859999999</v>
      </c>
      <c r="L177" s="284">
        <f t="shared" si="25"/>
        <v>0</v>
      </c>
      <c r="M177" s="285">
        <v>57004506.687103331</v>
      </c>
      <c r="N177" s="285">
        <v>56955370.224888235</v>
      </c>
      <c r="O177" s="284">
        <f t="shared" si="26"/>
        <v>-49136.462215095758</v>
      </c>
      <c r="P177" s="285">
        <v>1952940.6700000002</v>
      </c>
      <c r="Q177" s="285">
        <v>1952940.6700000002</v>
      </c>
      <c r="R177" s="284">
        <f t="shared" si="27"/>
        <v>0</v>
      </c>
      <c r="S177" s="285">
        <v>1773000</v>
      </c>
      <c r="T177" s="285">
        <v>1773000</v>
      </c>
      <c r="U177" s="285">
        <v>1862970.335</v>
      </c>
      <c r="V177" s="285">
        <v>1862970.335</v>
      </c>
      <c r="W177" s="285">
        <v>1921320.2176160684</v>
      </c>
      <c r="X177" s="285">
        <v>1918688.5405733401</v>
      </c>
      <c r="Y177" s="285">
        <v>58925826.904719397</v>
      </c>
      <c r="Z177" s="285">
        <v>58874058.765461579</v>
      </c>
      <c r="AA177" s="284">
        <f t="shared" si="28"/>
        <v>-51768.13925781846</v>
      </c>
      <c r="AB177" s="284">
        <f t="shared" si="30"/>
        <v>3727.5953254503665</v>
      </c>
      <c r="AC177" s="284">
        <f t="shared" si="29"/>
        <v>3724.320519070191</v>
      </c>
      <c r="AD177" s="285">
        <f t="shared" si="31"/>
        <v>-3.2748063801755052</v>
      </c>
      <c r="AE177" s="286">
        <f t="shared" si="32"/>
        <v>-8.7853055234203689E-4</v>
      </c>
      <c r="AF177" s="248">
        <v>7</v>
      </c>
    </row>
    <row r="178" spans="1:32">
      <c r="A178" s="280">
        <v>561</v>
      </c>
      <c r="B178" s="280" t="s">
        <v>204</v>
      </c>
      <c r="C178" s="285">
        <v>1337</v>
      </c>
      <c r="D178" s="285">
        <v>4736326.8599999994</v>
      </c>
      <c r="E178" s="285">
        <v>4736326.8599999994</v>
      </c>
      <c r="F178" s="284">
        <f t="shared" si="23"/>
        <v>0</v>
      </c>
      <c r="G178" s="285">
        <v>5061000</v>
      </c>
      <c r="H178" s="285">
        <v>5061000</v>
      </c>
      <c r="I178" s="284">
        <f t="shared" si="24"/>
        <v>0</v>
      </c>
      <c r="J178" s="285">
        <v>4898663.43</v>
      </c>
      <c r="K178" s="285">
        <v>4898663.43</v>
      </c>
      <c r="L178" s="284">
        <f t="shared" si="25"/>
        <v>0</v>
      </c>
      <c r="M178" s="285">
        <v>5003832.2294727247</v>
      </c>
      <c r="N178" s="285">
        <v>4999519.0509617031</v>
      </c>
      <c r="O178" s="284">
        <f t="shared" si="26"/>
        <v>-4313.1785110216588</v>
      </c>
      <c r="P178" s="285">
        <v>94238.66</v>
      </c>
      <c r="Q178" s="285">
        <v>94238.66</v>
      </c>
      <c r="R178" s="284">
        <f t="shared" si="27"/>
        <v>0</v>
      </c>
      <c r="S178" s="285">
        <v>102000</v>
      </c>
      <c r="T178" s="285">
        <v>102000</v>
      </c>
      <c r="U178" s="285">
        <v>98119.33</v>
      </c>
      <c r="V178" s="285">
        <v>98119.33</v>
      </c>
      <c r="W178" s="285">
        <v>101192.5144089548</v>
      </c>
      <c r="X178" s="285">
        <v>101053.90866555797</v>
      </c>
      <c r="Y178" s="285">
        <v>5105024.7438816791</v>
      </c>
      <c r="Z178" s="285">
        <v>5100572.9596272614</v>
      </c>
      <c r="AA178" s="284">
        <f t="shared" si="28"/>
        <v>-4451.7842544177547</v>
      </c>
      <c r="AB178" s="284">
        <f t="shared" si="30"/>
        <v>3818.2683200311735</v>
      </c>
      <c r="AC178" s="284">
        <f t="shared" si="29"/>
        <v>3814.9386384646682</v>
      </c>
      <c r="AD178" s="285">
        <f t="shared" si="31"/>
        <v>-3.3296815665053145</v>
      </c>
      <c r="AE178" s="286">
        <f t="shared" si="32"/>
        <v>-8.7203970162006057E-4</v>
      </c>
      <c r="AF178" s="248">
        <v>2</v>
      </c>
    </row>
    <row r="179" spans="1:32">
      <c r="A179" s="280">
        <v>562</v>
      </c>
      <c r="B179" s="280" t="s">
        <v>205</v>
      </c>
      <c r="C179" s="285">
        <v>8978</v>
      </c>
      <c r="D179" s="285">
        <v>37832026.650000006</v>
      </c>
      <c r="E179" s="285">
        <v>37832026.57</v>
      </c>
      <c r="F179" s="284">
        <f t="shared" si="23"/>
        <v>-8.0000005662441254E-2</v>
      </c>
      <c r="G179" s="285">
        <v>38889000</v>
      </c>
      <c r="H179" s="285">
        <v>38889000</v>
      </c>
      <c r="I179" s="284">
        <f t="shared" si="24"/>
        <v>0</v>
      </c>
      <c r="J179" s="285">
        <v>38360513.325000003</v>
      </c>
      <c r="K179" s="285">
        <v>38360513.284999996</v>
      </c>
      <c r="L179" s="284">
        <f t="shared" si="25"/>
        <v>-4.0000006556510925E-2</v>
      </c>
      <c r="M179" s="285">
        <v>39184070.442404926</v>
      </c>
      <c r="N179" s="285">
        <v>39150294.710699692</v>
      </c>
      <c r="O179" s="284">
        <f t="shared" si="26"/>
        <v>-33775.731705233455</v>
      </c>
      <c r="P179" s="285">
        <v>706539.4</v>
      </c>
      <c r="Q179" s="285">
        <v>706539.4</v>
      </c>
      <c r="R179" s="284">
        <f t="shared" si="27"/>
        <v>0</v>
      </c>
      <c r="S179" s="285">
        <v>732000</v>
      </c>
      <c r="T179" s="285">
        <v>732000</v>
      </c>
      <c r="U179" s="285">
        <v>719269.7</v>
      </c>
      <c r="V179" s="285">
        <v>719269.7</v>
      </c>
      <c r="W179" s="285">
        <v>741797.86471406394</v>
      </c>
      <c r="X179" s="285">
        <v>740781.80690495216</v>
      </c>
      <c r="Y179" s="285">
        <v>39925868.30711899</v>
      </c>
      <c r="Z179" s="285">
        <v>39891076.517604642</v>
      </c>
      <c r="AA179" s="284">
        <f t="shared" si="28"/>
        <v>-34791.789514347911</v>
      </c>
      <c r="AB179" s="284">
        <f t="shared" si="30"/>
        <v>4447.0782253418347</v>
      </c>
      <c r="AC179" s="284">
        <f t="shared" si="29"/>
        <v>4443.2029981738297</v>
      </c>
      <c r="AD179" s="285">
        <f t="shared" si="31"/>
        <v>-3.8752271680050399</v>
      </c>
      <c r="AE179" s="286">
        <f t="shared" si="32"/>
        <v>-8.7140971479249426E-4</v>
      </c>
      <c r="AF179" s="248">
        <v>6</v>
      </c>
    </row>
    <row r="180" spans="1:32">
      <c r="A180" s="280">
        <v>563</v>
      </c>
      <c r="B180" s="280" t="s">
        <v>206</v>
      </c>
      <c r="C180" s="285">
        <v>7102</v>
      </c>
      <c r="D180" s="285">
        <v>33839844.240000002</v>
      </c>
      <c r="E180" s="285">
        <v>33839844.240000002</v>
      </c>
      <c r="F180" s="284">
        <f t="shared" si="23"/>
        <v>0</v>
      </c>
      <c r="G180" s="285">
        <v>33877000</v>
      </c>
      <c r="H180" s="285">
        <v>33877000</v>
      </c>
      <c r="I180" s="284">
        <f t="shared" si="24"/>
        <v>0</v>
      </c>
      <c r="J180" s="285">
        <v>33858422.120000005</v>
      </c>
      <c r="K180" s="285">
        <v>33858422.120000005</v>
      </c>
      <c r="L180" s="284">
        <f t="shared" si="25"/>
        <v>0</v>
      </c>
      <c r="M180" s="285">
        <v>34585324.397995688</v>
      </c>
      <c r="N180" s="285">
        <v>34555512.711442433</v>
      </c>
      <c r="O180" s="284">
        <f t="shared" si="26"/>
        <v>-29811.686553254724</v>
      </c>
      <c r="P180" s="285">
        <v>975166.02</v>
      </c>
      <c r="Q180" s="285">
        <v>975166.02</v>
      </c>
      <c r="R180" s="284">
        <f t="shared" si="27"/>
        <v>0</v>
      </c>
      <c r="S180" s="285">
        <v>997000</v>
      </c>
      <c r="T180" s="285">
        <v>997000</v>
      </c>
      <c r="U180" s="285">
        <v>986083.01</v>
      </c>
      <c r="V180" s="285">
        <v>986083.01</v>
      </c>
      <c r="W180" s="285">
        <v>1016968.0041420026</v>
      </c>
      <c r="X180" s="285">
        <v>1015575.0393851902</v>
      </c>
      <c r="Y180" s="285">
        <v>35602292.402137689</v>
      </c>
      <c r="Z180" s="285">
        <v>35571087.750827625</v>
      </c>
      <c r="AA180" s="284">
        <f t="shared" si="28"/>
        <v>-31204.651310063899</v>
      </c>
      <c r="AB180" s="284">
        <f t="shared" si="30"/>
        <v>5012.9952692393254</v>
      </c>
      <c r="AC180" s="284">
        <f t="shared" si="29"/>
        <v>5008.6014856135771</v>
      </c>
      <c r="AD180" s="285">
        <f t="shared" si="31"/>
        <v>-4.3937836257482559</v>
      </c>
      <c r="AE180" s="286">
        <f t="shared" si="32"/>
        <v>-8.7647870978640899E-4</v>
      </c>
      <c r="AF180" s="248">
        <v>17</v>
      </c>
    </row>
    <row r="181" spans="1:32">
      <c r="A181" s="280">
        <v>564</v>
      </c>
      <c r="B181" s="280" t="s">
        <v>207</v>
      </c>
      <c r="C181" s="285">
        <v>209551</v>
      </c>
      <c r="D181" s="285">
        <v>681105197.30999982</v>
      </c>
      <c r="E181" s="285">
        <v>683329529.27999973</v>
      </c>
      <c r="F181" s="284">
        <f t="shared" si="23"/>
        <v>2224331.9699999094</v>
      </c>
      <c r="G181" s="285">
        <v>720714000</v>
      </c>
      <c r="H181" s="285">
        <v>720714000</v>
      </c>
      <c r="I181" s="284">
        <f t="shared" si="24"/>
        <v>0</v>
      </c>
      <c r="J181" s="285">
        <v>700909598.65499997</v>
      </c>
      <c r="K181" s="285">
        <v>702021764.63999987</v>
      </c>
      <c r="L181" s="284">
        <f t="shared" si="25"/>
        <v>1112165.9849998951</v>
      </c>
      <c r="M181" s="285">
        <v>715957340.16302514</v>
      </c>
      <c r="N181" s="285">
        <v>716475266.50089383</v>
      </c>
      <c r="O181" s="284">
        <f t="shared" si="26"/>
        <v>517926.33786869049</v>
      </c>
      <c r="P181" s="285">
        <v>13676401.079999996</v>
      </c>
      <c r="Q181" s="285">
        <v>13676401.08</v>
      </c>
      <c r="R181" s="284">
        <f t="shared" si="27"/>
        <v>0</v>
      </c>
      <c r="S181" s="285">
        <v>15452000</v>
      </c>
      <c r="T181" s="285">
        <v>15452000</v>
      </c>
      <c r="U181" s="285">
        <v>14564200.539999999</v>
      </c>
      <c r="V181" s="285">
        <v>14564200.539999999</v>
      </c>
      <c r="W181" s="285">
        <v>15020364.213645337</v>
      </c>
      <c r="X181" s="285">
        <v>14999790.471011471</v>
      </c>
      <c r="Y181" s="285">
        <v>730977704.37667048</v>
      </c>
      <c r="Z181" s="285">
        <v>731475056.97190535</v>
      </c>
      <c r="AA181" s="284">
        <f t="shared" si="28"/>
        <v>497352.59523487091</v>
      </c>
      <c r="AB181" s="284">
        <f t="shared" si="30"/>
        <v>3488.304538640572</v>
      </c>
      <c r="AC181" s="284">
        <f t="shared" si="29"/>
        <v>3490.6779589307871</v>
      </c>
      <c r="AD181" s="285">
        <f t="shared" si="31"/>
        <v>2.3734202902151083</v>
      </c>
      <c r="AE181" s="286">
        <f t="shared" si="32"/>
        <v>6.8039365941944228E-4</v>
      </c>
      <c r="AF181" s="248">
        <v>17</v>
      </c>
    </row>
    <row r="182" spans="1:32">
      <c r="A182" s="280">
        <v>576</v>
      </c>
      <c r="B182" s="280" t="s">
        <v>208</v>
      </c>
      <c r="C182" s="285">
        <v>2813</v>
      </c>
      <c r="D182" s="285">
        <v>13852080.75</v>
      </c>
      <c r="E182" s="285">
        <v>13852080.759999998</v>
      </c>
      <c r="F182" s="284">
        <f t="shared" si="23"/>
        <v>9.9999979138374329E-3</v>
      </c>
      <c r="G182" s="285">
        <v>13853000</v>
      </c>
      <c r="H182" s="285">
        <v>13853000</v>
      </c>
      <c r="I182" s="284">
        <f t="shared" si="24"/>
        <v>0</v>
      </c>
      <c r="J182" s="285">
        <v>13852540.375</v>
      </c>
      <c r="K182" s="285">
        <v>13852540.379999999</v>
      </c>
      <c r="L182" s="284">
        <f t="shared" si="25"/>
        <v>4.9999989569187164E-3</v>
      </c>
      <c r="M182" s="285">
        <v>14149938.851483248</v>
      </c>
      <c r="N182" s="285">
        <v>14137741.96240836</v>
      </c>
      <c r="O182" s="284">
        <f t="shared" si="26"/>
        <v>-12196.88907488808</v>
      </c>
      <c r="P182" s="285">
        <v>286943</v>
      </c>
      <c r="Q182" s="285">
        <v>286943</v>
      </c>
      <c r="R182" s="284">
        <f t="shared" si="27"/>
        <v>0</v>
      </c>
      <c r="S182" s="285">
        <v>300000</v>
      </c>
      <c r="T182" s="285">
        <v>300000</v>
      </c>
      <c r="U182" s="285">
        <v>293471.5</v>
      </c>
      <c r="V182" s="285">
        <v>293471.5</v>
      </c>
      <c r="W182" s="285">
        <v>302663.28757409554</v>
      </c>
      <c r="X182" s="285">
        <v>302248.72262116242</v>
      </c>
      <c r="Y182" s="285">
        <v>14452602.139057344</v>
      </c>
      <c r="Z182" s="285">
        <v>14439990.685029522</v>
      </c>
      <c r="AA182" s="284">
        <f t="shared" si="28"/>
        <v>-12611.454027822241</v>
      </c>
      <c r="AB182" s="284">
        <f t="shared" si="30"/>
        <v>5137.7895979585301</v>
      </c>
      <c r="AC182" s="284">
        <f t="shared" si="29"/>
        <v>5133.3063224420621</v>
      </c>
      <c r="AD182" s="285">
        <f t="shared" si="31"/>
        <v>-4.4832755164679838</v>
      </c>
      <c r="AE182" s="286">
        <f t="shared" si="32"/>
        <v>-8.726078464266786E-4</v>
      </c>
      <c r="AF182" s="248">
        <v>7</v>
      </c>
    </row>
    <row r="183" spans="1:32">
      <c r="A183" s="280">
        <v>577</v>
      </c>
      <c r="B183" s="280" t="s">
        <v>209</v>
      </c>
      <c r="C183" s="285">
        <v>11041</v>
      </c>
      <c r="D183" s="285">
        <v>35473709.5</v>
      </c>
      <c r="E183" s="285">
        <v>34202810.450000003</v>
      </c>
      <c r="F183" s="284">
        <f t="shared" si="23"/>
        <v>-1270899.049999997</v>
      </c>
      <c r="G183" s="285">
        <v>37379000</v>
      </c>
      <c r="H183" s="285">
        <v>37379000</v>
      </c>
      <c r="I183" s="284">
        <f t="shared" si="24"/>
        <v>0</v>
      </c>
      <c r="J183" s="285">
        <v>36426354.75</v>
      </c>
      <c r="K183" s="285">
        <v>35790905.225000001</v>
      </c>
      <c r="L183" s="284">
        <f t="shared" si="25"/>
        <v>-635449.52499999851</v>
      </c>
      <c r="M183" s="285">
        <v>37208387.656111509</v>
      </c>
      <c r="N183" s="285">
        <v>36527782.543237977</v>
      </c>
      <c r="O183" s="284">
        <f t="shared" si="26"/>
        <v>-680605.11287353188</v>
      </c>
      <c r="P183" s="285">
        <v>810087.14999999991</v>
      </c>
      <c r="Q183" s="285">
        <v>810087.14999999991</v>
      </c>
      <c r="R183" s="284">
        <f t="shared" si="27"/>
        <v>0</v>
      </c>
      <c r="S183" s="285">
        <v>825000</v>
      </c>
      <c r="T183" s="285">
        <v>825000</v>
      </c>
      <c r="U183" s="285">
        <v>817543.57499999995</v>
      </c>
      <c r="V183" s="285">
        <v>817543.57499999995</v>
      </c>
      <c r="W183" s="285">
        <v>843149.76460943941</v>
      </c>
      <c r="X183" s="285">
        <v>841994.88274291868</v>
      </c>
      <c r="Y183" s="285">
        <v>38051537.42072095</v>
      </c>
      <c r="Z183" s="285">
        <v>37369777.425980896</v>
      </c>
      <c r="AA183" s="284">
        <f t="shared" si="28"/>
        <v>-681759.99474005401</v>
      </c>
      <c r="AB183" s="284">
        <f t="shared" si="30"/>
        <v>3446.3850575782039</v>
      </c>
      <c r="AC183" s="284">
        <f t="shared" si="29"/>
        <v>3384.6370279848652</v>
      </c>
      <c r="AD183" s="285">
        <f t="shared" si="31"/>
        <v>-61.748029593338742</v>
      </c>
      <c r="AE183" s="286">
        <f t="shared" si="32"/>
        <v>-1.7916752934371605E-2</v>
      </c>
      <c r="AF183" s="248">
        <v>2</v>
      </c>
    </row>
    <row r="184" spans="1:32">
      <c r="A184" s="280">
        <v>578</v>
      </c>
      <c r="B184" s="280" t="s">
        <v>210</v>
      </c>
      <c r="C184" s="285">
        <v>3183</v>
      </c>
      <c r="D184" s="285">
        <v>16496766.309999997</v>
      </c>
      <c r="E184" s="285">
        <v>16496766.309999997</v>
      </c>
      <c r="F184" s="284">
        <f t="shared" si="23"/>
        <v>0</v>
      </c>
      <c r="G184" s="285">
        <v>16568000</v>
      </c>
      <c r="H184" s="285">
        <v>16568000</v>
      </c>
      <c r="I184" s="284">
        <f t="shared" si="24"/>
        <v>0</v>
      </c>
      <c r="J184" s="285">
        <v>16532383.154999997</v>
      </c>
      <c r="K184" s="285">
        <v>16532383.154999997</v>
      </c>
      <c r="L184" s="284">
        <f t="shared" si="25"/>
        <v>0</v>
      </c>
      <c r="M184" s="285">
        <v>16887314.844772048</v>
      </c>
      <c r="N184" s="285">
        <v>16872758.400799308</v>
      </c>
      <c r="O184" s="284">
        <f t="shared" si="26"/>
        <v>-14556.443972740322</v>
      </c>
      <c r="P184" s="285">
        <v>504979.10000000003</v>
      </c>
      <c r="Q184" s="285">
        <v>504979.1</v>
      </c>
      <c r="R184" s="284">
        <f t="shared" si="27"/>
        <v>0</v>
      </c>
      <c r="S184" s="285">
        <v>474000</v>
      </c>
      <c r="T184" s="285">
        <v>474000</v>
      </c>
      <c r="U184" s="285">
        <v>489489.55000000005</v>
      </c>
      <c r="V184" s="285">
        <v>489489.55</v>
      </c>
      <c r="W184" s="285">
        <v>504820.79669121065</v>
      </c>
      <c r="X184" s="285">
        <v>504129.3318905161</v>
      </c>
      <c r="Y184" s="285">
        <v>17392135.641463257</v>
      </c>
      <c r="Z184" s="285">
        <v>17376887.732689824</v>
      </c>
      <c r="AA184" s="284">
        <f t="shared" si="28"/>
        <v>-15247.908773433417</v>
      </c>
      <c r="AB184" s="284">
        <f t="shared" si="30"/>
        <v>5464.0702612199993</v>
      </c>
      <c r="AC184" s="284">
        <f t="shared" si="29"/>
        <v>5459.2798406188576</v>
      </c>
      <c r="AD184" s="285">
        <f t="shared" si="31"/>
        <v>-4.7904206011417045</v>
      </c>
      <c r="AE184" s="286">
        <f t="shared" si="32"/>
        <v>-8.7671284813825134E-4</v>
      </c>
      <c r="AF184" s="248">
        <v>18</v>
      </c>
    </row>
    <row r="185" spans="1:32">
      <c r="A185" s="280">
        <v>580</v>
      </c>
      <c r="B185" s="280" t="s">
        <v>211</v>
      </c>
      <c r="C185" s="285">
        <v>4567</v>
      </c>
      <c r="D185" s="285">
        <v>23709416</v>
      </c>
      <c r="E185" s="285">
        <v>23325813.080000002</v>
      </c>
      <c r="F185" s="284">
        <f t="shared" si="23"/>
        <v>-383602.91999999806</v>
      </c>
      <c r="G185" s="285">
        <v>24888000</v>
      </c>
      <c r="H185" s="285">
        <v>24888000</v>
      </c>
      <c r="I185" s="284">
        <f t="shared" si="24"/>
        <v>0</v>
      </c>
      <c r="J185" s="285">
        <v>24298708</v>
      </c>
      <c r="K185" s="285">
        <v>24106906.539999999</v>
      </c>
      <c r="L185" s="284">
        <f t="shared" si="25"/>
        <v>-191801.46000000089</v>
      </c>
      <c r="M185" s="285">
        <v>24820373.957585149</v>
      </c>
      <c r="N185" s="285">
        <v>24603229.070277907</v>
      </c>
      <c r="O185" s="284">
        <f t="shared" si="26"/>
        <v>-217144.88730724156</v>
      </c>
      <c r="P185" s="285">
        <v>413175.11</v>
      </c>
      <c r="Q185" s="285">
        <v>535557.91</v>
      </c>
      <c r="R185" s="284">
        <f t="shared" si="27"/>
        <v>122382.80000000005</v>
      </c>
      <c r="S185" s="285">
        <v>535000</v>
      </c>
      <c r="T185" s="285">
        <v>535000</v>
      </c>
      <c r="U185" s="285">
        <v>474087.55499999999</v>
      </c>
      <c r="V185" s="285">
        <v>535278.95500000007</v>
      </c>
      <c r="W185" s="285">
        <v>488936.39755228302</v>
      </c>
      <c r="X185" s="285">
        <v>551288.21842918533</v>
      </c>
      <c r="Y185" s="285">
        <v>25309310.35513743</v>
      </c>
      <c r="Z185" s="285">
        <v>25154517.288707092</v>
      </c>
      <c r="AA185" s="284">
        <f t="shared" si="28"/>
        <v>-154793.06643033773</v>
      </c>
      <c r="AB185" s="284">
        <f t="shared" si="30"/>
        <v>5541.780239793613</v>
      </c>
      <c r="AC185" s="284">
        <f t="shared" si="29"/>
        <v>5507.886421875869</v>
      </c>
      <c r="AD185" s="285">
        <f t="shared" si="31"/>
        <v>-33.893817917743945</v>
      </c>
      <c r="AE185" s="286">
        <f t="shared" si="32"/>
        <v>-6.1160523245516168E-3</v>
      </c>
      <c r="AF185" s="248">
        <v>9</v>
      </c>
    </row>
    <row r="186" spans="1:32">
      <c r="A186" s="280">
        <v>581</v>
      </c>
      <c r="B186" s="280" t="s">
        <v>212</v>
      </c>
      <c r="C186" s="285">
        <v>6286</v>
      </c>
      <c r="D186" s="285">
        <v>30265942.480000004</v>
      </c>
      <c r="E186" s="285">
        <v>27896959.150000006</v>
      </c>
      <c r="F186" s="284">
        <f t="shared" si="23"/>
        <v>-2368983.3299999982</v>
      </c>
      <c r="G186" s="285">
        <v>28070000</v>
      </c>
      <c r="H186" s="285">
        <v>28070000</v>
      </c>
      <c r="I186" s="284">
        <f t="shared" si="24"/>
        <v>0</v>
      </c>
      <c r="J186" s="285">
        <v>29167971.240000002</v>
      </c>
      <c r="K186" s="285">
        <v>27983479.575000003</v>
      </c>
      <c r="L186" s="284">
        <f t="shared" si="25"/>
        <v>-1184491.6649999991</v>
      </c>
      <c r="M186" s="285">
        <v>29794174.808014017</v>
      </c>
      <c r="N186" s="285">
        <v>28559614.524774618</v>
      </c>
      <c r="O186" s="284">
        <f t="shared" si="26"/>
        <v>-1234560.2832393982</v>
      </c>
      <c r="P186" s="285">
        <v>482928.54</v>
      </c>
      <c r="Q186" s="285">
        <v>493632.54</v>
      </c>
      <c r="R186" s="284">
        <f t="shared" si="27"/>
        <v>10704</v>
      </c>
      <c r="S186" s="285">
        <v>500000</v>
      </c>
      <c r="T186" s="285">
        <v>500000</v>
      </c>
      <c r="U186" s="285">
        <v>491464.27</v>
      </c>
      <c r="V186" s="285">
        <v>496816.27</v>
      </c>
      <c r="W186" s="285">
        <v>506857.36667241267</v>
      </c>
      <c r="X186" s="285">
        <v>511675.18135461368</v>
      </c>
      <c r="Y186" s="285">
        <v>30301032.174686428</v>
      </c>
      <c r="Z186" s="285">
        <v>29071289.706129231</v>
      </c>
      <c r="AA186" s="284">
        <f t="shared" si="28"/>
        <v>-1229742.4685571976</v>
      </c>
      <c r="AB186" s="284">
        <f t="shared" si="30"/>
        <v>4820.3996459889322</v>
      </c>
      <c r="AC186" s="284">
        <f t="shared" si="29"/>
        <v>4624.7676910800556</v>
      </c>
      <c r="AD186" s="285">
        <f t="shared" si="31"/>
        <v>-195.63195490887665</v>
      </c>
      <c r="AE186" s="286">
        <f t="shared" si="32"/>
        <v>-4.0584177511435705E-2</v>
      </c>
      <c r="AF186" s="248">
        <v>6</v>
      </c>
    </row>
    <row r="187" spans="1:32">
      <c r="A187" s="280">
        <v>583</v>
      </c>
      <c r="B187" s="280" t="s">
        <v>213</v>
      </c>
      <c r="C187" s="285">
        <v>924</v>
      </c>
      <c r="D187" s="285">
        <v>4027035.0500000003</v>
      </c>
      <c r="E187" s="285">
        <v>5988599</v>
      </c>
      <c r="F187" s="284">
        <f t="shared" si="23"/>
        <v>1961563.9499999997</v>
      </c>
      <c r="G187" s="285">
        <v>6722000</v>
      </c>
      <c r="H187" s="285">
        <v>6722000</v>
      </c>
      <c r="I187" s="284">
        <f t="shared" si="24"/>
        <v>0</v>
      </c>
      <c r="J187" s="285">
        <v>5374517.5250000004</v>
      </c>
      <c r="K187" s="285">
        <v>6355299.5</v>
      </c>
      <c r="L187" s="284">
        <f t="shared" si="25"/>
        <v>980781.97499999963</v>
      </c>
      <c r="M187" s="285">
        <v>5489902.3772002608</v>
      </c>
      <c r="N187" s="285">
        <v>6486144.9207212403</v>
      </c>
      <c r="O187" s="284">
        <f t="shared" si="26"/>
        <v>996242.54352097958</v>
      </c>
      <c r="P187" s="285">
        <v>205000</v>
      </c>
      <c r="Q187" s="285">
        <v>202971</v>
      </c>
      <c r="R187" s="284">
        <f t="shared" si="27"/>
        <v>-2029</v>
      </c>
      <c r="S187" s="285">
        <v>310000</v>
      </c>
      <c r="T187" s="285">
        <v>310000</v>
      </c>
      <c r="U187" s="285">
        <v>257500</v>
      </c>
      <c r="V187" s="285">
        <v>256485.5</v>
      </c>
      <c r="W187" s="285">
        <v>265565.12830148614</v>
      </c>
      <c r="X187" s="285">
        <v>264156.53562901384</v>
      </c>
      <c r="Y187" s="285">
        <v>5755467.5055017471</v>
      </c>
      <c r="Z187" s="285">
        <v>6750301.4563502539</v>
      </c>
      <c r="AA187" s="284">
        <f t="shared" si="28"/>
        <v>994833.95084850676</v>
      </c>
      <c r="AB187" s="284">
        <f t="shared" si="30"/>
        <v>6228.8609366902028</v>
      </c>
      <c r="AC187" s="284">
        <f t="shared" si="29"/>
        <v>7305.5210566561191</v>
      </c>
      <c r="AD187" s="285">
        <f t="shared" si="31"/>
        <v>1076.6601199659162</v>
      </c>
      <c r="AE187" s="286">
        <f t="shared" si="32"/>
        <v>0.17285024194777024</v>
      </c>
      <c r="AF187" s="248">
        <v>19</v>
      </c>
    </row>
    <row r="188" spans="1:32">
      <c r="A188" s="280">
        <v>584</v>
      </c>
      <c r="B188" s="280" t="s">
        <v>214</v>
      </c>
      <c r="C188" s="285">
        <v>2676</v>
      </c>
      <c r="D188" s="285">
        <v>11260131.07</v>
      </c>
      <c r="E188" s="285">
        <v>11260131.07</v>
      </c>
      <c r="F188" s="284">
        <f t="shared" si="23"/>
        <v>0</v>
      </c>
      <c r="G188" s="285">
        <v>11760000</v>
      </c>
      <c r="H188" s="285">
        <v>11760000</v>
      </c>
      <c r="I188" s="284">
        <f t="shared" si="24"/>
        <v>0</v>
      </c>
      <c r="J188" s="285">
        <v>11510065.535</v>
      </c>
      <c r="K188" s="285">
        <v>11510065.535</v>
      </c>
      <c r="L188" s="284">
        <f t="shared" si="25"/>
        <v>0</v>
      </c>
      <c r="M188" s="285">
        <v>11757173.708783707</v>
      </c>
      <c r="N188" s="285">
        <v>11747039.318447361</v>
      </c>
      <c r="O188" s="284">
        <f t="shared" si="26"/>
        <v>-10134.390336345881</v>
      </c>
      <c r="P188" s="285">
        <v>346170.32999999996</v>
      </c>
      <c r="Q188" s="285">
        <v>346170.32999999996</v>
      </c>
      <c r="R188" s="284">
        <f t="shared" si="27"/>
        <v>0</v>
      </c>
      <c r="S188" s="285">
        <v>457000</v>
      </c>
      <c r="T188" s="285">
        <v>457000</v>
      </c>
      <c r="U188" s="285">
        <v>401585.16499999998</v>
      </c>
      <c r="V188" s="285">
        <v>401585.16499999998</v>
      </c>
      <c r="W188" s="285">
        <v>414163.1684163048</v>
      </c>
      <c r="X188" s="285">
        <v>413595.8794801496</v>
      </c>
      <c r="Y188" s="285">
        <v>12171336.877200011</v>
      </c>
      <c r="Z188" s="285">
        <v>12160635.19792751</v>
      </c>
      <c r="AA188" s="284">
        <f t="shared" si="28"/>
        <v>-10701.679272500798</v>
      </c>
      <c r="AB188" s="284">
        <f t="shared" si="30"/>
        <v>4548.332166367717</v>
      </c>
      <c r="AC188" s="284">
        <f t="shared" si="29"/>
        <v>4544.3330336051986</v>
      </c>
      <c r="AD188" s="285">
        <f t="shared" si="31"/>
        <v>-3.9991327625184567</v>
      </c>
      <c r="AE188" s="286">
        <f t="shared" si="32"/>
        <v>-8.7925257352348366E-4</v>
      </c>
      <c r="AF188" s="248">
        <v>16</v>
      </c>
    </row>
    <row r="189" spans="1:32">
      <c r="A189" s="280">
        <v>588</v>
      </c>
      <c r="B189" s="280" t="s">
        <v>215</v>
      </c>
      <c r="C189" s="285">
        <v>1644</v>
      </c>
      <c r="D189" s="285">
        <v>9319979.0800000001</v>
      </c>
      <c r="E189" s="285">
        <v>9319979.0800000001</v>
      </c>
      <c r="F189" s="284">
        <f t="shared" si="23"/>
        <v>0</v>
      </c>
      <c r="G189" s="285">
        <v>8913000</v>
      </c>
      <c r="H189" s="285">
        <v>8913000</v>
      </c>
      <c r="I189" s="284">
        <f t="shared" si="24"/>
        <v>0</v>
      </c>
      <c r="J189" s="285">
        <v>9116489.5399999991</v>
      </c>
      <c r="K189" s="285">
        <v>9116489.5399999991</v>
      </c>
      <c r="L189" s="284">
        <f t="shared" si="25"/>
        <v>0</v>
      </c>
      <c r="M189" s="285">
        <v>9312210.3267059866</v>
      </c>
      <c r="N189" s="285">
        <v>9304183.433790857</v>
      </c>
      <c r="O189" s="284">
        <f t="shared" si="26"/>
        <v>-8026.8929151296616</v>
      </c>
      <c r="P189" s="285">
        <v>155084.85</v>
      </c>
      <c r="Q189" s="285">
        <v>155084.85</v>
      </c>
      <c r="R189" s="284">
        <f t="shared" si="27"/>
        <v>0</v>
      </c>
      <c r="S189" s="285">
        <v>166000</v>
      </c>
      <c r="T189" s="285">
        <v>166000</v>
      </c>
      <c r="U189" s="285">
        <v>160542.42499999999</v>
      </c>
      <c r="V189" s="285">
        <v>160542.42499999999</v>
      </c>
      <c r="W189" s="285">
        <v>165570.7560891523</v>
      </c>
      <c r="X189" s="285">
        <v>165343.96996898766</v>
      </c>
      <c r="Y189" s="285">
        <v>9477781.0827951394</v>
      </c>
      <c r="Z189" s="285">
        <v>9469527.4037598446</v>
      </c>
      <c r="AA189" s="284">
        <f t="shared" si="28"/>
        <v>-8253.679035294801</v>
      </c>
      <c r="AB189" s="284">
        <f t="shared" si="30"/>
        <v>5765.0736513352431</v>
      </c>
      <c r="AC189" s="284">
        <f t="shared" si="29"/>
        <v>5760.0531653040416</v>
      </c>
      <c r="AD189" s="285">
        <f t="shared" si="31"/>
        <v>-5.0204860312014716</v>
      </c>
      <c r="AE189" s="286">
        <f t="shared" si="32"/>
        <v>-8.7084508105784249E-4</v>
      </c>
      <c r="AF189" s="248">
        <v>10</v>
      </c>
    </row>
    <row r="190" spans="1:32">
      <c r="A190" s="280">
        <v>592</v>
      </c>
      <c r="B190" s="280" t="s">
        <v>216</v>
      </c>
      <c r="C190" s="285">
        <v>3678</v>
      </c>
      <c r="D190" s="285">
        <v>13769693.66</v>
      </c>
      <c r="E190" s="285">
        <v>13666920.51</v>
      </c>
      <c r="F190" s="284">
        <f t="shared" si="23"/>
        <v>-102773.15000000037</v>
      </c>
      <c r="G190" s="285">
        <v>12771000</v>
      </c>
      <c r="H190" s="285">
        <v>12771000</v>
      </c>
      <c r="I190" s="284">
        <f t="shared" si="24"/>
        <v>0</v>
      </c>
      <c r="J190" s="285">
        <v>13270346.83</v>
      </c>
      <c r="K190" s="285">
        <v>13218960.254999999</v>
      </c>
      <c r="L190" s="284">
        <f t="shared" si="25"/>
        <v>-51386.575000001118</v>
      </c>
      <c r="M190" s="285">
        <v>13555246.265252234</v>
      </c>
      <c r="N190" s="285">
        <v>13491117.439104829</v>
      </c>
      <c r="O190" s="284">
        <f t="shared" si="26"/>
        <v>-64128.826147405431</v>
      </c>
      <c r="P190" s="285">
        <v>347000</v>
      </c>
      <c r="Q190" s="285">
        <v>346796.04</v>
      </c>
      <c r="R190" s="284">
        <f t="shared" si="27"/>
        <v>-203.96000000002095</v>
      </c>
      <c r="S190" s="285">
        <v>351000</v>
      </c>
      <c r="T190" s="285">
        <v>351000</v>
      </c>
      <c r="U190" s="285">
        <v>349000</v>
      </c>
      <c r="V190" s="285">
        <v>348898.02</v>
      </c>
      <c r="W190" s="285">
        <v>359930.9894260919</v>
      </c>
      <c r="X190" s="285">
        <v>359332.9535237758</v>
      </c>
      <c r="Y190" s="285">
        <v>13915177.254678326</v>
      </c>
      <c r="Z190" s="285">
        <v>13850450.392628605</v>
      </c>
      <c r="AA190" s="284">
        <f t="shared" si="28"/>
        <v>-64726.862049721181</v>
      </c>
      <c r="AB190" s="284">
        <f t="shared" si="30"/>
        <v>3783.3543378679515</v>
      </c>
      <c r="AC190" s="284">
        <f t="shared" si="29"/>
        <v>3765.7559523188156</v>
      </c>
      <c r="AD190" s="285">
        <f t="shared" si="31"/>
        <v>-17.598385549135855</v>
      </c>
      <c r="AE190" s="286">
        <f t="shared" si="32"/>
        <v>-4.6515298271145129E-3</v>
      </c>
      <c r="AF190" s="248">
        <v>13</v>
      </c>
    </row>
    <row r="191" spans="1:32">
      <c r="A191" s="280">
        <v>593</v>
      </c>
      <c r="B191" s="280" t="s">
        <v>217</v>
      </c>
      <c r="C191" s="285">
        <v>17253</v>
      </c>
      <c r="D191" s="285">
        <v>80195188.690000013</v>
      </c>
      <c r="E191" s="285">
        <v>80195188.690000013</v>
      </c>
      <c r="F191" s="284">
        <f t="shared" si="23"/>
        <v>0</v>
      </c>
      <c r="G191" s="285">
        <v>85596000</v>
      </c>
      <c r="H191" s="285">
        <v>85596000</v>
      </c>
      <c r="I191" s="284">
        <f t="shared" si="24"/>
        <v>0</v>
      </c>
      <c r="J191" s="285">
        <v>82895594.344999999</v>
      </c>
      <c r="K191" s="285">
        <v>82895594.344999999</v>
      </c>
      <c r="L191" s="284">
        <f t="shared" si="25"/>
        <v>0</v>
      </c>
      <c r="M191" s="285">
        <v>84675269.610185891</v>
      </c>
      <c r="N191" s="285">
        <v>84602281.640855819</v>
      </c>
      <c r="O191" s="284">
        <f t="shared" si="26"/>
        <v>-72987.969330072403</v>
      </c>
      <c r="P191" s="285">
        <v>1536632.29</v>
      </c>
      <c r="Q191" s="285">
        <v>1536632.29</v>
      </c>
      <c r="R191" s="284">
        <f t="shared" si="27"/>
        <v>0</v>
      </c>
      <c r="S191" s="285">
        <v>1605000</v>
      </c>
      <c r="T191" s="285">
        <v>1605000</v>
      </c>
      <c r="U191" s="285">
        <v>1570816.145</v>
      </c>
      <c r="V191" s="285">
        <v>1570816.145</v>
      </c>
      <c r="W191" s="285">
        <v>1620015.4993591101</v>
      </c>
      <c r="X191" s="285">
        <v>1617796.5264052851</v>
      </c>
      <c r="Y191" s="285">
        <v>86295285.109545007</v>
      </c>
      <c r="Z191" s="285">
        <v>86220078.167261109</v>
      </c>
      <c r="AA191" s="284">
        <f t="shared" si="28"/>
        <v>-75206.942283898592</v>
      </c>
      <c r="AB191" s="284">
        <f t="shared" si="30"/>
        <v>5001.7553532455231</v>
      </c>
      <c r="AC191" s="284">
        <f t="shared" si="29"/>
        <v>4997.3962886026266</v>
      </c>
      <c r="AD191" s="285">
        <f t="shared" si="31"/>
        <v>-4.3590646428965556</v>
      </c>
      <c r="AE191" s="286">
        <f t="shared" si="32"/>
        <v>-8.7150696806233426E-4</v>
      </c>
      <c r="AF191" s="248">
        <v>10</v>
      </c>
    </row>
    <row r="192" spans="1:32">
      <c r="A192" s="280">
        <v>595</v>
      </c>
      <c r="B192" s="280" t="s">
        <v>218</v>
      </c>
      <c r="C192" s="285">
        <v>4269</v>
      </c>
      <c r="D192" s="285">
        <v>22000183.199999992</v>
      </c>
      <c r="E192" s="285">
        <v>22012982.809999999</v>
      </c>
      <c r="F192" s="284">
        <f t="shared" si="23"/>
        <v>12799.610000006855</v>
      </c>
      <c r="G192" s="285">
        <v>24185000</v>
      </c>
      <c r="H192" s="285">
        <v>24185000</v>
      </c>
      <c r="I192" s="284">
        <f t="shared" si="24"/>
        <v>0</v>
      </c>
      <c r="J192" s="285">
        <v>23092591.599999994</v>
      </c>
      <c r="K192" s="285">
        <v>23098991.405000001</v>
      </c>
      <c r="L192" s="284">
        <f t="shared" si="25"/>
        <v>6399.8050000071526</v>
      </c>
      <c r="M192" s="285">
        <v>23588363.593726438</v>
      </c>
      <c r="N192" s="285">
        <v>23574562.579674546</v>
      </c>
      <c r="O192" s="284">
        <f t="shared" si="26"/>
        <v>-13801.014051891863</v>
      </c>
      <c r="P192" s="285">
        <v>426731.29</v>
      </c>
      <c r="Q192" s="285">
        <v>426731.29</v>
      </c>
      <c r="R192" s="284">
        <f t="shared" si="27"/>
        <v>0</v>
      </c>
      <c r="S192" s="285">
        <v>479000</v>
      </c>
      <c r="T192" s="285">
        <v>479000</v>
      </c>
      <c r="U192" s="285">
        <v>452865.64500000002</v>
      </c>
      <c r="V192" s="285">
        <v>452865.64500000002</v>
      </c>
      <c r="W192" s="285">
        <v>467049.79851557396</v>
      </c>
      <c r="X192" s="285">
        <v>466410.06953063176</v>
      </c>
      <c r="Y192" s="285">
        <v>24055413.392242011</v>
      </c>
      <c r="Z192" s="285">
        <v>24040972.649205178</v>
      </c>
      <c r="AA192" s="284">
        <f t="shared" si="28"/>
        <v>-14440.74303683266</v>
      </c>
      <c r="AB192" s="284">
        <f t="shared" si="30"/>
        <v>5634.9059246291899</v>
      </c>
      <c r="AC192" s="284">
        <f t="shared" si="29"/>
        <v>5631.5232253935765</v>
      </c>
      <c r="AD192" s="285">
        <f t="shared" si="31"/>
        <v>-3.3826992356134724</v>
      </c>
      <c r="AE192" s="286">
        <f t="shared" si="32"/>
        <v>-6.0031157234201283E-4</v>
      </c>
      <c r="AF192" s="248">
        <v>11</v>
      </c>
    </row>
    <row r="193" spans="1:32">
      <c r="A193" s="280">
        <v>598</v>
      </c>
      <c r="B193" s="280" t="s">
        <v>219</v>
      </c>
      <c r="C193" s="285">
        <v>19097</v>
      </c>
      <c r="D193" s="285">
        <v>85443295</v>
      </c>
      <c r="E193" s="285">
        <v>85418443</v>
      </c>
      <c r="F193" s="284">
        <f t="shared" si="23"/>
        <v>-24852</v>
      </c>
      <c r="G193" s="285">
        <v>80995000</v>
      </c>
      <c r="H193" s="285">
        <v>80995000</v>
      </c>
      <c r="I193" s="284">
        <f t="shared" si="24"/>
        <v>0</v>
      </c>
      <c r="J193" s="285">
        <v>83219147.5</v>
      </c>
      <c r="K193" s="285">
        <v>83206721.5</v>
      </c>
      <c r="L193" s="284">
        <f t="shared" si="25"/>
        <v>-12426</v>
      </c>
      <c r="M193" s="285">
        <v>85005769.087864146</v>
      </c>
      <c r="N193" s="285">
        <v>84919814.404827327</v>
      </c>
      <c r="O193" s="284">
        <f t="shared" si="26"/>
        <v>-85954.6830368191</v>
      </c>
      <c r="P193" s="285">
        <v>2489919</v>
      </c>
      <c r="Q193" s="285">
        <v>2489919</v>
      </c>
      <c r="R193" s="284">
        <f t="shared" si="27"/>
        <v>0</v>
      </c>
      <c r="S193" s="285">
        <v>2800000</v>
      </c>
      <c r="T193" s="285">
        <v>2800000</v>
      </c>
      <c r="U193" s="285">
        <v>2644959.5</v>
      </c>
      <c r="V193" s="285">
        <v>2644959.5</v>
      </c>
      <c r="W193" s="285">
        <v>2727801.9765814943</v>
      </c>
      <c r="X193" s="285">
        <v>2724065.6426934414</v>
      </c>
      <c r="Y193" s="285">
        <v>87733571.064445645</v>
      </c>
      <c r="Z193" s="285">
        <v>87643880.047520772</v>
      </c>
      <c r="AA193" s="284">
        <f t="shared" si="28"/>
        <v>-89691.016924872994</v>
      </c>
      <c r="AB193" s="284">
        <f t="shared" si="30"/>
        <v>4594.1022707464863</v>
      </c>
      <c r="AC193" s="284">
        <f t="shared" si="29"/>
        <v>4589.4056682997734</v>
      </c>
      <c r="AD193" s="285">
        <f t="shared" si="31"/>
        <v>-4.6966024467128591</v>
      </c>
      <c r="AE193" s="286">
        <f t="shared" si="32"/>
        <v>-1.022311252541994E-3</v>
      </c>
      <c r="AF193" s="248">
        <v>15</v>
      </c>
    </row>
    <row r="194" spans="1:32">
      <c r="A194" s="280">
        <v>599</v>
      </c>
      <c r="B194" s="280" t="s">
        <v>360</v>
      </c>
      <c r="C194" s="285">
        <v>11172</v>
      </c>
      <c r="D194" s="285">
        <v>37294534.840000004</v>
      </c>
      <c r="E194" s="285">
        <v>36195760.909999996</v>
      </c>
      <c r="F194" s="284">
        <f t="shared" si="23"/>
        <v>-1098773.9300000072</v>
      </c>
      <c r="G194" s="285">
        <v>38546000</v>
      </c>
      <c r="H194" s="285">
        <v>38546000</v>
      </c>
      <c r="I194" s="284">
        <f t="shared" si="24"/>
        <v>0</v>
      </c>
      <c r="J194" s="285">
        <v>37920267.420000002</v>
      </c>
      <c r="K194" s="285">
        <v>37370880.454999998</v>
      </c>
      <c r="L194" s="284">
        <f t="shared" si="25"/>
        <v>-549386.96500000358</v>
      </c>
      <c r="M194" s="285">
        <v>38734372.952505648</v>
      </c>
      <c r="N194" s="285">
        <v>38140286.928425469</v>
      </c>
      <c r="O194" s="284">
        <f t="shared" si="26"/>
        <v>-594086.02408017963</v>
      </c>
      <c r="P194" s="285">
        <v>848722.88</v>
      </c>
      <c r="Q194" s="285">
        <v>850662.87</v>
      </c>
      <c r="R194" s="284">
        <f t="shared" si="27"/>
        <v>1939.9899999999907</v>
      </c>
      <c r="S194" s="285">
        <v>879000</v>
      </c>
      <c r="T194" s="285">
        <v>879000</v>
      </c>
      <c r="U194" s="285">
        <v>863861.44</v>
      </c>
      <c r="V194" s="285">
        <v>864831.43500000006</v>
      </c>
      <c r="W194" s="285">
        <v>890918.34620701591</v>
      </c>
      <c r="X194" s="285">
        <v>890697.04046688299</v>
      </c>
      <c r="Y194" s="285">
        <v>39625291.298712663</v>
      </c>
      <c r="Z194" s="285">
        <v>39030983.968892351</v>
      </c>
      <c r="AA194" s="284">
        <f t="shared" si="28"/>
        <v>-594307.32982031256</v>
      </c>
      <c r="AB194" s="284">
        <f t="shared" si="30"/>
        <v>3546.8395362256233</v>
      </c>
      <c r="AC194" s="284">
        <f t="shared" si="29"/>
        <v>3493.6433914153554</v>
      </c>
      <c r="AD194" s="285">
        <f t="shared" si="31"/>
        <v>-53.196144810267924</v>
      </c>
      <c r="AE194" s="286">
        <f t="shared" si="32"/>
        <v>-1.4998181977771882E-2</v>
      </c>
      <c r="AF194" s="248">
        <v>15</v>
      </c>
    </row>
    <row r="195" spans="1:32">
      <c r="A195" s="280">
        <v>601</v>
      </c>
      <c r="B195" s="280" t="s">
        <v>221</v>
      </c>
      <c r="C195" s="285">
        <v>3873</v>
      </c>
      <c r="D195" s="285">
        <v>18590649.809999999</v>
      </c>
      <c r="E195" s="285">
        <v>18305290.16</v>
      </c>
      <c r="F195" s="284">
        <f t="shared" si="23"/>
        <v>-285359.64999999851</v>
      </c>
      <c r="G195" s="285">
        <v>18870000</v>
      </c>
      <c r="H195" s="285">
        <v>18870000</v>
      </c>
      <c r="I195" s="284">
        <f t="shared" si="24"/>
        <v>0</v>
      </c>
      <c r="J195" s="285">
        <v>18730324.905000001</v>
      </c>
      <c r="K195" s="285">
        <v>18587645.079999998</v>
      </c>
      <c r="L195" s="284">
        <f t="shared" si="25"/>
        <v>-142679.82500000298</v>
      </c>
      <c r="M195" s="285">
        <v>19132443.93443349</v>
      </c>
      <c r="N195" s="285">
        <v>18970334.871521186</v>
      </c>
      <c r="O195" s="284">
        <f t="shared" si="26"/>
        <v>-162109.06291230395</v>
      </c>
      <c r="P195" s="285">
        <v>430830.69999999995</v>
      </c>
      <c r="Q195" s="285">
        <v>430830.69999999995</v>
      </c>
      <c r="R195" s="284">
        <f t="shared" si="27"/>
        <v>0</v>
      </c>
      <c r="S195" s="285">
        <v>364000</v>
      </c>
      <c r="T195" s="285">
        <v>364000</v>
      </c>
      <c r="U195" s="285">
        <v>397415.35</v>
      </c>
      <c r="V195" s="285">
        <v>397415.35</v>
      </c>
      <c r="W195" s="285">
        <v>409862.75111351465</v>
      </c>
      <c r="X195" s="285">
        <v>409301.35255908041</v>
      </c>
      <c r="Y195" s="285">
        <v>19542306.685547005</v>
      </c>
      <c r="Z195" s="285">
        <v>19379636.224080268</v>
      </c>
      <c r="AA195" s="284">
        <f t="shared" si="28"/>
        <v>-162670.46146673709</v>
      </c>
      <c r="AB195" s="284">
        <f t="shared" si="30"/>
        <v>5045.7801924985815</v>
      </c>
      <c r="AC195" s="284">
        <f t="shared" si="29"/>
        <v>5003.7790405577762</v>
      </c>
      <c r="AD195" s="285">
        <f t="shared" si="31"/>
        <v>-42.001151940805357</v>
      </c>
      <c r="AE195" s="286">
        <f t="shared" si="32"/>
        <v>-8.3240153828435248E-3</v>
      </c>
      <c r="AF195" s="248">
        <v>13</v>
      </c>
    </row>
    <row r="196" spans="1:32">
      <c r="A196" s="280">
        <v>604</v>
      </c>
      <c r="B196" s="280" t="s">
        <v>222</v>
      </c>
      <c r="C196" s="285">
        <v>20206</v>
      </c>
      <c r="D196" s="285">
        <v>58370941.330000013</v>
      </c>
      <c r="E196" s="285">
        <v>58370941.330000013</v>
      </c>
      <c r="F196" s="284">
        <f t="shared" si="23"/>
        <v>0</v>
      </c>
      <c r="G196" s="285">
        <v>58686000</v>
      </c>
      <c r="H196" s="285">
        <v>58686000</v>
      </c>
      <c r="I196" s="284">
        <f t="shared" si="24"/>
        <v>0</v>
      </c>
      <c r="J196" s="285">
        <v>58528470.665000007</v>
      </c>
      <c r="K196" s="285">
        <v>58528470.665000007</v>
      </c>
      <c r="L196" s="284">
        <f t="shared" si="25"/>
        <v>0</v>
      </c>
      <c r="M196" s="285">
        <v>59785011.164826229</v>
      </c>
      <c r="N196" s="285">
        <v>59733477.977138914</v>
      </c>
      <c r="O196" s="284">
        <f t="shared" si="26"/>
        <v>-51533.187687315047</v>
      </c>
      <c r="P196" s="285">
        <v>1520813.85</v>
      </c>
      <c r="Q196" s="285">
        <v>1520813.85</v>
      </c>
      <c r="R196" s="284">
        <f t="shared" si="27"/>
        <v>0</v>
      </c>
      <c r="S196" s="285">
        <v>1561000</v>
      </c>
      <c r="T196" s="285">
        <v>1561000</v>
      </c>
      <c r="U196" s="285">
        <v>1540906.925</v>
      </c>
      <c r="V196" s="285">
        <v>1540906.925</v>
      </c>
      <c r="W196" s="285">
        <v>1589169.4960709652</v>
      </c>
      <c r="X196" s="285">
        <v>1586992.7736061364</v>
      </c>
      <c r="Y196" s="285">
        <v>61374180.660897195</v>
      </c>
      <c r="Z196" s="285">
        <v>61320470.750745051</v>
      </c>
      <c r="AA196" s="284">
        <f t="shared" si="28"/>
        <v>-53709.91015214473</v>
      </c>
      <c r="AB196" s="284">
        <f t="shared" si="30"/>
        <v>3037.4235702710675</v>
      </c>
      <c r="AC196" s="284">
        <f t="shared" si="29"/>
        <v>3034.7654533675668</v>
      </c>
      <c r="AD196" s="285">
        <f t="shared" si="31"/>
        <v>-2.6581169035007406</v>
      </c>
      <c r="AE196" s="286">
        <f t="shared" si="32"/>
        <v>-8.7512223501430304E-4</v>
      </c>
      <c r="AF196" s="248">
        <v>6</v>
      </c>
    </row>
    <row r="197" spans="1:32">
      <c r="A197" s="280">
        <v>607</v>
      </c>
      <c r="B197" s="280" t="s">
        <v>223</v>
      </c>
      <c r="C197" s="285">
        <v>4161</v>
      </c>
      <c r="D197" s="285">
        <v>18998753.369999997</v>
      </c>
      <c r="E197" s="285">
        <v>18998753.550000001</v>
      </c>
      <c r="F197" s="284">
        <f t="shared" si="23"/>
        <v>0.18000000342726707</v>
      </c>
      <c r="G197" s="285">
        <v>19120000</v>
      </c>
      <c r="H197" s="285">
        <v>19120000</v>
      </c>
      <c r="I197" s="284">
        <f t="shared" si="24"/>
        <v>0</v>
      </c>
      <c r="J197" s="285">
        <v>19059376.684999999</v>
      </c>
      <c r="K197" s="285">
        <v>19059376.774999999</v>
      </c>
      <c r="L197" s="284">
        <f t="shared" si="25"/>
        <v>8.9999999850988388E-2</v>
      </c>
      <c r="M197" s="285">
        <v>19468560.086411983</v>
      </c>
      <c r="N197" s="285">
        <v>19451778.765308954</v>
      </c>
      <c r="O197" s="284">
        <f t="shared" si="26"/>
        <v>-16781.321103028953</v>
      </c>
      <c r="P197" s="285">
        <v>361848</v>
      </c>
      <c r="Q197" s="285">
        <v>361848</v>
      </c>
      <c r="R197" s="284">
        <f t="shared" si="27"/>
        <v>0</v>
      </c>
      <c r="S197" s="285">
        <v>425000</v>
      </c>
      <c r="T197" s="285">
        <v>425000</v>
      </c>
      <c r="U197" s="285">
        <v>393424</v>
      </c>
      <c r="V197" s="285">
        <v>393424</v>
      </c>
      <c r="W197" s="285">
        <v>405746.38849275297</v>
      </c>
      <c r="X197" s="285">
        <v>405190.62821605569</v>
      </c>
      <c r="Y197" s="285">
        <v>19874306.474904735</v>
      </c>
      <c r="Z197" s="285">
        <v>19856969.393525008</v>
      </c>
      <c r="AA197" s="284">
        <f t="shared" si="28"/>
        <v>-17337.081379726529</v>
      </c>
      <c r="AB197" s="284">
        <f t="shared" si="30"/>
        <v>4776.3293619093329</v>
      </c>
      <c r="AC197" s="284">
        <f t="shared" si="29"/>
        <v>4772.1627958483559</v>
      </c>
      <c r="AD197" s="285">
        <f t="shared" si="31"/>
        <v>-4.1665660609769475</v>
      </c>
      <c r="AE197" s="286">
        <f t="shared" si="32"/>
        <v>-8.7233642097733538E-4</v>
      </c>
      <c r="AF197" s="248">
        <v>12</v>
      </c>
    </row>
    <row r="198" spans="1:32">
      <c r="A198" s="280">
        <v>608</v>
      </c>
      <c r="B198" s="280" t="s">
        <v>224</v>
      </c>
      <c r="C198" s="285">
        <v>2013</v>
      </c>
      <c r="D198" s="285">
        <v>8856820.5399999991</v>
      </c>
      <c r="E198" s="285">
        <v>8888689.4699999988</v>
      </c>
      <c r="F198" s="284">
        <f t="shared" si="23"/>
        <v>31868.929999999702</v>
      </c>
      <c r="G198" s="285">
        <v>9011000</v>
      </c>
      <c r="H198" s="285">
        <v>9011000</v>
      </c>
      <c r="I198" s="284">
        <f t="shared" si="24"/>
        <v>0</v>
      </c>
      <c r="J198" s="285">
        <v>8933910.2699999996</v>
      </c>
      <c r="K198" s="285">
        <v>8949844.7349999994</v>
      </c>
      <c r="L198" s="284">
        <f t="shared" si="25"/>
        <v>15934.464999999851</v>
      </c>
      <c r="M198" s="285">
        <v>9125711.2849337701</v>
      </c>
      <c r="N198" s="285">
        <v>9134107.6796088032</v>
      </c>
      <c r="O198" s="284">
        <f t="shared" si="26"/>
        <v>8396.394675033167</v>
      </c>
      <c r="P198" s="285">
        <v>286000</v>
      </c>
      <c r="Q198" s="285">
        <v>276977.82</v>
      </c>
      <c r="R198" s="284">
        <f t="shared" si="27"/>
        <v>-9022.179999999993</v>
      </c>
      <c r="S198" s="285">
        <v>282000</v>
      </c>
      <c r="T198" s="285">
        <v>282000</v>
      </c>
      <c r="U198" s="285">
        <v>284000</v>
      </c>
      <c r="V198" s="285">
        <v>279488.91000000003</v>
      </c>
      <c r="W198" s="285">
        <v>292895.13179659058</v>
      </c>
      <c r="X198" s="285">
        <v>287847.93765078048</v>
      </c>
      <c r="Y198" s="285">
        <v>9418606.4167303611</v>
      </c>
      <c r="Z198" s="285">
        <v>9421955.6172595844</v>
      </c>
      <c r="AA198" s="284">
        <f t="shared" si="28"/>
        <v>3349.200529223308</v>
      </c>
      <c r="AB198" s="284">
        <f t="shared" si="30"/>
        <v>4678.8904206310781</v>
      </c>
      <c r="AC198" s="284">
        <f t="shared" si="29"/>
        <v>4680.5542062889144</v>
      </c>
      <c r="AD198" s="285">
        <f t="shared" si="31"/>
        <v>1.6637856578363426</v>
      </c>
      <c r="AE198" s="286">
        <f t="shared" si="32"/>
        <v>3.5559406360534835E-4</v>
      </c>
      <c r="AF198" s="248">
        <v>4</v>
      </c>
    </row>
    <row r="199" spans="1:32">
      <c r="A199" s="280">
        <v>609</v>
      </c>
      <c r="B199" s="280" t="s">
        <v>225</v>
      </c>
      <c r="C199" s="285">
        <v>83482</v>
      </c>
      <c r="D199" s="285">
        <v>329747649.07999998</v>
      </c>
      <c r="E199" s="285">
        <v>328670061.59999996</v>
      </c>
      <c r="F199" s="284">
        <f t="shared" si="23"/>
        <v>-1077587.4800000191</v>
      </c>
      <c r="G199" s="285">
        <v>344258000</v>
      </c>
      <c r="H199" s="285">
        <v>344258000</v>
      </c>
      <c r="I199" s="284">
        <f t="shared" si="24"/>
        <v>0</v>
      </c>
      <c r="J199" s="285">
        <v>337002824.53999996</v>
      </c>
      <c r="K199" s="285">
        <v>336464030.79999995</v>
      </c>
      <c r="L199" s="284">
        <f t="shared" si="25"/>
        <v>-538793.74000000954</v>
      </c>
      <c r="M199" s="285">
        <v>344237896.51059854</v>
      </c>
      <c r="N199" s="285">
        <v>343391285.39556861</v>
      </c>
      <c r="O199" s="284">
        <f t="shared" si="26"/>
        <v>-846611.11502993107</v>
      </c>
      <c r="P199" s="285">
        <v>7418344.7999999998</v>
      </c>
      <c r="Q199" s="285">
        <v>7418344.8100000024</v>
      </c>
      <c r="R199" s="284">
        <f t="shared" si="27"/>
        <v>1.0000002570450306E-2</v>
      </c>
      <c r="S199" s="285">
        <v>7997000</v>
      </c>
      <c r="T199" s="285">
        <v>7997000</v>
      </c>
      <c r="U199" s="285">
        <v>7707672.4000000004</v>
      </c>
      <c r="V199" s="285">
        <v>7707672.4050000012</v>
      </c>
      <c r="W199" s="285">
        <v>7949083.533249802</v>
      </c>
      <c r="X199" s="285">
        <v>7938195.4935781937</v>
      </c>
      <c r="Y199" s="285">
        <v>352186980.04384834</v>
      </c>
      <c r="Z199" s="285">
        <v>351329480.8891468</v>
      </c>
      <c r="AA199" s="284">
        <f t="shared" si="28"/>
        <v>-857499.15470153093</v>
      </c>
      <c r="AB199" s="284">
        <f t="shared" si="30"/>
        <v>4218.7175683841824</v>
      </c>
      <c r="AC199" s="284">
        <f t="shared" si="29"/>
        <v>4208.4459031784909</v>
      </c>
      <c r="AD199" s="285">
        <f t="shared" si="31"/>
        <v>-10.271665205691534</v>
      </c>
      <c r="AE199" s="286">
        <f t="shared" si="32"/>
        <v>-2.4347838031797183E-3</v>
      </c>
      <c r="AF199" s="248">
        <v>4</v>
      </c>
    </row>
    <row r="200" spans="1:32">
      <c r="A200" s="280">
        <v>611</v>
      </c>
      <c r="B200" s="280" t="s">
        <v>226</v>
      </c>
      <c r="C200" s="285">
        <v>5066</v>
      </c>
      <c r="D200" s="285">
        <v>13451202.870000001</v>
      </c>
      <c r="E200" s="285">
        <v>13451202.870000001</v>
      </c>
      <c r="F200" s="284">
        <f t="shared" si="23"/>
        <v>0</v>
      </c>
      <c r="G200" s="285">
        <v>14474000</v>
      </c>
      <c r="H200" s="285">
        <v>14474000</v>
      </c>
      <c r="I200" s="284">
        <f t="shared" si="24"/>
        <v>0</v>
      </c>
      <c r="J200" s="285">
        <v>13962601.435000001</v>
      </c>
      <c r="K200" s="285">
        <v>13962601.435000001</v>
      </c>
      <c r="L200" s="284">
        <f t="shared" si="25"/>
        <v>0</v>
      </c>
      <c r="M200" s="285">
        <v>14262362.798771646</v>
      </c>
      <c r="N200" s="285">
        <v>14250068.997956801</v>
      </c>
      <c r="O200" s="284">
        <f t="shared" si="26"/>
        <v>-12293.800814844668</v>
      </c>
      <c r="P200" s="285">
        <v>406350.26</v>
      </c>
      <c r="Q200" s="285">
        <v>406350.26</v>
      </c>
      <c r="R200" s="284">
        <f t="shared" si="27"/>
        <v>0</v>
      </c>
      <c r="S200" s="285">
        <v>411000</v>
      </c>
      <c r="T200" s="285">
        <v>411000</v>
      </c>
      <c r="U200" s="285">
        <v>408675.13</v>
      </c>
      <c r="V200" s="285">
        <v>408675.13</v>
      </c>
      <c r="W200" s="285">
        <v>421475.19740612252</v>
      </c>
      <c r="X200" s="285">
        <v>420897.89301358903</v>
      </c>
      <c r="Y200" s="285">
        <v>14683837.996177768</v>
      </c>
      <c r="Z200" s="285">
        <v>14670966.89097039</v>
      </c>
      <c r="AA200" s="284">
        <f t="shared" si="28"/>
        <v>-12871.105207378045</v>
      </c>
      <c r="AB200" s="284">
        <f t="shared" si="30"/>
        <v>2898.5073028380907</v>
      </c>
      <c r="AC200" s="284">
        <f t="shared" si="29"/>
        <v>2895.9666188255806</v>
      </c>
      <c r="AD200" s="285">
        <f t="shared" si="31"/>
        <v>-2.5406840125101553</v>
      </c>
      <c r="AE200" s="286">
        <f t="shared" si="32"/>
        <v>-8.7654911547831171E-4</v>
      </c>
      <c r="AF200" s="248">
        <v>1</v>
      </c>
    </row>
    <row r="201" spans="1:32">
      <c r="A201" s="280">
        <v>614</v>
      </c>
      <c r="B201" s="280" t="s">
        <v>227</v>
      </c>
      <c r="C201" s="285">
        <v>3066</v>
      </c>
      <c r="D201" s="285">
        <v>18645273.419999994</v>
      </c>
      <c r="E201" s="285">
        <v>19093403.779999997</v>
      </c>
      <c r="F201" s="284">
        <f t="shared" si="23"/>
        <v>448130.36000000313</v>
      </c>
      <c r="G201" s="285">
        <v>19821000</v>
      </c>
      <c r="H201" s="285">
        <v>19821000</v>
      </c>
      <c r="I201" s="284">
        <f t="shared" si="24"/>
        <v>0</v>
      </c>
      <c r="J201" s="285">
        <v>19233136.709999997</v>
      </c>
      <c r="K201" s="285">
        <v>19457201.890000001</v>
      </c>
      <c r="L201" s="284">
        <f t="shared" si="25"/>
        <v>224065.18000000343</v>
      </c>
      <c r="M201" s="285">
        <v>19646050.543903768</v>
      </c>
      <c r="N201" s="285">
        <v>19857794.461184911</v>
      </c>
      <c r="O201" s="284">
        <f t="shared" si="26"/>
        <v>211743.91728114337</v>
      </c>
      <c r="P201" s="285">
        <v>379263</v>
      </c>
      <c r="Q201" s="285">
        <v>379263</v>
      </c>
      <c r="R201" s="284">
        <f t="shared" si="27"/>
        <v>0</v>
      </c>
      <c r="S201" s="285">
        <v>390000</v>
      </c>
      <c r="T201" s="285">
        <v>390000</v>
      </c>
      <c r="U201" s="285">
        <v>384631.5</v>
      </c>
      <c r="V201" s="285">
        <v>384631.5</v>
      </c>
      <c r="W201" s="285">
        <v>396678.49959725467</v>
      </c>
      <c r="X201" s="285">
        <v>396135.1598191362</v>
      </c>
      <c r="Y201" s="285">
        <v>20042729.043501023</v>
      </c>
      <c r="Z201" s="285">
        <v>20253929.621004049</v>
      </c>
      <c r="AA201" s="284">
        <f t="shared" si="28"/>
        <v>211200.57750302553</v>
      </c>
      <c r="AB201" s="284">
        <f t="shared" si="30"/>
        <v>6537.0936214941366</v>
      </c>
      <c r="AC201" s="284">
        <f t="shared" si="29"/>
        <v>6605.9783499687046</v>
      </c>
      <c r="AD201" s="285">
        <f t="shared" si="31"/>
        <v>68.884728474567964</v>
      </c>
      <c r="AE201" s="286">
        <f t="shared" si="32"/>
        <v>1.0537515976224229E-2</v>
      </c>
      <c r="AF201" s="248">
        <v>19</v>
      </c>
    </row>
    <row r="202" spans="1:32">
      <c r="A202" s="280">
        <v>615</v>
      </c>
      <c r="B202" s="280" t="s">
        <v>228</v>
      </c>
      <c r="C202" s="285">
        <v>7702</v>
      </c>
      <c r="D202" s="285">
        <v>36125352.840000011</v>
      </c>
      <c r="E202" s="285">
        <v>35734355.090000011</v>
      </c>
      <c r="F202" s="284">
        <f t="shared" ref="F202:F265" si="33">E202-D202</f>
        <v>-390997.75</v>
      </c>
      <c r="G202" s="285">
        <v>36900000</v>
      </c>
      <c r="H202" s="285">
        <v>36900000</v>
      </c>
      <c r="I202" s="284">
        <f t="shared" ref="I202:I265" si="34">H202-G202</f>
        <v>0</v>
      </c>
      <c r="J202" s="285">
        <v>36512676.420000002</v>
      </c>
      <c r="K202" s="285">
        <v>36317177.545000002</v>
      </c>
      <c r="L202" s="284">
        <f t="shared" ref="L202:L265" si="35">K202-J202</f>
        <v>-195498.875</v>
      </c>
      <c r="M202" s="285">
        <v>37296562.555371314</v>
      </c>
      <c r="N202" s="285">
        <v>37064889.965993464</v>
      </c>
      <c r="O202" s="284">
        <f t="shared" ref="O202:O265" si="36">N202-M202</f>
        <v>-231672.58937785029</v>
      </c>
      <c r="P202" s="285">
        <v>553065.31000000006</v>
      </c>
      <c r="Q202" s="285">
        <v>553065.31000000006</v>
      </c>
      <c r="R202" s="284">
        <f t="shared" ref="R202:R265" si="37">Q202-P202</f>
        <v>0</v>
      </c>
      <c r="S202" s="285">
        <v>555000</v>
      </c>
      <c r="T202" s="285">
        <v>555000</v>
      </c>
      <c r="U202" s="285">
        <v>554032.65500000003</v>
      </c>
      <c r="V202" s="285">
        <v>554032.65500000003</v>
      </c>
      <c r="W202" s="285">
        <v>571385.44896422536</v>
      </c>
      <c r="X202" s="285">
        <v>570602.80900926038</v>
      </c>
      <c r="Y202" s="285">
        <v>37867948.004335538</v>
      </c>
      <c r="Z202" s="285">
        <v>37635492.775002725</v>
      </c>
      <c r="AA202" s="284">
        <f t="shared" ref="AA202:AA265" si="38">Z202-Y202</f>
        <v>-232455.22933281213</v>
      </c>
      <c r="AB202" s="284">
        <f t="shared" si="30"/>
        <v>4916.6382763354368</v>
      </c>
      <c r="AC202" s="284">
        <f t="shared" ref="AC202:AC265" si="39">Z202/C202</f>
        <v>4886.4571247731401</v>
      </c>
      <c r="AD202" s="285">
        <f t="shared" si="31"/>
        <v>-30.181151562296691</v>
      </c>
      <c r="AE202" s="286">
        <f t="shared" si="32"/>
        <v>-6.1385747468068541E-3</v>
      </c>
      <c r="AF202" s="248">
        <v>17</v>
      </c>
    </row>
    <row r="203" spans="1:32">
      <c r="A203" s="280">
        <v>616</v>
      </c>
      <c r="B203" s="280" t="s">
        <v>229</v>
      </c>
      <c r="C203" s="285">
        <v>1848</v>
      </c>
      <c r="D203" s="285">
        <v>6314799.3599999994</v>
      </c>
      <c r="E203" s="285">
        <v>6314799.3599999994</v>
      </c>
      <c r="F203" s="284">
        <f t="shared" si="33"/>
        <v>0</v>
      </c>
      <c r="G203" s="285">
        <v>6751000</v>
      </c>
      <c r="H203" s="285">
        <v>6751000</v>
      </c>
      <c r="I203" s="284">
        <f t="shared" si="34"/>
        <v>0</v>
      </c>
      <c r="J203" s="285">
        <v>6532899.6799999997</v>
      </c>
      <c r="K203" s="285">
        <v>6532899.6799999997</v>
      </c>
      <c r="L203" s="284">
        <f t="shared" si="35"/>
        <v>0</v>
      </c>
      <c r="M203" s="285">
        <v>6673153.6954552615</v>
      </c>
      <c r="N203" s="285">
        <v>6667401.6034985315</v>
      </c>
      <c r="O203" s="284">
        <f t="shared" si="36"/>
        <v>-5752.0919567300007</v>
      </c>
      <c r="P203" s="285">
        <v>221228.05000000002</v>
      </c>
      <c r="Q203" s="285">
        <v>221228.05000000002</v>
      </c>
      <c r="R203" s="284">
        <f t="shared" si="37"/>
        <v>0</v>
      </c>
      <c r="S203" s="285">
        <v>213000</v>
      </c>
      <c r="T203" s="285">
        <v>213000</v>
      </c>
      <c r="U203" s="285">
        <v>217114.02500000002</v>
      </c>
      <c r="V203" s="285">
        <v>217114.02500000002</v>
      </c>
      <c r="W203" s="285">
        <v>223914.22875796925</v>
      </c>
      <c r="X203" s="285">
        <v>223607.52822467982</v>
      </c>
      <c r="Y203" s="285">
        <v>6897067.9242132306</v>
      </c>
      <c r="Z203" s="285">
        <v>6891009.1317232111</v>
      </c>
      <c r="AA203" s="284">
        <f t="shared" si="38"/>
        <v>-6058.792490019463</v>
      </c>
      <c r="AB203" s="284">
        <f t="shared" ref="AB203:AB266" si="40">Y203/C203</f>
        <v>3732.1796126694971</v>
      </c>
      <c r="AC203" s="284">
        <f t="shared" si="39"/>
        <v>3728.9010453047681</v>
      </c>
      <c r="AD203" s="285">
        <f t="shared" ref="AD203:AD266" si="41">AC203-AB203</f>
        <v>-3.2785673647290423</v>
      </c>
      <c r="AE203" s="286">
        <f t="shared" ref="AE203:AE266" si="42">AD203/AB203</f>
        <v>-8.7845915925359181E-4</v>
      </c>
      <c r="AF203" s="248">
        <v>1</v>
      </c>
    </row>
    <row r="204" spans="1:32">
      <c r="A204" s="280">
        <v>619</v>
      </c>
      <c r="B204" s="280" t="s">
        <v>230</v>
      </c>
      <c r="C204" s="285">
        <v>2721</v>
      </c>
      <c r="D204" s="285">
        <v>12538273.890000001</v>
      </c>
      <c r="E204" s="285">
        <v>12668056.77</v>
      </c>
      <c r="F204" s="284">
        <f t="shared" si="33"/>
        <v>129782.87999999896</v>
      </c>
      <c r="G204" s="285">
        <v>12688000</v>
      </c>
      <c r="H204" s="285">
        <v>12688000</v>
      </c>
      <c r="I204" s="284">
        <f t="shared" si="34"/>
        <v>0</v>
      </c>
      <c r="J204" s="285">
        <v>12613136.945</v>
      </c>
      <c r="K204" s="285">
        <v>12678028.385</v>
      </c>
      <c r="L204" s="284">
        <f t="shared" si="35"/>
        <v>64891.439999999478</v>
      </c>
      <c r="M204" s="285">
        <v>12883926.822493324</v>
      </c>
      <c r="N204" s="285">
        <v>12939048.649733573</v>
      </c>
      <c r="O204" s="284">
        <f t="shared" si="36"/>
        <v>55121.827240249142</v>
      </c>
      <c r="P204" s="285">
        <v>213164.54</v>
      </c>
      <c r="Q204" s="285">
        <v>217505.45</v>
      </c>
      <c r="R204" s="284">
        <f t="shared" si="37"/>
        <v>4340.9100000000035</v>
      </c>
      <c r="S204" s="285">
        <v>216000</v>
      </c>
      <c r="T204" s="285">
        <v>216000</v>
      </c>
      <c r="U204" s="285">
        <v>214582.27000000002</v>
      </c>
      <c r="V204" s="285">
        <v>216752.72500000001</v>
      </c>
      <c r="W204" s="285">
        <v>221303.17694669572</v>
      </c>
      <c r="X204" s="285">
        <v>223235.42236948421</v>
      </c>
      <c r="Y204" s="285">
        <v>13105229.99944002</v>
      </c>
      <c r="Z204" s="285">
        <v>13162284.072103057</v>
      </c>
      <c r="AA204" s="284">
        <f t="shared" si="38"/>
        <v>57054.072663037106</v>
      </c>
      <c r="AB204" s="284">
        <f t="shared" si="40"/>
        <v>4816.3285554722606</v>
      </c>
      <c r="AC204" s="284">
        <f t="shared" si="39"/>
        <v>4837.2966086376546</v>
      </c>
      <c r="AD204" s="285">
        <f t="shared" si="41"/>
        <v>20.96805316539394</v>
      </c>
      <c r="AE204" s="286">
        <f t="shared" si="42"/>
        <v>4.3535346320114025E-3</v>
      </c>
      <c r="AF204" s="248">
        <v>6</v>
      </c>
    </row>
    <row r="205" spans="1:32">
      <c r="A205" s="280">
        <v>620</v>
      </c>
      <c r="B205" s="280" t="s">
        <v>231</v>
      </c>
      <c r="C205" s="285">
        <v>2446</v>
      </c>
      <c r="D205" s="285">
        <v>14987594.100000001</v>
      </c>
      <c r="E205" s="285">
        <v>15189925.350000001</v>
      </c>
      <c r="F205" s="284">
        <f t="shared" si="33"/>
        <v>202331.25</v>
      </c>
      <c r="G205" s="285">
        <v>15141000</v>
      </c>
      <c r="H205" s="285">
        <v>15141000</v>
      </c>
      <c r="I205" s="284">
        <f t="shared" si="34"/>
        <v>0</v>
      </c>
      <c r="J205" s="285">
        <v>15064297.050000001</v>
      </c>
      <c r="K205" s="285">
        <v>15165462.675000001</v>
      </c>
      <c r="L205" s="284">
        <f t="shared" si="35"/>
        <v>101165.625</v>
      </c>
      <c r="M205" s="285">
        <v>15387710.58070852</v>
      </c>
      <c r="N205" s="285">
        <v>15477695.221104655</v>
      </c>
      <c r="O205" s="284">
        <f t="shared" si="36"/>
        <v>89984.640396134928</v>
      </c>
      <c r="P205" s="285">
        <v>345872.8</v>
      </c>
      <c r="Q205" s="285">
        <v>345872.8</v>
      </c>
      <c r="R205" s="284">
        <f t="shared" si="37"/>
        <v>0</v>
      </c>
      <c r="S205" s="285">
        <v>362000</v>
      </c>
      <c r="T205" s="285">
        <v>362000</v>
      </c>
      <c r="U205" s="285">
        <v>353936.4</v>
      </c>
      <c r="V205" s="285">
        <v>353936.4</v>
      </c>
      <c r="W205" s="285">
        <v>365022.00185074226</v>
      </c>
      <c r="X205" s="285">
        <v>364522.02271475352</v>
      </c>
      <c r="Y205" s="285">
        <v>15752732.582559263</v>
      </c>
      <c r="Z205" s="285">
        <v>15842217.243819408</v>
      </c>
      <c r="AA205" s="284">
        <f t="shared" si="38"/>
        <v>89484.661260144785</v>
      </c>
      <c r="AB205" s="284">
        <f t="shared" si="40"/>
        <v>6440.2013828942208</v>
      </c>
      <c r="AC205" s="284">
        <f t="shared" si="39"/>
        <v>6476.7854635402318</v>
      </c>
      <c r="AD205" s="285">
        <f t="shared" si="41"/>
        <v>36.584080646010989</v>
      </c>
      <c r="AE205" s="286">
        <f t="shared" si="42"/>
        <v>5.6805802289322414E-3</v>
      </c>
      <c r="AF205" s="248">
        <v>18</v>
      </c>
    </row>
    <row r="206" spans="1:32">
      <c r="A206" s="280">
        <v>623</v>
      </c>
      <c r="B206" s="280" t="s">
        <v>232</v>
      </c>
      <c r="C206" s="285">
        <v>2117</v>
      </c>
      <c r="D206" s="285">
        <v>11287002.660000002</v>
      </c>
      <c r="E206" s="285">
        <v>11037413.539999997</v>
      </c>
      <c r="F206" s="284">
        <f t="shared" si="33"/>
        <v>-249589.12000000477</v>
      </c>
      <c r="G206" s="285">
        <v>10861000</v>
      </c>
      <c r="H206" s="285">
        <v>10861000</v>
      </c>
      <c r="I206" s="284">
        <f t="shared" si="34"/>
        <v>0</v>
      </c>
      <c r="J206" s="285">
        <v>11074001.330000002</v>
      </c>
      <c r="K206" s="285">
        <v>10949206.77</v>
      </c>
      <c r="L206" s="284">
        <f t="shared" si="35"/>
        <v>-124794.56000000238</v>
      </c>
      <c r="M206" s="285">
        <v>11311747.695284676</v>
      </c>
      <c r="N206" s="285">
        <v>11174633.371277327</v>
      </c>
      <c r="O206" s="284">
        <f t="shared" si="36"/>
        <v>-137114.32400734909</v>
      </c>
      <c r="P206" s="285">
        <v>170796.41</v>
      </c>
      <c r="Q206" s="285">
        <v>218785.4</v>
      </c>
      <c r="R206" s="284">
        <f t="shared" si="37"/>
        <v>47988.989999999991</v>
      </c>
      <c r="S206" s="285">
        <v>223000</v>
      </c>
      <c r="T206" s="285">
        <v>223000</v>
      </c>
      <c r="U206" s="285">
        <v>196898.20500000002</v>
      </c>
      <c r="V206" s="285">
        <v>220892.7</v>
      </c>
      <c r="W206" s="285">
        <v>203065.23135206729</v>
      </c>
      <c r="X206" s="285">
        <v>227499.2168280042</v>
      </c>
      <c r="Y206" s="285">
        <v>11514812.926636742</v>
      </c>
      <c r="Z206" s="285">
        <v>11402132.58810533</v>
      </c>
      <c r="AA206" s="284">
        <f t="shared" si="38"/>
        <v>-112680.33853141218</v>
      </c>
      <c r="AB206" s="284">
        <f t="shared" si="40"/>
        <v>5439.2125302960521</v>
      </c>
      <c r="AC206" s="284">
        <f t="shared" si="39"/>
        <v>5385.9861068045966</v>
      </c>
      <c r="AD206" s="285">
        <f t="shared" si="41"/>
        <v>-53.226423491455535</v>
      </c>
      <c r="AE206" s="286">
        <f t="shared" si="42"/>
        <v>-9.7856855555814182E-3</v>
      </c>
      <c r="AF206" s="248">
        <v>10</v>
      </c>
    </row>
    <row r="207" spans="1:32">
      <c r="A207" s="280">
        <v>624</v>
      </c>
      <c r="B207" s="280" t="s">
        <v>233</v>
      </c>
      <c r="C207" s="285">
        <v>5119</v>
      </c>
      <c r="D207" s="285">
        <v>17049542.119999997</v>
      </c>
      <c r="E207" s="285">
        <v>17049542.119999997</v>
      </c>
      <c r="F207" s="284">
        <f t="shared" si="33"/>
        <v>0</v>
      </c>
      <c r="G207" s="285">
        <v>16926000</v>
      </c>
      <c r="H207" s="285">
        <v>16926000</v>
      </c>
      <c r="I207" s="284">
        <f t="shared" si="34"/>
        <v>0</v>
      </c>
      <c r="J207" s="285">
        <v>16987771.059999999</v>
      </c>
      <c r="K207" s="285">
        <v>16987771.059999999</v>
      </c>
      <c r="L207" s="284">
        <f t="shared" si="35"/>
        <v>0</v>
      </c>
      <c r="M207" s="285">
        <v>17352479.416397061</v>
      </c>
      <c r="N207" s="285">
        <v>17337522.012171775</v>
      </c>
      <c r="O207" s="284">
        <f t="shared" si="36"/>
        <v>-14957.404225286096</v>
      </c>
      <c r="P207" s="285">
        <v>377775.58</v>
      </c>
      <c r="Q207" s="285">
        <v>377775.58</v>
      </c>
      <c r="R207" s="284">
        <f t="shared" si="37"/>
        <v>0</v>
      </c>
      <c r="S207" s="285">
        <v>382000</v>
      </c>
      <c r="T207" s="285">
        <v>382000</v>
      </c>
      <c r="U207" s="285">
        <v>379887.79000000004</v>
      </c>
      <c r="V207" s="285">
        <v>379887.79000000004</v>
      </c>
      <c r="W207" s="285">
        <v>391786.21239424485</v>
      </c>
      <c r="X207" s="285">
        <v>391249.57369583211</v>
      </c>
      <c r="Y207" s="285">
        <v>17744265.628791306</v>
      </c>
      <c r="Z207" s="285">
        <v>17728771.585867606</v>
      </c>
      <c r="AA207" s="284">
        <f t="shared" si="38"/>
        <v>-15494.042923700064</v>
      </c>
      <c r="AB207" s="284">
        <f t="shared" si="40"/>
        <v>3466.3539028699561</v>
      </c>
      <c r="AC207" s="284">
        <f t="shared" si="39"/>
        <v>3463.3271314451272</v>
      </c>
      <c r="AD207" s="285">
        <f t="shared" si="41"/>
        <v>-3.0267714248288939</v>
      </c>
      <c r="AE207" s="286">
        <f t="shared" si="42"/>
        <v>-8.7318592089598486E-4</v>
      </c>
      <c r="AF207" s="248">
        <v>8</v>
      </c>
    </row>
    <row r="208" spans="1:32">
      <c r="A208" s="280">
        <v>625</v>
      </c>
      <c r="B208" s="280" t="s">
        <v>234</v>
      </c>
      <c r="C208" s="285">
        <v>3048</v>
      </c>
      <c r="D208" s="285">
        <v>12130000</v>
      </c>
      <c r="E208" s="285">
        <v>11595286.960000001</v>
      </c>
      <c r="F208" s="284">
        <f t="shared" si="33"/>
        <v>-534713.03999999911</v>
      </c>
      <c r="G208" s="285">
        <v>12497000</v>
      </c>
      <c r="H208" s="285">
        <v>12497000</v>
      </c>
      <c r="I208" s="284">
        <f t="shared" si="34"/>
        <v>0</v>
      </c>
      <c r="J208" s="285">
        <v>12313500</v>
      </c>
      <c r="K208" s="285">
        <v>12046143.48</v>
      </c>
      <c r="L208" s="284">
        <f t="shared" si="35"/>
        <v>-267356.51999999955</v>
      </c>
      <c r="M208" s="285">
        <v>12577857.008970382</v>
      </c>
      <c r="N208" s="285">
        <v>12294154.248290153</v>
      </c>
      <c r="O208" s="284">
        <f t="shared" si="36"/>
        <v>-283702.76068022847</v>
      </c>
      <c r="P208" s="285">
        <v>356000</v>
      </c>
      <c r="Q208" s="285">
        <v>399008.27999999997</v>
      </c>
      <c r="R208" s="284">
        <f t="shared" si="37"/>
        <v>43008.27999999997</v>
      </c>
      <c r="S208" s="285">
        <v>381000</v>
      </c>
      <c r="T208" s="285">
        <v>381000</v>
      </c>
      <c r="U208" s="285">
        <v>368500</v>
      </c>
      <c r="V208" s="285">
        <v>390004.14</v>
      </c>
      <c r="W208" s="285">
        <v>380041.74671494233</v>
      </c>
      <c r="X208" s="285">
        <v>401668.48614589486</v>
      </c>
      <c r="Y208" s="285">
        <v>12957898.755685324</v>
      </c>
      <c r="Z208" s="285">
        <v>12695822.734436048</v>
      </c>
      <c r="AA208" s="284">
        <f t="shared" si="38"/>
        <v>-262076.02124927565</v>
      </c>
      <c r="AB208" s="284">
        <f t="shared" si="40"/>
        <v>4251.2791193193316</v>
      </c>
      <c r="AC208" s="284">
        <f t="shared" si="39"/>
        <v>4165.2961727152388</v>
      </c>
      <c r="AD208" s="285">
        <f t="shared" si="41"/>
        <v>-85.982946604092831</v>
      </c>
      <c r="AE208" s="286">
        <f t="shared" si="42"/>
        <v>-2.0225194392284335E-2</v>
      </c>
      <c r="AF208" s="248">
        <v>17</v>
      </c>
    </row>
    <row r="209" spans="1:32">
      <c r="A209" s="280">
        <v>626</v>
      </c>
      <c r="B209" s="280" t="s">
        <v>235</v>
      </c>
      <c r="C209" s="285">
        <v>4964</v>
      </c>
      <c r="D209" s="285">
        <v>27222526.009999994</v>
      </c>
      <c r="E209" s="285">
        <v>27402101.249999993</v>
      </c>
      <c r="F209" s="284">
        <f t="shared" si="33"/>
        <v>179575.23999999836</v>
      </c>
      <c r="G209" s="285">
        <v>27201000</v>
      </c>
      <c r="H209" s="285">
        <v>27201000</v>
      </c>
      <c r="I209" s="284">
        <f t="shared" si="34"/>
        <v>0</v>
      </c>
      <c r="J209" s="285">
        <v>27211763.004999995</v>
      </c>
      <c r="K209" s="285">
        <v>27301550.624999996</v>
      </c>
      <c r="L209" s="284">
        <f t="shared" si="35"/>
        <v>89787.620000001043</v>
      </c>
      <c r="M209" s="285">
        <v>27795968.980296437</v>
      </c>
      <c r="N209" s="285">
        <v>27863645.75173169</v>
      </c>
      <c r="O209" s="284">
        <f t="shared" si="36"/>
        <v>67676.771435253322</v>
      </c>
      <c r="P209" s="285">
        <v>600151.98</v>
      </c>
      <c r="Q209" s="285">
        <v>600151.98</v>
      </c>
      <c r="R209" s="284">
        <f t="shared" si="37"/>
        <v>0</v>
      </c>
      <c r="S209" s="285">
        <v>582000</v>
      </c>
      <c r="T209" s="285">
        <v>582000</v>
      </c>
      <c r="U209" s="285">
        <v>591075.99</v>
      </c>
      <c r="V209" s="285">
        <v>591075.99</v>
      </c>
      <c r="W209" s="285">
        <v>609589.01405933185</v>
      </c>
      <c r="X209" s="285">
        <v>608754.04579163215</v>
      </c>
      <c r="Y209" s="285">
        <v>28405557.994355768</v>
      </c>
      <c r="Z209" s="285">
        <v>28472399.797523323</v>
      </c>
      <c r="AA209" s="284">
        <f t="shared" si="38"/>
        <v>66841.803167555481</v>
      </c>
      <c r="AB209" s="284">
        <f t="shared" si="40"/>
        <v>5722.3122470499129</v>
      </c>
      <c r="AC209" s="284">
        <f t="shared" si="39"/>
        <v>5735.7775579217014</v>
      </c>
      <c r="AD209" s="285">
        <f t="shared" si="41"/>
        <v>13.465310871788461</v>
      </c>
      <c r="AE209" s="286">
        <f t="shared" si="42"/>
        <v>2.3531241027139652E-3</v>
      </c>
      <c r="AF209" s="248">
        <v>17</v>
      </c>
    </row>
    <row r="210" spans="1:32">
      <c r="A210" s="280">
        <v>630</v>
      </c>
      <c r="B210" s="280" t="s">
        <v>236</v>
      </c>
      <c r="C210" s="285">
        <v>1631</v>
      </c>
      <c r="D210" s="285">
        <v>6678150.2700000005</v>
      </c>
      <c r="E210" s="285">
        <v>6788443.9299999997</v>
      </c>
      <c r="F210" s="284">
        <f t="shared" si="33"/>
        <v>110293.65999999922</v>
      </c>
      <c r="G210" s="285">
        <v>7220000</v>
      </c>
      <c r="H210" s="285">
        <v>7220000</v>
      </c>
      <c r="I210" s="284">
        <f t="shared" si="34"/>
        <v>0</v>
      </c>
      <c r="J210" s="285">
        <v>6949075.1349999998</v>
      </c>
      <c r="K210" s="285">
        <v>7004221.9649999999</v>
      </c>
      <c r="L210" s="284">
        <f t="shared" si="35"/>
        <v>55146.830000000075</v>
      </c>
      <c r="M210" s="285">
        <v>7098263.9698397331</v>
      </c>
      <c r="N210" s="285">
        <v>7148427.6581912301</v>
      </c>
      <c r="O210" s="284">
        <f t="shared" si="36"/>
        <v>50163.688351497054</v>
      </c>
      <c r="P210" s="285">
        <v>221869.27000000002</v>
      </c>
      <c r="Q210" s="285">
        <v>221869.27000000002</v>
      </c>
      <c r="R210" s="284">
        <f t="shared" si="37"/>
        <v>0</v>
      </c>
      <c r="S210" s="285">
        <v>245000</v>
      </c>
      <c r="T210" s="285">
        <v>245000</v>
      </c>
      <c r="U210" s="285">
        <v>233434.63500000001</v>
      </c>
      <c r="V210" s="285">
        <v>233434.63500000001</v>
      </c>
      <c r="W210" s="285">
        <v>240746.01473314795</v>
      </c>
      <c r="X210" s="285">
        <v>240416.25931065634</v>
      </c>
      <c r="Y210" s="285">
        <v>7339009.9845728809</v>
      </c>
      <c r="Z210" s="285">
        <v>7388843.9175018864</v>
      </c>
      <c r="AA210" s="284">
        <f t="shared" si="38"/>
        <v>49833.932929005474</v>
      </c>
      <c r="AB210" s="284">
        <f t="shared" si="40"/>
        <v>4499.6995613567633</v>
      </c>
      <c r="AC210" s="284">
        <f t="shared" si="39"/>
        <v>4530.2537814235966</v>
      </c>
      <c r="AD210" s="285">
        <f t="shared" si="41"/>
        <v>30.554220066833295</v>
      </c>
      <c r="AE210" s="286">
        <f t="shared" si="42"/>
        <v>6.7902800287449622E-3</v>
      </c>
      <c r="AF210" s="248">
        <v>17</v>
      </c>
    </row>
    <row r="211" spans="1:32">
      <c r="A211" s="280">
        <v>631</v>
      </c>
      <c r="B211" s="280" t="s">
        <v>237</v>
      </c>
      <c r="C211" s="285">
        <v>1985</v>
      </c>
      <c r="D211" s="285">
        <v>6859075.6699999999</v>
      </c>
      <c r="E211" s="285">
        <v>6859075.6699999999</v>
      </c>
      <c r="F211" s="284">
        <f t="shared" si="33"/>
        <v>0</v>
      </c>
      <c r="G211" s="285">
        <v>6368000</v>
      </c>
      <c r="H211" s="285">
        <v>6368000</v>
      </c>
      <c r="I211" s="284">
        <f t="shared" si="34"/>
        <v>0</v>
      </c>
      <c r="J211" s="285">
        <v>6613537.835</v>
      </c>
      <c r="K211" s="285">
        <v>6613537.835</v>
      </c>
      <c r="L211" s="284">
        <f t="shared" si="35"/>
        <v>0</v>
      </c>
      <c r="M211" s="285">
        <v>6755523.0610342762</v>
      </c>
      <c r="N211" s="285">
        <v>6749699.9687399473</v>
      </c>
      <c r="O211" s="284">
        <f t="shared" si="36"/>
        <v>-5823.092294328846</v>
      </c>
      <c r="P211" s="285">
        <v>164436.71</v>
      </c>
      <c r="Q211" s="285">
        <v>164436.71</v>
      </c>
      <c r="R211" s="284">
        <f t="shared" si="37"/>
        <v>0</v>
      </c>
      <c r="S211" s="285">
        <v>165000</v>
      </c>
      <c r="T211" s="285">
        <v>165000</v>
      </c>
      <c r="U211" s="285">
        <v>164718.35499999998</v>
      </c>
      <c r="V211" s="285">
        <v>164718.35499999998</v>
      </c>
      <c r="W211" s="285">
        <v>169877.47991916406</v>
      </c>
      <c r="X211" s="285">
        <v>169644.79477908128</v>
      </c>
      <c r="Y211" s="285">
        <v>6925400.5409534406</v>
      </c>
      <c r="Z211" s="285">
        <v>6919344.7635190282</v>
      </c>
      <c r="AA211" s="284">
        <f t="shared" si="38"/>
        <v>-6055.77743441239</v>
      </c>
      <c r="AB211" s="284">
        <f t="shared" si="40"/>
        <v>3488.8667712611791</v>
      </c>
      <c r="AC211" s="284">
        <f t="shared" si="39"/>
        <v>3485.8160017728101</v>
      </c>
      <c r="AD211" s="285">
        <f t="shared" si="41"/>
        <v>-3.0507694883690419</v>
      </c>
      <c r="AE211" s="286">
        <f t="shared" si="42"/>
        <v>-8.7442991904968306E-4</v>
      </c>
      <c r="AF211" s="248">
        <v>2</v>
      </c>
    </row>
    <row r="212" spans="1:32">
      <c r="A212" s="280">
        <v>635</v>
      </c>
      <c r="B212" s="280" t="s">
        <v>238</v>
      </c>
      <c r="C212" s="285">
        <v>6439</v>
      </c>
      <c r="D212" s="285">
        <v>26025162.359999999</v>
      </c>
      <c r="E212" s="285">
        <v>26025162.359999999</v>
      </c>
      <c r="F212" s="284">
        <f t="shared" si="33"/>
        <v>0</v>
      </c>
      <c r="G212" s="285">
        <v>27100000</v>
      </c>
      <c r="H212" s="285">
        <v>27100000</v>
      </c>
      <c r="I212" s="284">
        <f t="shared" si="34"/>
        <v>0</v>
      </c>
      <c r="J212" s="285">
        <v>26562581.18</v>
      </c>
      <c r="K212" s="285">
        <v>26562581.18</v>
      </c>
      <c r="L212" s="284">
        <f t="shared" si="35"/>
        <v>0</v>
      </c>
      <c r="M212" s="285">
        <v>27132849.950965021</v>
      </c>
      <c r="N212" s="285">
        <v>27109462.111408379</v>
      </c>
      <c r="O212" s="284">
        <f t="shared" si="36"/>
        <v>-23387.839556641877</v>
      </c>
      <c r="P212" s="285">
        <v>524529.68999999994</v>
      </c>
      <c r="Q212" s="285">
        <v>524529.68999999994</v>
      </c>
      <c r="R212" s="284">
        <f t="shared" si="37"/>
        <v>0</v>
      </c>
      <c r="S212" s="285">
        <v>503000</v>
      </c>
      <c r="T212" s="285">
        <v>503000</v>
      </c>
      <c r="U212" s="285">
        <v>513764.84499999997</v>
      </c>
      <c r="V212" s="285">
        <v>513764.84499999997</v>
      </c>
      <c r="W212" s="285">
        <v>529856.41545327427</v>
      </c>
      <c r="X212" s="285">
        <v>529130.65878257167</v>
      </c>
      <c r="Y212" s="285">
        <v>27662706.366418295</v>
      </c>
      <c r="Z212" s="285">
        <v>27638592.77019095</v>
      </c>
      <c r="AA212" s="284">
        <f t="shared" si="38"/>
        <v>-24113.596227344126</v>
      </c>
      <c r="AB212" s="284">
        <f t="shared" si="40"/>
        <v>4296.1183982634411</v>
      </c>
      <c r="AC212" s="284">
        <f t="shared" si="39"/>
        <v>4292.373469512494</v>
      </c>
      <c r="AD212" s="285">
        <f t="shared" si="41"/>
        <v>-3.7449287509471105</v>
      </c>
      <c r="AE212" s="286">
        <f t="shared" si="42"/>
        <v>-8.7170054541813133E-4</v>
      </c>
      <c r="AF212" s="248">
        <v>6</v>
      </c>
    </row>
    <row r="213" spans="1:32">
      <c r="A213" s="280">
        <v>636</v>
      </c>
      <c r="B213" s="280" t="s">
        <v>239</v>
      </c>
      <c r="C213" s="285">
        <v>8222</v>
      </c>
      <c r="D213" s="285">
        <v>28382499.600000001</v>
      </c>
      <c r="E213" s="285">
        <v>28382499.600000001</v>
      </c>
      <c r="F213" s="284">
        <f t="shared" si="33"/>
        <v>0</v>
      </c>
      <c r="G213" s="285">
        <v>30271000</v>
      </c>
      <c r="H213" s="285">
        <v>30271000</v>
      </c>
      <c r="I213" s="284">
        <f t="shared" si="34"/>
        <v>0</v>
      </c>
      <c r="J213" s="285">
        <v>29326749.800000001</v>
      </c>
      <c r="K213" s="285">
        <v>29326749.800000001</v>
      </c>
      <c r="L213" s="284">
        <f t="shared" si="35"/>
        <v>0</v>
      </c>
      <c r="M213" s="285">
        <v>29956362.165286135</v>
      </c>
      <c r="N213" s="285">
        <v>29930540.528661579</v>
      </c>
      <c r="O213" s="284">
        <f t="shared" si="36"/>
        <v>-25821.636624556035</v>
      </c>
      <c r="P213" s="285">
        <v>610213.77</v>
      </c>
      <c r="Q213" s="285">
        <v>610213.77</v>
      </c>
      <c r="R213" s="284">
        <f t="shared" si="37"/>
        <v>0</v>
      </c>
      <c r="S213" s="285">
        <v>639000</v>
      </c>
      <c r="T213" s="285">
        <v>639000</v>
      </c>
      <c r="U213" s="285">
        <v>624606.88500000001</v>
      </c>
      <c r="V213" s="285">
        <v>624606.88500000001</v>
      </c>
      <c r="W213" s="285">
        <v>644170.12641948205</v>
      </c>
      <c r="X213" s="285">
        <v>643287.79159691243</v>
      </c>
      <c r="Y213" s="285">
        <v>30600532.291705616</v>
      </c>
      <c r="Z213" s="285">
        <v>30573828.320258491</v>
      </c>
      <c r="AA213" s="284">
        <f t="shared" si="38"/>
        <v>-26703.971447125077</v>
      </c>
      <c r="AB213" s="284">
        <f t="shared" si="40"/>
        <v>3721.7869486384839</v>
      </c>
      <c r="AC213" s="284">
        <f t="shared" si="39"/>
        <v>3718.5390805471284</v>
      </c>
      <c r="AD213" s="285">
        <f t="shared" si="41"/>
        <v>-3.2478680913554854</v>
      </c>
      <c r="AE213" s="286">
        <f t="shared" si="42"/>
        <v>-8.7266362534363525E-4</v>
      </c>
      <c r="AF213" s="248">
        <v>2</v>
      </c>
    </row>
    <row r="214" spans="1:32">
      <c r="A214" s="280">
        <v>638</v>
      </c>
      <c r="B214" s="280" t="s">
        <v>240</v>
      </c>
      <c r="C214" s="285">
        <v>51149</v>
      </c>
      <c r="D214" s="285">
        <v>161422493.51000005</v>
      </c>
      <c r="E214" s="285">
        <v>161422493.49000001</v>
      </c>
      <c r="F214" s="284">
        <f t="shared" si="33"/>
        <v>-2.0000040531158447E-2</v>
      </c>
      <c r="G214" s="285">
        <v>167532000</v>
      </c>
      <c r="H214" s="285">
        <v>167532000</v>
      </c>
      <c r="I214" s="284">
        <f t="shared" si="34"/>
        <v>0</v>
      </c>
      <c r="J214" s="285">
        <v>164477246.75500003</v>
      </c>
      <c r="K214" s="285">
        <v>164477246.745</v>
      </c>
      <c r="L214" s="284">
        <f t="shared" si="35"/>
        <v>-1.0000020265579224E-2</v>
      </c>
      <c r="M214" s="285">
        <v>168008388.42843452</v>
      </c>
      <c r="N214" s="285">
        <v>167863569.38005769</v>
      </c>
      <c r="O214" s="284">
        <f t="shared" si="36"/>
        <v>-144819.04837682843</v>
      </c>
      <c r="P214" s="285">
        <v>4979534.3499999978</v>
      </c>
      <c r="Q214" s="285">
        <v>4979534.3500000006</v>
      </c>
      <c r="R214" s="284">
        <f t="shared" si="37"/>
        <v>0</v>
      </c>
      <c r="S214" s="285">
        <v>5246000</v>
      </c>
      <c r="T214" s="285">
        <v>5246000</v>
      </c>
      <c r="U214" s="285">
        <v>5112767.1749999989</v>
      </c>
      <c r="V214" s="285">
        <v>5112767.1750000007</v>
      </c>
      <c r="W214" s="285">
        <v>5272903.5759398118</v>
      </c>
      <c r="X214" s="285">
        <v>5265681.1571248285</v>
      </c>
      <c r="Y214" s="285">
        <v>173281292.00437433</v>
      </c>
      <c r="Z214" s="285">
        <v>173129250.53718251</v>
      </c>
      <c r="AA214" s="284">
        <f t="shared" si="38"/>
        <v>-152041.46719181538</v>
      </c>
      <c r="AB214" s="284">
        <f t="shared" si="40"/>
        <v>3387.7747757409593</v>
      </c>
      <c r="AC214" s="284">
        <f t="shared" si="39"/>
        <v>3384.8022549254629</v>
      </c>
      <c r="AD214" s="285">
        <f t="shared" si="41"/>
        <v>-2.9725208154964093</v>
      </c>
      <c r="AE214" s="286">
        <f t="shared" si="42"/>
        <v>-8.7742574765651963E-4</v>
      </c>
      <c r="AF214" s="248">
        <v>1</v>
      </c>
    </row>
    <row r="215" spans="1:32">
      <c r="A215" s="280">
        <v>678</v>
      </c>
      <c r="B215" s="280" t="s">
        <v>241</v>
      </c>
      <c r="C215" s="285">
        <v>24260</v>
      </c>
      <c r="D215" s="285">
        <v>91700676.909999996</v>
      </c>
      <c r="E215" s="285">
        <v>92296167.519999981</v>
      </c>
      <c r="F215" s="284">
        <f t="shared" si="33"/>
        <v>595490.6099999845</v>
      </c>
      <c r="G215" s="285">
        <v>98954000</v>
      </c>
      <c r="H215" s="285">
        <v>98954000</v>
      </c>
      <c r="I215" s="284">
        <f t="shared" si="34"/>
        <v>0</v>
      </c>
      <c r="J215" s="285">
        <v>95327338.454999998</v>
      </c>
      <c r="K215" s="285">
        <v>95625083.75999999</v>
      </c>
      <c r="L215" s="284">
        <f t="shared" si="35"/>
        <v>297745.30499999225</v>
      </c>
      <c r="M215" s="285">
        <v>97373909.2973333</v>
      </c>
      <c r="N215" s="285">
        <v>97593850.820636719</v>
      </c>
      <c r="O215" s="284">
        <f t="shared" si="36"/>
        <v>219941.52330341935</v>
      </c>
      <c r="P215" s="285">
        <v>3148922.02</v>
      </c>
      <c r="Q215" s="285">
        <v>3148922.02</v>
      </c>
      <c r="R215" s="284">
        <f t="shared" si="37"/>
        <v>0</v>
      </c>
      <c r="S215" s="285">
        <v>3088000</v>
      </c>
      <c r="T215" s="285">
        <v>3088000</v>
      </c>
      <c r="U215" s="285">
        <v>3118461.01</v>
      </c>
      <c r="V215" s="285">
        <v>3118461.01</v>
      </c>
      <c r="W215" s="285">
        <v>3216133.973684785</v>
      </c>
      <c r="X215" s="285">
        <v>3211728.7600887986</v>
      </c>
      <c r="Y215" s="285">
        <v>100590043.27101809</v>
      </c>
      <c r="Z215" s="285">
        <v>100805579.58072552</v>
      </c>
      <c r="AA215" s="284">
        <f t="shared" si="38"/>
        <v>215536.30970743299</v>
      </c>
      <c r="AB215" s="284">
        <f t="shared" si="40"/>
        <v>4146.3331933643067</v>
      </c>
      <c r="AC215" s="284">
        <f t="shared" si="39"/>
        <v>4155.2176249268559</v>
      </c>
      <c r="AD215" s="285">
        <f t="shared" si="41"/>
        <v>8.8844315625492527</v>
      </c>
      <c r="AE215" s="286">
        <f t="shared" si="42"/>
        <v>2.1427201211826601E-3</v>
      </c>
      <c r="AF215" s="248">
        <v>17</v>
      </c>
    </row>
    <row r="216" spans="1:32">
      <c r="A216" s="280">
        <v>680</v>
      </c>
      <c r="B216" s="280" t="s">
        <v>242</v>
      </c>
      <c r="C216" s="285">
        <v>24810</v>
      </c>
      <c r="D216" s="285">
        <v>90222385.429999977</v>
      </c>
      <c r="E216" s="285">
        <v>83348675.349999979</v>
      </c>
      <c r="F216" s="284">
        <f t="shared" si="33"/>
        <v>-6873710.0799999982</v>
      </c>
      <c r="G216" s="285">
        <v>89772000</v>
      </c>
      <c r="H216" s="285">
        <v>89772000</v>
      </c>
      <c r="I216" s="284">
        <f t="shared" si="34"/>
        <v>0</v>
      </c>
      <c r="J216" s="285">
        <v>89997192.714999989</v>
      </c>
      <c r="K216" s="285">
        <v>86560337.674999982</v>
      </c>
      <c r="L216" s="284">
        <f t="shared" si="35"/>
        <v>-3436855.0400000066</v>
      </c>
      <c r="M216" s="285">
        <v>91929331.317498744</v>
      </c>
      <c r="N216" s="285">
        <v>88342476.156570837</v>
      </c>
      <c r="O216" s="284">
        <f t="shared" si="36"/>
        <v>-3586855.1609279066</v>
      </c>
      <c r="P216" s="285">
        <v>1859809.93</v>
      </c>
      <c r="Q216" s="285">
        <v>1859809.93</v>
      </c>
      <c r="R216" s="284">
        <f t="shared" si="37"/>
        <v>0</v>
      </c>
      <c r="S216" s="285">
        <v>1857000</v>
      </c>
      <c r="T216" s="285">
        <v>1857000</v>
      </c>
      <c r="U216" s="285">
        <v>1858404.9649999999</v>
      </c>
      <c r="V216" s="285">
        <v>1858404.9649999999</v>
      </c>
      <c r="W216" s="285">
        <v>1916611.8561799761</v>
      </c>
      <c r="X216" s="285">
        <v>1913986.6282895475</v>
      </c>
      <c r="Y216" s="285">
        <v>93845943.173678726</v>
      </c>
      <c r="Z216" s="285">
        <v>90256462.784860387</v>
      </c>
      <c r="AA216" s="284">
        <f t="shared" si="38"/>
        <v>-3589480.3888183385</v>
      </c>
      <c r="AB216" s="284">
        <f t="shared" si="40"/>
        <v>3782.5853758032536</v>
      </c>
      <c r="AC216" s="284">
        <f t="shared" si="39"/>
        <v>3637.9066015663198</v>
      </c>
      <c r="AD216" s="285">
        <f t="shared" si="41"/>
        <v>-144.6787742369338</v>
      </c>
      <c r="AE216" s="286">
        <f t="shared" si="42"/>
        <v>-3.8248647383460697E-2</v>
      </c>
      <c r="AF216" s="248">
        <v>2</v>
      </c>
    </row>
    <row r="217" spans="1:32">
      <c r="A217" s="280">
        <v>681</v>
      </c>
      <c r="B217" s="280" t="s">
        <v>243</v>
      </c>
      <c r="C217" s="285">
        <v>3330</v>
      </c>
      <c r="D217" s="285">
        <v>14936082.079999998</v>
      </c>
      <c r="E217" s="285">
        <v>14963966.439999999</v>
      </c>
      <c r="F217" s="284">
        <f t="shared" si="33"/>
        <v>27884.360000001267</v>
      </c>
      <c r="G217" s="285">
        <v>15471000</v>
      </c>
      <c r="H217" s="285">
        <v>15471000</v>
      </c>
      <c r="I217" s="284">
        <f t="shared" si="34"/>
        <v>0</v>
      </c>
      <c r="J217" s="285">
        <v>15203541.039999999</v>
      </c>
      <c r="K217" s="285">
        <v>15217483.219999999</v>
      </c>
      <c r="L217" s="284">
        <f t="shared" si="35"/>
        <v>13942.179999999702</v>
      </c>
      <c r="M217" s="285">
        <v>15529943.982712703</v>
      </c>
      <c r="N217" s="285">
        <v>15530786.785668198</v>
      </c>
      <c r="O217" s="284">
        <f t="shared" si="36"/>
        <v>842.8029554951936</v>
      </c>
      <c r="P217" s="285">
        <v>300960.96999999997</v>
      </c>
      <c r="Q217" s="285">
        <v>304503.06</v>
      </c>
      <c r="R217" s="284">
        <f t="shared" si="37"/>
        <v>3542.0900000000256</v>
      </c>
      <c r="S217" s="285">
        <v>325000</v>
      </c>
      <c r="T217" s="285">
        <v>325000</v>
      </c>
      <c r="U217" s="285">
        <v>312980.48499999999</v>
      </c>
      <c r="V217" s="285">
        <v>314751.53000000003</v>
      </c>
      <c r="W217" s="285">
        <v>322783.31128111208</v>
      </c>
      <c r="X217" s="285">
        <v>324165.20134171966</v>
      </c>
      <c r="Y217" s="285">
        <v>15852727.293993816</v>
      </c>
      <c r="Z217" s="285">
        <v>15854951.987009918</v>
      </c>
      <c r="AA217" s="284">
        <f t="shared" si="38"/>
        <v>2224.6930161025375</v>
      </c>
      <c r="AB217" s="284">
        <f t="shared" si="40"/>
        <v>4760.5787669651099</v>
      </c>
      <c r="AC217" s="284">
        <f t="shared" si="39"/>
        <v>4761.2468429459213</v>
      </c>
      <c r="AD217" s="285">
        <f t="shared" si="41"/>
        <v>0.66807598081140895</v>
      </c>
      <c r="AE217" s="286">
        <f t="shared" si="42"/>
        <v>1.4033503351469813E-4</v>
      </c>
      <c r="AF217" s="248">
        <v>10</v>
      </c>
    </row>
    <row r="218" spans="1:32">
      <c r="A218" s="280">
        <v>683</v>
      </c>
      <c r="B218" s="280" t="s">
        <v>244</v>
      </c>
      <c r="C218" s="285">
        <v>3670</v>
      </c>
      <c r="D218" s="285">
        <v>17606006.050000001</v>
      </c>
      <c r="E218" s="285">
        <v>17606006.050000001</v>
      </c>
      <c r="F218" s="284">
        <f t="shared" si="33"/>
        <v>0</v>
      </c>
      <c r="G218" s="285">
        <v>19692000</v>
      </c>
      <c r="H218" s="285">
        <v>19692000</v>
      </c>
      <c r="I218" s="284">
        <f t="shared" si="34"/>
        <v>0</v>
      </c>
      <c r="J218" s="285">
        <v>18649003.024999999</v>
      </c>
      <c r="K218" s="285">
        <v>18649003.024999999</v>
      </c>
      <c r="L218" s="284">
        <f t="shared" si="35"/>
        <v>0</v>
      </c>
      <c r="M218" s="285">
        <v>19049376.16504699</v>
      </c>
      <c r="N218" s="285">
        <v>19032956.078170478</v>
      </c>
      <c r="O218" s="284">
        <f t="shared" si="36"/>
        <v>-16420.086876511574</v>
      </c>
      <c r="P218" s="285">
        <v>416791</v>
      </c>
      <c r="Q218" s="285">
        <v>416791</v>
      </c>
      <c r="R218" s="284">
        <f t="shared" si="37"/>
        <v>0</v>
      </c>
      <c r="S218" s="285">
        <v>415000</v>
      </c>
      <c r="T218" s="285">
        <v>415000</v>
      </c>
      <c r="U218" s="285">
        <v>415895.5</v>
      </c>
      <c r="V218" s="285">
        <v>415895.5</v>
      </c>
      <c r="W218" s="285">
        <v>428921.71579615824</v>
      </c>
      <c r="X218" s="285">
        <v>428334.21173398319</v>
      </c>
      <c r="Y218" s="285">
        <v>19478297.880843148</v>
      </c>
      <c r="Z218" s="285">
        <v>19461290.28990446</v>
      </c>
      <c r="AA218" s="284">
        <f t="shared" si="38"/>
        <v>-17007.590938687325</v>
      </c>
      <c r="AB218" s="284">
        <f t="shared" si="40"/>
        <v>5307.4381146711576</v>
      </c>
      <c r="AC218" s="284">
        <f t="shared" si="39"/>
        <v>5302.8038937069377</v>
      </c>
      <c r="AD218" s="285">
        <f t="shared" si="41"/>
        <v>-4.6342209642198213</v>
      </c>
      <c r="AE218" s="286">
        <f t="shared" si="42"/>
        <v>-8.7315591140094758E-4</v>
      </c>
      <c r="AF218" s="248">
        <v>19</v>
      </c>
    </row>
    <row r="219" spans="1:32">
      <c r="A219" s="280">
        <v>684</v>
      </c>
      <c r="B219" s="280" t="s">
        <v>245</v>
      </c>
      <c r="C219" s="285">
        <v>38959</v>
      </c>
      <c r="D219" s="285">
        <v>143790641</v>
      </c>
      <c r="E219" s="285">
        <v>143790641</v>
      </c>
      <c r="F219" s="284">
        <f t="shared" si="33"/>
        <v>0</v>
      </c>
      <c r="G219" s="285">
        <v>144974000</v>
      </c>
      <c r="H219" s="285">
        <v>144974000</v>
      </c>
      <c r="I219" s="284">
        <f t="shared" si="34"/>
        <v>0</v>
      </c>
      <c r="J219" s="285">
        <v>144382320.5</v>
      </c>
      <c r="K219" s="285">
        <v>144382320.5</v>
      </c>
      <c r="L219" s="284">
        <f t="shared" si="35"/>
        <v>0</v>
      </c>
      <c r="M219" s="285">
        <v>147482046.68634695</v>
      </c>
      <c r="N219" s="285">
        <v>147354920.84252226</v>
      </c>
      <c r="O219" s="284">
        <f t="shared" si="36"/>
        <v>-127125.84382468462</v>
      </c>
      <c r="P219" s="285">
        <v>3629000</v>
      </c>
      <c r="Q219" s="285">
        <v>3629000</v>
      </c>
      <c r="R219" s="284">
        <f t="shared" si="37"/>
        <v>0</v>
      </c>
      <c r="S219" s="285">
        <v>3850000</v>
      </c>
      <c r="T219" s="285">
        <v>3850000</v>
      </c>
      <c r="U219" s="285">
        <v>3739500</v>
      </c>
      <c r="V219" s="285">
        <v>3739500</v>
      </c>
      <c r="W219" s="285">
        <v>3856624.4554695436</v>
      </c>
      <c r="X219" s="285">
        <v>3851341.9471459296</v>
      </c>
      <c r="Y219" s="285">
        <v>151338671.1418165</v>
      </c>
      <c r="Z219" s="285">
        <v>151206262.7896682</v>
      </c>
      <c r="AA219" s="284">
        <f t="shared" si="38"/>
        <v>-132408.35214829445</v>
      </c>
      <c r="AB219" s="284">
        <f t="shared" si="40"/>
        <v>3884.5625180784027</v>
      </c>
      <c r="AC219" s="284">
        <f t="shared" si="39"/>
        <v>3881.163859176781</v>
      </c>
      <c r="AD219" s="285">
        <f t="shared" si="41"/>
        <v>-3.3986589016217295</v>
      </c>
      <c r="AE219" s="286">
        <f t="shared" si="42"/>
        <v>-8.7491419839548935E-4</v>
      </c>
      <c r="AF219" s="248">
        <v>4</v>
      </c>
    </row>
    <row r="220" spans="1:32">
      <c r="A220" s="280">
        <v>686</v>
      </c>
      <c r="B220" s="280" t="s">
        <v>246</v>
      </c>
      <c r="C220" s="285">
        <v>3033</v>
      </c>
      <c r="D220" s="285">
        <v>15063286.460000001</v>
      </c>
      <c r="E220" s="285">
        <v>15126022.730000004</v>
      </c>
      <c r="F220" s="284">
        <f t="shared" si="33"/>
        <v>62736.270000003278</v>
      </c>
      <c r="G220" s="285">
        <v>16941000</v>
      </c>
      <c r="H220" s="285">
        <v>16941000</v>
      </c>
      <c r="I220" s="284">
        <f t="shared" si="34"/>
        <v>0</v>
      </c>
      <c r="J220" s="285">
        <v>16002143.23</v>
      </c>
      <c r="K220" s="285">
        <v>16033511.365000002</v>
      </c>
      <c r="L220" s="284">
        <f t="shared" si="35"/>
        <v>31368.135000001639</v>
      </c>
      <c r="M220" s="285">
        <v>16345691.264384899</v>
      </c>
      <c r="N220" s="285">
        <v>16363615.640997101</v>
      </c>
      <c r="O220" s="284">
        <f t="shared" si="36"/>
        <v>17924.376612201333</v>
      </c>
      <c r="P220" s="285">
        <v>343875.33</v>
      </c>
      <c r="Q220" s="285">
        <v>343875.32999999996</v>
      </c>
      <c r="R220" s="284">
        <f t="shared" si="37"/>
        <v>0</v>
      </c>
      <c r="S220" s="285">
        <v>353000</v>
      </c>
      <c r="T220" s="285">
        <v>353000</v>
      </c>
      <c r="U220" s="285">
        <v>348437.66500000004</v>
      </c>
      <c r="V220" s="285">
        <v>348437.66499999998</v>
      </c>
      <c r="W220" s="285">
        <v>359351.04159532144</v>
      </c>
      <c r="X220" s="285">
        <v>358858.83010565082</v>
      </c>
      <c r="Y220" s="285">
        <v>16705042.30598022</v>
      </c>
      <c r="Z220" s="285">
        <v>16722474.471102752</v>
      </c>
      <c r="AA220" s="284">
        <f t="shared" si="38"/>
        <v>17432.165122531354</v>
      </c>
      <c r="AB220" s="284">
        <f t="shared" si="40"/>
        <v>5507.7620527465288</v>
      </c>
      <c r="AC220" s="284">
        <f t="shared" si="39"/>
        <v>5513.5095519626611</v>
      </c>
      <c r="AD220" s="285">
        <f t="shared" si="41"/>
        <v>5.7474992161323826</v>
      </c>
      <c r="AE220" s="286">
        <f t="shared" si="42"/>
        <v>1.0435271460694829E-3</v>
      </c>
      <c r="AF220" s="248">
        <v>11</v>
      </c>
    </row>
    <row r="221" spans="1:32">
      <c r="A221" s="280">
        <v>687</v>
      </c>
      <c r="B221" s="280" t="s">
        <v>247</v>
      </c>
      <c r="C221" s="285">
        <v>1513</v>
      </c>
      <c r="D221" s="285">
        <v>8843156.5300000012</v>
      </c>
      <c r="E221" s="285">
        <v>8843156.5300000012</v>
      </c>
      <c r="F221" s="284">
        <f t="shared" si="33"/>
        <v>0</v>
      </c>
      <c r="G221" s="285">
        <v>10298000</v>
      </c>
      <c r="H221" s="285">
        <v>10298000</v>
      </c>
      <c r="I221" s="284">
        <f t="shared" si="34"/>
        <v>0</v>
      </c>
      <c r="J221" s="285">
        <v>9570578.2650000006</v>
      </c>
      <c r="K221" s="285">
        <v>9570578.2650000006</v>
      </c>
      <c r="L221" s="284">
        <f t="shared" si="35"/>
        <v>0</v>
      </c>
      <c r="M221" s="285">
        <v>9776047.8263962213</v>
      </c>
      <c r="N221" s="285">
        <v>9767621.1171314362</v>
      </c>
      <c r="O221" s="284">
        <f t="shared" si="36"/>
        <v>-8426.7092647850513</v>
      </c>
      <c r="P221" s="285">
        <v>270077.55</v>
      </c>
      <c r="Q221" s="285">
        <v>270077.55</v>
      </c>
      <c r="R221" s="284">
        <f t="shared" si="37"/>
        <v>0</v>
      </c>
      <c r="S221" s="285">
        <v>282000</v>
      </c>
      <c r="T221" s="285">
        <v>282000</v>
      </c>
      <c r="U221" s="285">
        <v>276038.77500000002</v>
      </c>
      <c r="V221" s="285">
        <v>276038.77500000002</v>
      </c>
      <c r="W221" s="285">
        <v>284684.55417110713</v>
      </c>
      <c r="X221" s="285">
        <v>284294.61510797625</v>
      </c>
      <c r="Y221" s="285">
        <v>10060732.380567329</v>
      </c>
      <c r="Z221" s="285">
        <v>10051915.732239412</v>
      </c>
      <c r="AA221" s="284">
        <f t="shared" si="38"/>
        <v>-8816.6483279168606</v>
      </c>
      <c r="AB221" s="284">
        <f t="shared" si="40"/>
        <v>6649.5256976651217</v>
      </c>
      <c r="AC221" s="284">
        <f t="shared" si="39"/>
        <v>6643.6984350557914</v>
      </c>
      <c r="AD221" s="285">
        <f t="shared" si="41"/>
        <v>-5.8272626093303188</v>
      </c>
      <c r="AE221" s="286">
        <f t="shared" si="42"/>
        <v>-8.7634259558940755E-4</v>
      </c>
      <c r="AF221" s="248">
        <v>11</v>
      </c>
    </row>
    <row r="222" spans="1:32">
      <c r="A222" s="280">
        <v>689</v>
      </c>
      <c r="B222" s="280" t="s">
        <v>248</v>
      </c>
      <c r="C222" s="285">
        <v>3092</v>
      </c>
      <c r="D222" s="285">
        <v>14859848.540000003</v>
      </c>
      <c r="E222" s="285">
        <v>14859848.540000003</v>
      </c>
      <c r="F222" s="284">
        <f t="shared" si="33"/>
        <v>0</v>
      </c>
      <c r="G222" s="285">
        <v>16212000</v>
      </c>
      <c r="H222" s="285">
        <v>16212000</v>
      </c>
      <c r="I222" s="284">
        <f t="shared" si="34"/>
        <v>0</v>
      </c>
      <c r="J222" s="285">
        <v>15535924.270000001</v>
      </c>
      <c r="K222" s="285">
        <v>15535924.270000001</v>
      </c>
      <c r="L222" s="284">
        <f t="shared" si="35"/>
        <v>0</v>
      </c>
      <c r="M222" s="285">
        <v>15869463.107179323</v>
      </c>
      <c r="N222" s="285">
        <v>15855784.026003867</v>
      </c>
      <c r="O222" s="284">
        <f t="shared" si="36"/>
        <v>-13679.081175455824</v>
      </c>
      <c r="P222" s="285">
        <v>295226.86000000004</v>
      </c>
      <c r="Q222" s="285">
        <v>295226.86000000004</v>
      </c>
      <c r="R222" s="284">
        <f t="shared" si="37"/>
        <v>0</v>
      </c>
      <c r="S222" s="285">
        <v>330000</v>
      </c>
      <c r="T222" s="285">
        <v>330000</v>
      </c>
      <c r="U222" s="285">
        <v>312613.43000000005</v>
      </c>
      <c r="V222" s="285">
        <v>312613.43000000005</v>
      </c>
      <c r="W222" s="285">
        <v>322404.75979307835</v>
      </c>
      <c r="X222" s="285">
        <v>321963.15448593878</v>
      </c>
      <c r="Y222" s="285">
        <v>16191867.866972402</v>
      </c>
      <c r="Z222" s="285">
        <v>16177747.180489806</v>
      </c>
      <c r="AA222" s="284">
        <f t="shared" si="38"/>
        <v>-14120.68648259528</v>
      </c>
      <c r="AB222" s="284">
        <f t="shared" si="40"/>
        <v>5236.6972402886167</v>
      </c>
      <c r="AC222" s="284">
        <f t="shared" si="39"/>
        <v>5232.1303947250344</v>
      </c>
      <c r="AD222" s="285">
        <f t="shared" si="41"/>
        <v>-4.5668455635823193</v>
      </c>
      <c r="AE222" s="286">
        <f t="shared" si="42"/>
        <v>-8.7208508608197118E-4</v>
      </c>
      <c r="AF222" s="248">
        <v>9</v>
      </c>
    </row>
    <row r="223" spans="1:32">
      <c r="A223" s="280">
        <v>691</v>
      </c>
      <c r="B223" s="280" t="s">
        <v>249</v>
      </c>
      <c r="C223" s="285">
        <v>2690</v>
      </c>
      <c r="D223" s="285">
        <v>11656795.920000002</v>
      </c>
      <c r="E223" s="285">
        <v>11656795.920000002</v>
      </c>
      <c r="F223" s="284">
        <f t="shared" si="33"/>
        <v>0</v>
      </c>
      <c r="G223" s="285">
        <v>12301000</v>
      </c>
      <c r="H223" s="285">
        <v>12301000</v>
      </c>
      <c r="I223" s="284">
        <f t="shared" si="34"/>
        <v>0</v>
      </c>
      <c r="J223" s="285">
        <v>11978897.960000001</v>
      </c>
      <c r="K223" s="285">
        <v>11978897.960000001</v>
      </c>
      <c r="L223" s="284">
        <f t="shared" si="35"/>
        <v>0</v>
      </c>
      <c r="M223" s="285">
        <v>12236071.439146224</v>
      </c>
      <c r="N223" s="285">
        <v>12225524.250917213</v>
      </c>
      <c r="O223" s="284">
        <f t="shared" si="36"/>
        <v>-10547.188229011372</v>
      </c>
      <c r="P223" s="285">
        <v>274036.03999999998</v>
      </c>
      <c r="Q223" s="285">
        <v>274036.03999999998</v>
      </c>
      <c r="R223" s="284">
        <f t="shared" si="37"/>
        <v>0</v>
      </c>
      <c r="S223" s="285">
        <v>241000</v>
      </c>
      <c r="T223" s="285">
        <v>241000</v>
      </c>
      <c r="U223" s="285">
        <v>257518.02</v>
      </c>
      <c r="V223" s="285">
        <v>257518.02</v>
      </c>
      <c r="W223" s="285">
        <v>265583.71270386287</v>
      </c>
      <c r="X223" s="285">
        <v>265219.93650807976</v>
      </c>
      <c r="Y223" s="285">
        <v>12501655.151850088</v>
      </c>
      <c r="Z223" s="285">
        <v>12490744.187425293</v>
      </c>
      <c r="AA223" s="284">
        <f t="shared" si="38"/>
        <v>-10910.96442479454</v>
      </c>
      <c r="AB223" s="284">
        <f t="shared" si="40"/>
        <v>4647.4554467844191</v>
      </c>
      <c r="AC223" s="284">
        <f t="shared" si="39"/>
        <v>4643.3993261804062</v>
      </c>
      <c r="AD223" s="285">
        <f t="shared" si="41"/>
        <v>-4.0561206040129036</v>
      </c>
      <c r="AE223" s="286">
        <f t="shared" si="42"/>
        <v>-8.7276158974678049E-4</v>
      </c>
      <c r="AF223" s="248">
        <v>17</v>
      </c>
    </row>
    <row r="224" spans="1:32">
      <c r="A224" s="280">
        <v>694</v>
      </c>
      <c r="B224" s="280" t="s">
        <v>250</v>
      </c>
      <c r="C224" s="285">
        <v>28521</v>
      </c>
      <c r="D224" s="285">
        <v>100954602.28</v>
      </c>
      <c r="E224" s="285">
        <v>100954602.28</v>
      </c>
      <c r="F224" s="284">
        <f t="shared" si="33"/>
        <v>0</v>
      </c>
      <c r="G224" s="285">
        <v>105287000</v>
      </c>
      <c r="H224" s="285">
        <v>105287000</v>
      </c>
      <c r="I224" s="284">
        <f t="shared" si="34"/>
        <v>0</v>
      </c>
      <c r="J224" s="285">
        <v>103120801.14</v>
      </c>
      <c r="K224" s="285">
        <v>103120801.14</v>
      </c>
      <c r="L224" s="284">
        <f t="shared" si="35"/>
        <v>0</v>
      </c>
      <c r="M224" s="285">
        <v>105334688.86907785</v>
      </c>
      <c r="N224" s="285">
        <v>105243892.99590306</v>
      </c>
      <c r="O224" s="284">
        <f t="shared" si="36"/>
        <v>-90795.873174786568</v>
      </c>
      <c r="P224" s="285">
        <v>2327910.8200000003</v>
      </c>
      <c r="Q224" s="285">
        <v>2327910.8200000003</v>
      </c>
      <c r="R224" s="284">
        <f t="shared" si="37"/>
        <v>0</v>
      </c>
      <c r="S224" s="285">
        <v>2376000</v>
      </c>
      <c r="T224" s="285">
        <v>2376000</v>
      </c>
      <c r="U224" s="285">
        <v>2351955.41</v>
      </c>
      <c r="V224" s="285">
        <v>2351955.41</v>
      </c>
      <c r="W224" s="285">
        <v>2425620.7387030078</v>
      </c>
      <c r="X224" s="285">
        <v>2422298.3094931953</v>
      </c>
      <c r="Y224" s="285">
        <v>107760309.60778086</v>
      </c>
      <c r="Z224" s="285">
        <v>107666191.30539626</v>
      </c>
      <c r="AA224" s="284">
        <f t="shared" si="38"/>
        <v>-94118.302384600043</v>
      </c>
      <c r="AB224" s="284">
        <f t="shared" si="40"/>
        <v>3778.2794995891049</v>
      </c>
      <c r="AC224" s="284">
        <f t="shared" si="39"/>
        <v>3774.9795345673806</v>
      </c>
      <c r="AD224" s="285">
        <f t="shared" si="41"/>
        <v>-3.299965021724347</v>
      </c>
      <c r="AE224" s="286">
        <f t="shared" si="42"/>
        <v>-8.7340415712580937E-4</v>
      </c>
      <c r="AF224" s="248">
        <v>5</v>
      </c>
    </row>
    <row r="225" spans="1:32">
      <c r="A225" s="280">
        <v>697</v>
      </c>
      <c r="B225" s="280" t="s">
        <v>251</v>
      </c>
      <c r="C225" s="285">
        <v>1210</v>
      </c>
      <c r="D225" s="285">
        <v>7393137.830000001</v>
      </c>
      <c r="E225" s="285">
        <v>7522239.3100000015</v>
      </c>
      <c r="F225" s="284">
        <f t="shared" si="33"/>
        <v>129101.48000000045</v>
      </c>
      <c r="G225" s="285">
        <v>7655000</v>
      </c>
      <c r="H225" s="285">
        <v>7655000</v>
      </c>
      <c r="I225" s="284">
        <f t="shared" si="34"/>
        <v>0</v>
      </c>
      <c r="J225" s="285">
        <v>7524068.915000001</v>
      </c>
      <c r="K225" s="285">
        <v>7588619.6550000012</v>
      </c>
      <c r="L225" s="284">
        <f t="shared" si="35"/>
        <v>64550.740000000224</v>
      </c>
      <c r="M225" s="285">
        <v>7685602.2202061918</v>
      </c>
      <c r="N225" s="285">
        <v>7744857.1590628633</v>
      </c>
      <c r="O225" s="284">
        <f t="shared" si="36"/>
        <v>59254.938856671564</v>
      </c>
      <c r="P225" s="285">
        <v>174730.42</v>
      </c>
      <c r="Q225" s="285">
        <v>174730.42</v>
      </c>
      <c r="R225" s="284">
        <f t="shared" si="37"/>
        <v>0</v>
      </c>
      <c r="S225" s="285">
        <v>179000</v>
      </c>
      <c r="T225" s="285">
        <v>179000</v>
      </c>
      <c r="U225" s="285">
        <v>176865.21000000002</v>
      </c>
      <c r="V225" s="285">
        <v>176865.21000000002</v>
      </c>
      <c r="W225" s="285">
        <v>182404.78518725943</v>
      </c>
      <c r="X225" s="285">
        <v>182154.94110543493</v>
      </c>
      <c r="Y225" s="285">
        <v>7868007.0053934511</v>
      </c>
      <c r="Z225" s="285">
        <v>7927012.100168298</v>
      </c>
      <c r="AA225" s="284">
        <f t="shared" si="38"/>
        <v>59005.094774846919</v>
      </c>
      <c r="AB225" s="284">
        <f t="shared" si="40"/>
        <v>6502.4851284243396</v>
      </c>
      <c r="AC225" s="284">
        <f t="shared" si="39"/>
        <v>6551.2496695605769</v>
      </c>
      <c r="AD225" s="285">
        <f t="shared" si="41"/>
        <v>48.764541136237312</v>
      </c>
      <c r="AE225" s="286">
        <f t="shared" si="42"/>
        <v>7.499369882919482E-3</v>
      </c>
      <c r="AF225" s="248">
        <v>18</v>
      </c>
    </row>
    <row r="226" spans="1:32">
      <c r="A226" s="280">
        <v>698</v>
      </c>
      <c r="B226" s="280" t="s">
        <v>252</v>
      </c>
      <c r="C226" s="285">
        <v>64180</v>
      </c>
      <c r="D226" s="285">
        <v>228117816.81999999</v>
      </c>
      <c r="E226" s="285">
        <v>228117816.81999999</v>
      </c>
      <c r="F226" s="284">
        <f t="shared" si="33"/>
        <v>0</v>
      </c>
      <c r="G226" s="285">
        <v>256544000</v>
      </c>
      <c r="H226" s="285">
        <v>256544000</v>
      </c>
      <c r="I226" s="284">
        <f t="shared" si="34"/>
        <v>0</v>
      </c>
      <c r="J226" s="285">
        <v>242330908.41</v>
      </c>
      <c r="K226" s="285">
        <v>242330908.41</v>
      </c>
      <c r="L226" s="284">
        <f t="shared" si="35"/>
        <v>0</v>
      </c>
      <c r="M226" s="285">
        <v>247533480.71911952</v>
      </c>
      <c r="N226" s="285">
        <v>247320113.03594515</v>
      </c>
      <c r="O226" s="284">
        <f t="shared" si="36"/>
        <v>-213367.68317437172</v>
      </c>
      <c r="P226" s="285">
        <v>5062046</v>
      </c>
      <c r="Q226" s="285">
        <v>5062046</v>
      </c>
      <c r="R226" s="284">
        <f t="shared" si="37"/>
        <v>0</v>
      </c>
      <c r="S226" s="285">
        <v>5537000</v>
      </c>
      <c r="T226" s="285">
        <v>5537000</v>
      </c>
      <c r="U226" s="285">
        <v>5299523</v>
      </c>
      <c r="V226" s="285">
        <v>5299523</v>
      </c>
      <c r="W226" s="285">
        <v>5465508.758957969</v>
      </c>
      <c r="X226" s="285">
        <v>5458022.5243387194</v>
      </c>
      <c r="Y226" s="285">
        <v>252998989.4780775</v>
      </c>
      <c r="Z226" s="285">
        <v>252778135.56028387</v>
      </c>
      <c r="AA226" s="284">
        <f t="shared" si="38"/>
        <v>-220853.91779363155</v>
      </c>
      <c r="AB226" s="284">
        <f t="shared" si="40"/>
        <v>3942.0222729522825</v>
      </c>
      <c r="AC226" s="284">
        <f t="shared" si="39"/>
        <v>3938.581108761045</v>
      </c>
      <c r="AD226" s="285">
        <f t="shared" si="41"/>
        <v>-3.4411641912374762</v>
      </c>
      <c r="AE226" s="286">
        <f t="shared" si="42"/>
        <v>-8.7294387321162935E-4</v>
      </c>
      <c r="AF226" s="248">
        <v>19</v>
      </c>
    </row>
    <row r="227" spans="1:32">
      <c r="A227" s="280">
        <v>700</v>
      </c>
      <c r="B227" s="280" t="s">
        <v>253</v>
      </c>
      <c r="C227" s="285">
        <v>4913</v>
      </c>
      <c r="D227" s="285">
        <v>21714542.650000002</v>
      </c>
      <c r="E227" s="285">
        <v>21714542.650000002</v>
      </c>
      <c r="F227" s="284">
        <f t="shared" si="33"/>
        <v>0</v>
      </c>
      <c r="G227" s="285">
        <v>22542000</v>
      </c>
      <c r="H227" s="285">
        <v>22542000</v>
      </c>
      <c r="I227" s="284">
        <f t="shared" si="34"/>
        <v>0</v>
      </c>
      <c r="J227" s="285">
        <v>22128271.325000003</v>
      </c>
      <c r="K227" s="285">
        <v>22128271.325000003</v>
      </c>
      <c r="L227" s="284">
        <f t="shared" si="35"/>
        <v>0</v>
      </c>
      <c r="M227" s="285">
        <v>22603340.445977964</v>
      </c>
      <c r="N227" s="285">
        <v>22583856.930580575</v>
      </c>
      <c r="O227" s="284">
        <f t="shared" si="36"/>
        <v>-19483.515397388488</v>
      </c>
      <c r="P227" s="285">
        <v>417484.91</v>
      </c>
      <c r="Q227" s="285">
        <v>417484.91</v>
      </c>
      <c r="R227" s="284">
        <f t="shared" si="37"/>
        <v>0</v>
      </c>
      <c r="S227" s="285">
        <v>438000</v>
      </c>
      <c r="T227" s="285">
        <v>438000</v>
      </c>
      <c r="U227" s="285">
        <v>427742.45499999996</v>
      </c>
      <c r="V227" s="285">
        <v>427742.45499999996</v>
      </c>
      <c r="W227" s="285">
        <v>441139.72793035983</v>
      </c>
      <c r="X227" s="285">
        <v>440535.48857245088</v>
      </c>
      <c r="Y227" s="285">
        <v>23044480.173908323</v>
      </c>
      <c r="Z227" s="285">
        <v>23024392.419153027</v>
      </c>
      <c r="AA227" s="284">
        <f t="shared" si="38"/>
        <v>-20087.754755295813</v>
      </c>
      <c r="AB227" s="284">
        <f t="shared" si="40"/>
        <v>4690.5109248744802</v>
      </c>
      <c r="AC227" s="284">
        <f t="shared" si="39"/>
        <v>4686.4222306438078</v>
      </c>
      <c r="AD227" s="285">
        <f t="shared" si="41"/>
        <v>-4.088694230672445</v>
      </c>
      <c r="AE227" s="286">
        <f t="shared" si="42"/>
        <v>-8.7169485289747195E-4</v>
      </c>
      <c r="AF227" s="248">
        <v>9</v>
      </c>
    </row>
    <row r="228" spans="1:32">
      <c r="A228" s="280">
        <v>702</v>
      </c>
      <c r="B228" s="280" t="s">
        <v>254</v>
      </c>
      <c r="C228" s="285">
        <v>4155</v>
      </c>
      <c r="D228" s="285">
        <v>18590803.32</v>
      </c>
      <c r="E228" s="285">
        <v>18748998.02</v>
      </c>
      <c r="F228" s="284">
        <f t="shared" si="33"/>
        <v>158194.69999999925</v>
      </c>
      <c r="G228" s="285">
        <v>21773000</v>
      </c>
      <c r="H228" s="285">
        <v>21773000</v>
      </c>
      <c r="I228" s="284">
        <f t="shared" si="34"/>
        <v>0</v>
      </c>
      <c r="J228" s="285">
        <v>20181901.66</v>
      </c>
      <c r="K228" s="285">
        <v>20260999.009999998</v>
      </c>
      <c r="L228" s="284">
        <f t="shared" si="35"/>
        <v>79097.349999997765</v>
      </c>
      <c r="M228" s="285">
        <v>20615184.411303204</v>
      </c>
      <c r="N228" s="285">
        <v>20678140.474331629</v>
      </c>
      <c r="O228" s="284">
        <f t="shared" si="36"/>
        <v>62956.063028424978</v>
      </c>
      <c r="P228" s="285">
        <v>327252.96000000002</v>
      </c>
      <c r="Q228" s="285">
        <v>342714.24</v>
      </c>
      <c r="R228" s="284">
        <f t="shared" si="37"/>
        <v>15461.27999999997</v>
      </c>
      <c r="S228" s="285">
        <v>345000</v>
      </c>
      <c r="T228" s="285">
        <v>345000</v>
      </c>
      <c r="U228" s="285">
        <v>336126.48</v>
      </c>
      <c r="V228" s="285">
        <v>343857.12</v>
      </c>
      <c r="W228" s="285">
        <v>346654.25936592981</v>
      </c>
      <c r="X228" s="285">
        <v>354141.2889639769</v>
      </c>
      <c r="Y228" s="285">
        <v>20961838.670669135</v>
      </c>
      <c r="Z228" s="285">
        <v>21032281.763295606</v>
      </c>
      <c r="AA228" s="284">
        <f t="shared" si="38"/>
        <v>70443.092626471072</v>
      </c>
      <c r="AB228" s="284">
        <f t="shared" si="40"/>
        <v>5044.9671890900445</v>
      </c>
      <c r="AC228" s="284">
        <f t="shared" si="39"/>
        <v>5061.9210019965358</v>
      </c>
      <c r="AD228" s="285">
        <f t="shared" si="41"/>
        <v>16.953812906491294</v>
      </c>
      <c r="AE228" s="286">
        <f t="shared" si="42"/>
        <v>3.360539775789748E-3</v>
      </c>
      <c r="AF228" s="248">
        <v>6</v>
      </c>
    </row>
    <row r="229" spans="1:32">
      <c r="A229" s="280">
        <v>704</v>
      </c>
      <c r="B229" s="280" t="s">
        <v>255</v>
      </c>
      <c r="C229" s="285">
        <v>6379</v>
      </c>
      <c r="D229" s="285">
        <v>17503581.800000001</v>
      </c>
      <c r="E229" s="285">
        <v>17503581.800000001</v>
      </c>
      <c r="F229" s="284">
        <f t="shared" si="33"/>
        <v>0</v>
      </c>
      <c r="G229" s="285">
        <v>19324000</v>
      </c>
      <c r="H229" s="285">
        <v>19324000</v>
      </c>
      <c r="I229" s="284">
        <f t="shared" si="34"/>
        <v>0</v>
      </c>
      <c r="J229" s="285">
        <v>18413790.899999999</v>
      </c>
      <c r="K229" s="285">
        <v>18413790.899999999</v>
      </c>
      <c r="L229" s="284">
        <f t="shared" si="35"/>
        <v>0</v>
      </c>
      <c r="M229" s="285">
        <v>18809114.300018683</v>
      </c>
      <c r="N229" s="285">
        <v>18792901.312874082</v>
      </c>
      <c r="O229" s="284">
        <f t="shared" si="36"/>
        <v>-16212.9871446006</v>
      </c>
      <c r="P229" s="285">
        <v>473436.38</v>
      </c>
      <c r="Q229" s="285">
        <v>473436.38</v>
      </c>
      <c r="R229" s="284">
        <f t="shared" si="37"/>
        <v>0</v>
      </c>
      <c r="S229" s="285">
        <v>542000</v>
      </c>
      <c r="T229" s="285">
        <v>542000</v>
      </c>
      <c r="U229" s="285">
        <v>507718.19</v>
      </c>
      <c r="V229" s="285">
        <v>507718.19</v>
      </c>
      <c r="W229" s="285">
        <v>523620.37385766342</v>
      </c>
      <c r="X229" s="285">
        <v>522903.15883834928</v>
      </c>
      <c r="Y229" s="285">
        <v>19332734.673876345</v>
      </c>
      <c r="Z229" s="285">
        <v>19315804.471712433</v>
      </c>
      <c r="AA229" s="284">
        <f t="shared" si="38"/>
        <v>-16930.202163912356</v>
      </c>
      <c r="AB229" s="284">
        <f t="shared" si="40"/>
        <v>3030.6842254077983</v>
      </c>
      <c r="AC229" s="284">
        <f t="shared" si="39"/>
        <v>3028.0301727092701</v>
      </c>
      <c r="AD229" s="285">
        <f t="shared" si="41"/>
        <v>-2.6540526985281758</v>
      </c>
      <c r="AE229" s="286">
        <f t="shared" si="42"/>
        <v>-8.757272289464785E-4</v>
      </c>
      <c r="AF229" s="248">
        <v>2</v>
      </c>
    </row>
    <row r="230" spans="1:32">
      <c r="A230" s="280">
        <v>707</v>
      </c>
      <c r="B230" s="280" t="s">
        <v>256</v>
      </c>
      <c r="C230" s="285">
        <v>2032</v>
      </c>
      <c r="D230" s="285">
        <v>11448989.609999999</v>
      </c>
      <c r="E230" s="285">
        <v>11448989.66</v>
      </c>
      <c r="F230" s="284">
        <f t="shared" si="33"/>
        <v>5.000000074505806E-2</v>
      </c>
      <c r="G230" s="285">
        <v>10539000</v>
      </c>
      <c r="H230" s="285">
        <v>10539000</v>
      </c>
      <c r="I230" s="284">
        <f t="shared" si="34"/>
        <v>0</v>
      </c>
      <c r="J230" s="285">
        <v>10993994.805</v>
      </c>
      <c r="K230" s="285">
        <v>10993994.83</v>
      </c>
      <c r="L230" s="284">
        <f t="shared" si="35"/>
        <v>2.500000037252903E-2</v>
      </c>
      <c r="M230" s="285">
        <v>11230023.520092031</v>
      </c>
      <c r="N230" s="285">
        <v>11220343.545577997</v>
      </c>
      <c r="O230" s="284">
        <f t="shared" si="36"/>
        <v>-9679.9745140336454</v>
      </c>
      <c r="P230" s="285">
        <v>254891.85</v>
      </c>
      <c r="Q230" s="285">
        <v>254891.85000000006</v>
      </c>
      <c r="R230" s="284">
        <f t="shared" si="37"/>
        <v>0</v>
      </c>
      <c r="S230" s="285">
        <v>201000</v>
      </c>
      <c r="T230" s="285">
        <v>201000</v>
      </c>
      <c r="U230" s="285">
        <v>227945.92499999999</v>
      </c>
      <c r="V230" s="285">
        <v>227945.92500000005</v>
      </c>
      <c r="W230" s="285">
        <v>235085.39346961532</v>
      </c>
      <c r="X230" s="285">
        <v>234763.391531884</v>
      </c>
      <c r="Y230" s="285">
        <v>11465108.913561646</v>
      </c>
      <c r="Z230" s="285">
        <v>11455106.937109882</v>
      </c>
      <c r="AA230" s="284">
        <f t="shared" si="38"/>
        <v>-10001.976451763883</v>
      </c>
      <c r="AB230" s="284">
        <f t="shared" si="40"/>
        <v>5642.2780086425419</v>
      </c>
      <c r="AC230" s="284">
        <f t="shared" si="39"/>
        <v>5637.3557761367529</v>
      </c>
      <c r="AD230" s="285">
        <f t="shared" si="41"/>
        <v>-4.9222325057889975</v>
      </c>
      <c r="AE230" s="286">
        <f t="shared" si="42"/>
        <v>-8.7238390207809388E-4</v>
      </c>
      <c r="AF230" s="248">
        <v>12</v>
      </c>
    </row>
    <row r="231" spans="1:32">
      <c r="A231" s="280">
        <v>710</v>
      </c>
      <c r="B231" s="280" t="s">
        <v>257</v>
      </c>
      <c r="C231" s="285">
        <v>27484</v>
      </c>
      <c r="D231" s="285">
        <v>102090228.40000001</v>
      </c>
      <c r="E231" s="285">
        <v>102090228.40000001</v>
      </c>
      <c r="F231" s="284">
        <f t="shared" si="33"/>
        <v>0</v>
      </c>
      <c r="G231" s="285">
        <v>116019000</v>
      </c>
      <c r="H231" s="285">
        <v>116019000</v>
      </c>
      <c r="I231" s="284">
        <f t="shared" si="34"/>
        <v>0</v>
      </c>
      <c r="J231" s="285">
        <v>109054614.2</v>
      </c>
      <c r="K231" s="285">
        <v>109054614.2</v>
      </c>
      <c r="L231" s="284">
        <f t="shared" si="35"/>
        <v>0</v>
      </c>
      <c r="M231" s="285">
        <v>111395894.2279637</v>
      </c>
      <c r="N231" s="285">
        <v>111299873.74702711</v>
      </c>
      <c r="O231" s="284">
        <f t="shared" si="36"/>
        <v>-96020.480936586857</v>
      </c>
      <c r="P231" s="285">
        <v>1926987.31</v>
      </c>
      <c r="Q231" s="285">
        <v>1926987.31</v>
      </c>
      <c r="R231" s="284">
        <f t="shared" si="37"/>
        <v>0</v>
      </c>
      <c r="S231" s="285">
        <v>1937000</v>
      </c>
      <c r="T231" s="285">
        <v>1937000</v>
      </c>
      <c r="U231" s="285">
        <v>1931993.655</v>
      </c>
      <c r="V231" s="285">
        <v>1931993.655</v>
      </c>
      <c r="W231" s="285">
        <v>1992505.4091950767</v>
      </c>
      <c r="X231" s="285">
        <v>1989776.2281377942</v>
      </c>
      <c r="Y231" s="285">
        <v>113388399.63715878</v>
      </c>
      <c r="Z231" s="285">
        <v>113289649.97516491</v>
      </c>
      <c r="AA231" s="284">
        <f t="shared" si="38"/>
        <v>-98749.6619938761</v>
      </c>
      <c r="AB231" s="284">
        <f t="shared" si="40"/>
        <v>4125.6148900145099</v>
      </c>
      <c r="AC231" s="284">
        <f t="shared" si="39"/>
        <v>4122.021902749414</v>
      </c>
      <c r="AD231" s="285">
        <f t="shared" si="41"/>
        <v>-3.5929872650958714</v>
      </c>
      <c r="AE231" s="286">
        <f t="shared" si="42"/>
        <v>-8.7089739611717241E-4</v>
      </c>
      <c r="AF231" s="248">
        <v>1</v>
      </c>
    </row>
    <row r="232" spans="1:32">
      <c r="A232" s="280">
        <v>729</v>
      </c>
      <c r="B232" s="280" t="s">
        <v>258</v>
      </c>
      <c r="C232" s="285">
        <v>9117</v>
      </c>
      <c r="D232" s="285">
        <v>40986165.030000001</v>
      </c>
      <c r="E232" s="285">
        <v>40986165.030000001</v>
      </c>
      <c r="F232" s="284">
        <f t="shared" si="33"/>
        <v>0</v>
      </c>
      <c r="G232" s="285">
        <v>42413000</v>
      </c>
      <c r="H232" s="285">
        <v>42413000</v>
      </c>
      <c r="I232" s="284">
        <f t="shared" si="34"/>
        <v>0</v>
      </c>
      <c r="J232" s="285">
        <v>41699582.515000001</v>
      </c>
      <c r="K232" s="285">
        <v>41699582.515000001</v>
      </c>
      <c r="L232" s="284">
        <f t="shared" si="35"/>
        <v>0</v>
      </c>
      <c r="M232" s="285">
        <v>42594825.69597853</v>
      </c>
      <c r="N232" s="285">
        <v>42558110.019183755</v>
      </c>
      <c r="O232" s="284">
        <f t="shared" si="36"/>
        <v>-36715.67679477483</v>
      </c>
      <c r="P232" s="285">
        <v>864529.04</v>
      </c>
      <c r="Q232" s="285">
        <v>864529.04</v>
      </c>
      <c r="R232" s="284">
        <f t="shared" si="37"/>
        <v>0</v>
      </c>
      <c r="S232" s="285">
        <v>880000</v>
      </c>
      <c r="T232" s="285">
        <v>880000</v>
      </c>
      <c r="U232" s="285">
        <v>872264.52</v>
      </c>
      <c r="V232" s="285">
        <v>872264.52</v>
      </c>
      <c r="W232" s="285">
        <v>899584.61812285148</v>
      </c>
      <c r="X232" s="285">
        <v>898352.43612330791</v>
      </c>
      <c r="Y232" s="285">
        <v>43494410.314101383</v>
      </c>
      <c r="Z232" s="285">
        <v>43456462.455307066</v>
      </c>
      <c r="AA232" s="284">
        <f t="shared" si="38"/>
        <v>-37947.858794316649</v>
      </c>
      <c r="AB232" s="284">
        <f t="shared" si="40"/>
        <v>4770.6932449381793</v>
      </c>
      <c r="AC232" s="284">
        <f t="shared" si="39"/>
        <v>4766.5309263252238</v>
      </c>
      <c r="AD232" s="285">
        <f t="shared" si="41"/>
        <v>-4.1623186129554597</v>
      </c>
      <c r="AE232" s="286">
        <f t="shared" si="42"/>
        <v>-8.7247668195220484E-4</v>
      </c>
      <c r="AF232" s="248">
        <v>13</v>
      </c>
    </row>
    <row r="233" spans="1:32">
      <c r="A233" s="280">
        <v>732</v>
      </c>
      <c r="B233" s="280" t="s">
        <v>259</v>
      </c>
      <c r="C233" s="285">
        <v>3416</v>
      </c>
      <c r="D233" s="285">
        <v>22034571.77</v>
      </c>
      <c r="E233" s="285">
        <v>22034571.77</v>
      </c>
      <c r="F233" s="284">
        <f t="shared" si="33"/>
        <v>0</v>
      </c>
      <c r="G233" s="285">
        <v>22473000</v>
      </c>
      <c r="H233" s="285">
        <v>22473000</v>
      </c>
      <c r="I233" s="284">
        <f t="shared" si="34"/>
        <v>0</v>
      </c>
      <c r="J233" s="285">
        <v>22253785.884999998</v>
      </c>
      <c r="K233" s="285">
        <v>22253785.884999998</v>
      </c>
      <c r="L233" s="284">
        <f t="shared" si="35"/>
        <v>0</v>
      </c>
      <c r="M233" s="285">
        <v>22731549.662547074</v>
      </c>
      <c r="N233" s="285">
        <v>22711955.634004466</v>
      </c>
      <c r="O233" s="284">
        <f t="shared" si="36"/>
        <v>-19594.028542608023</v>
      </c>
      <c r="P233" s="285">
        <v>375854</v>
      </c>
      <c r="Q233" s="285">
        <v>375854</v>
      </c>
      <c r="R233" s="284">
        <f t="shared" si="37"/>
        <v>0</v>
      </c>
      <c r="S233" s="285">
        <v>414000</v>
      </c>
      <c r="T233" s="285">
        <v>414000</v>
      </c>
      <c r="U233" s="285">
        <v>394927</v>
      </c>
      <c r="V233" s="285">
        <v>394927</v>
      </c>
      <c r="W233" s="285">
        <v>407296.46378532436</v>
      </c>
      <c r="X233" s="285">
        <v>406738.58033440314</v>
      </c>
      <c r="Y233" s="285">
        <v>23138846.126332399</v>
      </c>
      <c r="Z233" s="285">
        <v>23118694.214338869</v>
      </c>
      <c r="AA233" s="284">
        <f t="shared" si="38"/>
        <v>-20151.911993529648</v>
      </c>
      <c r="AB233" s="284">
        <f t="shared" si="40"/>
        <v>6773.6668988092506</v>
      </c>
      <c r="AC233" s="284">
        <f t="shared" si="39"/>
        <v>6767.7676271483806</v>
      </c>
      <c r="AD233" s="285">
        <f t="shared" si="41"/>
        <v>-5.8992716608699993</v>
      </c>
      <c r="AE233" s="286">
        <f t="shared" si="42"/>
        <v>-8.7091257202314418E-4</v>
      </c>
      <c r="AF233" s="248">
        <v>19</v>
      </c>
    </row>
    <row r="234" spans="1:32">
      <c r="A234" s="280">
        <v>734</v>
      </c>
      <c r="B234" s="280" t="s">
        <v>260</v>
      </c>
      <c r="C234" s="285">
        <v>51400</v>
      </c>
      <c r="D234" s="285">
        <v>199211925.49000001</v>
      </c>
      <c r="E234" s="285">
        <v>199211925.49000001</v>
      </c>
      <c r="F234" s="284">
        <f t="shared" si="33"/>
        <v>0</v>
      </c>
      <c r="G234" s="285">
        <v>212771000</v>
      </c>
      <c r="H234" s="285">
        <v>212771000</v>
      </c>
      <c r="I234" s="284">
        <f t="shared" si="34"/>
        <v>0</v>
      </c>
      <c r="J234" s="285">
        <v>205991462.745</v>
      </c>
      <c r="K234" s="285">
        <v>205991462.745</v>
      </c>
      <c r="L234" s="284">
        <f t="shared" si="35"/>
        <v>0</v>
      </c>
      <c r="M234" s="285">
        <v>210413867.98840785</v>
      </c>
      <c r="N234" s="285">
        <v>210232496.48508623</v>
      </c>
      <c r="O234" s="284">
        <f t="shared" si="36"/>
        <v>-181371.50332161784</v>
      </c>
      <c r="P234" s="285">
        <v>3910534.2700000005</v>
      </c>
      <c r="Q234" s="285">
        <v>3910534.27</v>
      </c>
      <c r="R234" s="284">
        <f t="shared" si="37"/>
        <v>0</v>
      </c>
      <c r="S234" s="285">
        <v>3955000</v>
      </c>
      <c r="T234" s="285">
        <v>3955000</v>
      </c>
      <c r="U234" s="285">
        <v>3932767.1350000002</v>
      </c>
      <c r="V234" s="285">
        <v>3932767.1349999998</v>
      </c>
      <c r="W234" s="285">
        <v>4055944.8884898764</v>
      </c>
      <c r="X234" s="285">
        <v>4050389.366327696</v>
      </c>
      <c r="Y234" s="285">
        <v>214469812.87689772</v>
      </c>
      <c r="Z234" s="285">
        <v>214282885.85141394</v>
      </c>
      <c r="AA234" s="284">
        <f t="shared" si="38"/>
        <v>-186927.02548378706</v>
      </c>
      <c r="AB234" s="284">
        <f t="shared" si="40"/>
        <v>4172.5644528579323</v>
      </c>
      <c r="AC234" s="284">
        <f t="shared" si="39"/>
        <v>4168.9277402998823</v>
      </c>
      <c r="AD234" s="285">
        <f t="shared" si="41"/>
        <v>-3.6367125580500215</v>
      </c>
      <c r="AE234" s="286">
        <f t="shared" si="42"/>
        <v>-8.7157732352321419E-4</v>
      </c>
      <c r="AF234" s="248">
        <v>2</v>
      </c>
    </row>
    <row r="235" spans="1:32">
      <c r="A235" s="280">
        <v>738</v>
      </c>
      <c r="B235" s="280" t="s">
        <v>261</v>
      </c>
      <c r="C235" s="285">
        <v>2959</v>
      </c>
      <c r="D235" s="285">
        <v>10136938.25</v>
      </c>
      <c r="E235" s="285">
        <v>10136938.25</v>
      </c>
      <c r="F235" s="284">
        <f t="shared" si="33"/>
        <v>0</v>
      </c>
      <c r="G235" s="285">
        <v>9991000</v>
      </c>
      <c r="H235" s="285">
        <v>9991000</v>
      </c>
      <c r="I235" s="284">
        <f t="shared" si="34"/>
        <v>0</v>
      </c>
      <c r="J235" s="285">
        <v>10063969.125</v>
      </c>
      <c r="K235" s="285">
        <v>10063969.125</v>
      </c>
      <c r="L235" s="284">
        <f t="shared" si="35"/>
        <v>0</v>
      </c>
      <c r="M235" s="285">
        <v>10280031.233763169</v>
      </c>
      <c r="N235" s="285">
        <v>10271170.103378154</v>
      </c>
      <c r="O235" s="284">
        <f t="shared" si="36"/>
        <v>-8861.1303850151598</v>
      </c>
      <c r="P235" s="285">
        <v>217311.49000000002</v>
      </c>
      <c r="Q235" s="285">
        <v>217311.49000000002</v>
      </c>
      <c r="R235" s="284">
        <f t="shared" si="37"/>
        <v>0</v>
      </c>
      <c r="S235" s="285">
        <v>255000</v>
      </c>
      <c r="T235" s="285">
        <v>255000</v>
      </c>
      <c r="U235" s="285">
        <v>236155.745</v>
      </c>
      <c r="V235" s="285">
        <v>236155.745</v>
      </c>
      <c r="W235" s="285">
        <v>243552.35231090506</v>
      </c>
      <c r="X235" s="285">
        <v>243218.75298248368</v>
      </c>
      <c r="Y235" s="285">
        <v>10523583.586074075</v>
      </c>
      <c r="Z235" s="285">
        <v>10514388.856360639</v>
      </c>
      <c r="AA235" s="284">
        <f t="shared" si="38"/>
        <v>-9194.7297134362161</v>
      </c>
      <c r="AB235" s="284">
        <f t="shared" si="40"/>
        <v>3556.4662338878252</v>
      </c>
      <c r="AC235" s="284">
        <f t="shared" si="39"/>
        <v>3553.3588564922738</v>
      </c>
      <c r="AD235" s="285">
        <f t="shared" si="41"/>
        <v>-3.1073773955513389</v>
      </c>
      <c r="AE235" s="286">
        <f t="shared" si="42"/>
        <v>-8.7372610653312587E-4</v>
      </c>
      <c r="AF235" s="248">
        <v>2</v>
      </c>
    </row>
    <row r="236" spans="1:32">
      <c r="A236" s="280">
        <v>739</v>
      </c>
      <c r="B236" s="280" t="s">
        <v>262</v>
      </c>
      <c r="C236" s="285">
        <v>3261</v>
      </c>
      <c r="D236" s="285">
        <v>14909923.749999998</v>
      </c>
      <c r="E236" s="285">
        <v>14909923.749999998</v>
      </c>
      <c r="F236" s="284">
        <f t="shared" si="33"/>
        <v>0</v>
      </c>
      <c r="G236" s="285">
        <v>15852000</v>
      </c>
      <c r="H236" s="285">
        <v>15852000</v>
      </c>
      <c r="I236" s="284">
        <f t="shared" si="34"/>
        <v>0</v>
      </c>
      <c r="J236" s="285">
        <v>15380961.875</v>
      </c>
      <c r="K236" s="285">
        <v>15380961.875</v>
      </c>
      <c r="L236" s="284">
        <f t="shared" si="35"/>
        <v>0</v>
      </c>
      <c r="M236" s="285">
        <v>15711173.843681732</v>
      </c>
      <c r="N236" s="285">
        <v>15697631.203901296</v>
      </c>
      <c r="O236" s="284">
        <f t="shared" si="36"/>
        <v>-13542.639780435711</v>
      </c>
      <c r="P236" s="285">
        <v>292917.15999999997</v>
      </c>
      <c r="Q236" s="285">
        <v>292917.15999999997</v>
      </c>
      <c r="R236" s="284">
        <f t="shared" si="37"/>
        <v>0</v>
      </c>
      <c r="S236" s="285">
        <v>330000</v>
      </c>
      <c r="T236" s="285">
        <v>330000</v>
      </c>
      <c r="U236" s="285">
        <v>311458.57999999996</v>
      </c>
      <c r="V236" s="285">
        <v>311458.57999999996</v>
      </c>
      <c r="W236" s="285">
        <v>321213.73886717937</v>
      </c>
      <c r="X236" s="285">
        <v>320773.76492913655</v>
      </c>
      <c r="Y236" s="285">
        <v>16032387.582548911</v>
      </c>
      <c r="Z236" s="285">
        <v>16018404.968830433</v>
      </c>
      <c r="AA236" s="284">
        <f t="shared" si="38"/>
        <v>-13982.613718478009</v>
      </c>
      <c r="AB236" s="284">
        <f t="shared" si="40"/>
        <v>4916.4022025602299</v>
      </c>
      <c r="AC236" s="284">
        <f t="shared" si="39"/>
        <v>4912.1143725330985</v>
      </c>
      <c r="AD236" s="285">
        <f t="shared" si="41"/>
        <v>-4.2878300271313492</v>
      </c>
      <c r="AE236" s="286">
        <f t="shared" si="42"/>
        <v>-8.7214793470283009E-4</v>
      </c>
      <c r="AF236" s="248">
        <v>9</v>
      </c>
    </row>
    <row r="237" spans="1:32">
      <c r="A237" s="280">
        <v>740</v>
      </c>
      <c r="B237" s="280" t="s">
        <v>263</v>
      </c>
      <c r="C237" s="285">
        <v>32547</v>
      </c>
      <c r="D237" s="285">
        <v>153208000</v>
      </c>
      <c r="E237" s="285">
        <v>151709095.09000003</v>
      </c>
      <c r="F237" s="284">
        <f t="shared" si="33"/>
        <v>-1498904.9099999666</v>
      </c>
      <c r="G237" s="285">
        <v>148042000</v>
      </c>
      <c r="H237" s="285">
        <v>148042000</v>
      </c>
      <c r="I237" s="284">
        <f t="shared" si="34"/>
        <v>0</v>
      </c>
      <c r="J237" s="285">
        <v>150625000</v>
      </c>
      <c r="K237" s="285">
        <v>149875547.54500002</v>
      </c>
      <c r="L237" s="284">
        <f t="shared" si="35"/>
        <v>-749452.45499998331</v>
      </c>
      <c r="M237" s="285">
        <v>153858749.50064269</v>
      </c>
      <c r="N237" s="285">
        <v>152961244.61944187</v>
      </c>
      <c r="O237" s="284">
        <f t="shared" si="36"/>
        <v>-897504.88120082021</v>
      </c>
      <c r="P237" s="285">
        <v>3208000</v>
      </c>
      <c r="Q237" s="285">
        <v>3129611.34</v>
      </c>
      <c r="R237" s="284">
        <f t="shared" si="37"/>
        <v>-78388.660000000149</v>
      </c>
      <c r="S237" s="285">
        <v>3329000</v>
      </c>
      <c r="T237" s="285">
        <v>3329000</v>
      </c>
      <c r="U237" s="285">
        <v>3268500</v>
      </c>
      <c r="V237" s="285">
        <v>3229305.67</v>
      </c>
      <c r="W237" s="285">
        <v>3370872.3178773113</v>
      </c>
      <c r="X237" s="285">
        <v>3325888.5912627866</v>
      </c>
      <c r="Y237" s="285">
        <v>157229621.81852001</v>
      </c>
      <c r="Z237" s="285">
        <v>156287133.21070465</v>
      </c>
      <c r="AA237" s="284">
        <f t="shared" si="38"/>
        <v>-942488.60781535506</v>
      </c>
      <c r="AB237" s="284">
        <f t="shared" si="40"/>
        <v>4830.8483675460111</v>
      </c>
      <c r="AC237" s="284">
        <f t="shared" si="39"/>
        <v>4801.890595468235</v>
      </c>
      <c r="AD237" s="285">
        <f t="shared" si="41"/>
        <v>-28.957772077776099</v>
      </c>
      <c r="AE237" s="286">
        <f t="shared" si="42"/>
        <v>-5.9943450662447838E-3</v>
      </c>
      <c r="AF237" s="248">
        <v>10</v>
      </c>
    </row>
    <row r="238" spans="1:32">
      <c r="A238" s="280">
        <v>742</v>
      </c>
      <c r="B238" s="280" t="s">
        <v>264</v>
      </c>
      <c r="C238" s="285">
        <v>1009</v>
      </c>
      <c r="D238" s="285">
        <v>5704000</v>
      </c>
      <c r="E238" s="285">
        <v>5317514.1899999995</v>
      </c>
      <c r="F238" s="284">
        <f t="shared" si="33"/>
        <v>-386485.81000000052</v>
      </c>
      <c r="G238" s="285">
        <v>5462000</v>
      </c>
      <c r="H238" s="285">
        <v>5462000</v>
      </c>
      <c r="I238" s="284">
        <f t="shared" si="34"/>
        <v>0</v>
      </c>
      <c r="J238" s="285">
        <v>5583000</v>
      </c>
      <c r="K238" s="285">
        <v>5389757.0949999997</v>
      </c>
      <c r="L238" s="284">
        <f t="shared" si="35"/>
        <v>-193242.90500000026</v>
      </c>
      <c r="M238" s="285">
        <v>5702860.736677764</v>
      </c>
      <c r="N238" s="285">
        <v>5500723.5466488265</v>
      </c>
      <c r="O238" s="284">
        <f t="shared" si="36"/>
        <v>-202137.19002893753</v>
      </c>
      <c r="P238" s="285">
        <v>205000</v>
      </c>
      <c r="Q238" s="285">
        <v>201742.86</v>
      </c>
      <c r="R238" s="284">
        <f t="shared" si="37"/>
        <v>-3257.140000000014</v>
      </c>
      <c r="S238" s="285">
        <v>224000</v>
      </c>
      <c r="T238" s="285">
        <v>224000</v>
      </c>
      <c r="U238" s="285">
        <v>214500</v>
      </c>
      <c r="V238" s="285">
        <v>212871.43</v>
      </c>
      <c r="W238" s="285">
        <v>221218.33017735448</v>
      </c>
      <c r="X238" s="285">
        <v>219238.04458027502</v>
      </c>
      <c r="Y238" s="285">
        <v>5924079.0668551186</v>
      </c>
      <c r="Z238" s="285">
        <v>5719961.5912291016</v>
      </c>
      <c r="AA238" s="284">
        <f t="shared" si="38"/>
        <v>-204117.47562601697</v>
      </c>
      <c r="AB238" s="284">
        <f t="shared" si="40"/>
        <v>5871.23792552539</v>
      </c>
      <c r="AC238" s="284">
        <f t="shared" si="39"/>
        <v>5668.9411211388524</v>
      </c>
      <c r="AD238" s="285">
        <f t="shared" si="41"/>
        <v>-202.29680438653759</v>
      </c>
      <c r="AE238" s="286">
        <f t="shared" si="42"/>
        <v>-3.4455562345216149E-2</v>
      </c>
      <c r="AF238" s="248">
        <v>19</v>
      </c>
    </row>
    <row r="239" spans="1:32">
      <c r="A239" s="280">
        <v>743</v>
      </c>
      <c r="B239" s="280" t="s">
        <v>265</v>
      </c>
      <c r="C239" s="285">
        <v>64736</v>
      </c>
      <c r="D239" s="285">
        <v>231915259.69999996</v>
      </c>
      <c r="E239" s="285">
        <v>231968747.38999996</v>
      </c>
      <c r="F239" s="284">
        <f t="shared" si="33"/>
        <v>53487.689999997616</v>
      </c>
      <c r="G239" s="285">
        <v>226881000</v>
      </c>
      <c r="H239" s="285">
        <v>226881000</v>
      </c>
      <c r="I239" s="284">
        <f t="shared" si="34"/>
        <v>0</v>
      </c>
      <c r="J239" s="285">
        <v>229398129.84999996</v>
      </c>
      <c r="K239" s="285">
        <v>229424873.69499999</v>
      </c>
      <c r="L239" s="284">
        <f t="shared" si="35"/>
        <v>26743.84500002861</v>
      </c>
      <c r="M239" s="285">
        <v>234323049.93531653</v>
      </c>
      <c r="N239" s="285">
        <v>234148363.77167377</v>
      </c>
      <c r="O239" s="284">
        <f t="shared" si="36"/>
        <v>-174686.16364276409</v>
      </c>
      <c r="P239" s="285">
        <v>6204494.4199999906</v>
      </c>
      <c r="Q239" s="285">
        <v>6204494.4199999971</v>
      </c>
      <c r="R239" s="284">
        <f t="shared" si="37"/>
        <v>0</v>
      </c>
      <c r="S239" s="285">
        <v>6399000</v>
      </c>
      <c r="T239" s="285">
        <v>6399000</v>
      </c>
      <c r="U239" s="285">
        <v>6301747.2099999953</v>
      </c>
      <c r="V239" s="285">
        <v>6301747.209999999</v>
      </c>
      <c r="W239" s="285">
        <v>6499123.5197948785</v>
      </c>
      <c r="X239" s="285">
        <v>6490221.5189685319</v>
      </c>
      <c r="Y239" s="285">
        <v>240822173.45511141</v>
      </c>
      <c r="Z239" s="285">
        <v>240638585.29064229</v>
      </c>
      <c r="AA239" s="284">
        <f t="shared" si="38"/>
        <v>-183588.16446912289</v>
      </c>
      <c r="AB239" s="284">
        <f t="shared" si="40"/>
        <v>3720.0657046328383</v>
      </c>
      <c r="AC239" s="284">
        <f t="shared" si="39"/>
        <v>3717.2297530067085</v>
      </c>
      <c r="AD239" s="285">
        <f t="shared" si="41"/>
        <v>-2.8359516261298268</v>
      </c>
      <c r="AE239" s="286">
        <f t="shared" si="42"/>
        <v>-7.6233912282732883E-4</v>
      </c>
      <c r="AF239" s="248">
        <v>14</v>
      </c>
    </row>
    <row r="240" spans="1:32">
      <c r="A240" s="280">
        <v>746</v>
      </c>
      <c r="B240" s="280" t="s">
        <v>266</v>
      </c>
      <c r="C240" s="285">
        <v>4781</v>
      </c>
      <c r="D240" s="285">
        <v>19701780.120000001</v>
      </c>
      <c r="E240" s="285">
        <v>19999788.759999998</v>
      </c>
      <c r="F240" s="284">
        <f t="shared" si="33"/>
        <v>298008.63999999687</v>
      </c>
      <c r="G240" s="285">
        <v>20643000</v>
      </c>
      <c r="H240" s="285">
        <v>20643000</v>
      </c>
      <c r="I240" s="284">
        <f t="shared" si="34"/>
        <v>0</v>
      </c>
      <c r="J240" s="285">
        <v>20172390.060000002</v>
      </c>
      <c r="K240" s="285">
        <v>20321394.379999999</v>
      </c>
      <c r="L240" s="284">
        <f t="shared" si="35"/>
        <v>149004.31999999657</v>
      </c>
      <c r="M240" s="285">
        <v>20605468.607938889</v>
      </c>
      <c r="N240" s="285">
        <v>20739779.288105957</v>
      </c>
      <c r="O240" s="284">
        <f t="shared" si="36"/>
        <v>134310.6801670678</v>
      </c>
      <c r="P240" s="285">
        <v>574252.98</v>
      </c>
      <c r="Q240" s="285">
        <v>574252.98</v>
      </c>
      <c r="R240" s="284">
        <f t="shared" si="37"/>
        <v>0</v>
      </c>
      <c r="S240" s="285">
        <v>531000</v>
      </c>
      <c r="T240" s="285">
        <v>531000</v>
      </c>
      <c r="U240" s="285">
        <v>552626.49</v>
      </c>
      <c r="V240" s="285">
        <v>552626.49</v>
      </c>
      <c r="W240" s="285">
        <v>569935.24162970856</v>
      </c>
      <c r="X240" s="285">
        <v>569154.58805749984</v>
      </c>
      <c r="Y240" s="285">
        <v>21175403.849568598</v>
      </c>
      <c r="Z240" s="285">
        <v>21308933.876163457</v>
      </c>
      <c r="AA240" s="284">
        <f t="shared" si="38"/>
        <v>133530.02659485862</v>
      </c>
      <c r="AB240" s="284">
        <f t="shared" si="40"/>
        <v>4429.0742207840613</v>
      </c>
      <c r="AC240" s="284">
        <f t="shared" si="39"/>
        <v>4457.0035298396688</v>
      </c>
      <c r="AD240" s="285">
        <f t="shared" si="41"/>
        <v>27.929309055607519</v>
      </c>
      <c r="AE240" s="286">
        <f t="shared" si="42"/>
        <v>6.3059022412731902E-3</v>
      </c>
      <c r="AF240" s="248">
        <v>17</v>
      </c>
    </row>
    <row r="241" spans="1:32">
      <c r="A241" s="280">
        <v>747</v>
      </c>
      <c r="B241" s="280" t="s">
        <v>267</v>
      </c>
      <c r="C241" s="285">
        <v>1352</v>
      </c>
      <c r="D241" s="285">
        <v>8877004.5599999987</v>
      </c>
      <c r="E241" s="285">
        <v>5742077.8800000008</v>
      </c>
      <c r="F241" s="284">
        <f t="shared" si="33"/>
        <v>-3134926.6799999978</v>
      </c>
      <c r="G241" s="285">
        <v>6126000</v>
      </c>
      <c r="H241" s="285">
        <v>6126000</v>
      </c>
      <c r="I241" s="284">
        <f t="shared" si="34"/>
        <v>0</v>
      </c>
      <c r="J241" s="285">
        <v>7501502.2799999993</v>
      </c>
      <c r="K241" s="285">
        <v>5934038.9400000004</v>
      </c>
      <c r="L241" s="284">
        <f t="shared" si="35"/>
        <v>-1567463.3399999989</v>
      </c>
      <c r="M241" s="285">
        <v>7662551.1049096761</v>
      </c>
      <c r="N241" s="285">
        <v>6056211.2816308746</v>
      </c>
      <c r="O241" s="284">
        <f t="shared" si="36"/>
        <v>-1606339.8232788015</v>
      </c>
      <c r="P241" s="285">
        <v>163038.18</v>
      </c>
      <c r="Q241" s="285">
        <v>145015.81999999998</v>
      </c>
      <c r="R241" s="284">
        <f t="shared" si="37"/>
        <v>-18022.360000000015</v>
      </c>
      <c r="S241" s="285">
        <v>165000</v>
      </c>
      <c r="T241" s="285">
        <v>165000</v>
      </c>
      <c r="U241" s="285">
        <v>164019.09</v>
      </c>
      <c r="V241" s="285">
        <v>155007.90999999997</v>
      </c>
      <c r="W241" s="285">
        <v>169156.31331939032</v>
      </c>
      <c r="X241" s="285">
        <v>159643.92724225722</v>
      </c>
      <c r="Y241" s="285">
        <v>7831707.4182290668</v>
      </c>
      <c r="Z241" s="285">
        <v>6215855.2088731322</v>
      </c>
      <c r="AA241" s="284">
        <f t="shared" si="38"/>
        <v>-1615852.2093559345</v>
      </c>
      <c r="AB241" s="284">
        <f t="shared" si="40"/>
        <v>5792.6830016487183</v>
      </c>
      <c r="AC241" s="284">
        <f t="shared" si="39"/>
        <v>4597.526042065926</v>
      </c>
      <c r="AD241" s="285">
        <f t="shared" si="41"/>
        <v>-1195.1569595827923</v>
      </c>
      <c r="AE241" s="286">
        <f t="shared" si="42"/>
        <v>-0.20632183035781965</v>
      </c>
      <c r="AF241" s="248">
        <v>4</v>
      </c>
    </row>
    <row r="242" spans="1:32">
      <c r="A242" s="280">
        <v>748</v>
      </c>
      <c r="B242" s="280" t="s">
        <v>268</v>
      </c>
      <c r="C242" s="285">
        <v>5028</v>
      </c>
      <c r="D242" s="285">
        <v>19291000</v>
      </c>
      <c r="E242" s="285">
        <v>22995724.569999997</v>
      </c>
      <c r="F242" s="284">
        <f t="shared" si="33"/>
        <v>3704724.5699999966</v>
      </c>
      <c r="G242" s="285">
        <v>20257000</v>
      </c>
      <c r="H242" s="285">
        <v>20257000</v>
      </c>
      <c r="I242" s="284">
        <f t="shared" si="34"/>
        <v>0</v>
      </c>
      <c r="J242" s="285">
        <v>19774000</v>
      </c>
      <c r="K242" s="285">
        <v>21626362.284999996</v>
      </c>
      <c r="L242" s="284">
        <f t="shared" si="35"/>
        <v>1852362.2849999964</v>
      </c>
      <c r="M242" s="285">
        <v>20198525.561000556</v>
      </c>
      <c r="N242" s="285">
        <v>22071614.3886736</v>
      </c>
      <c r="O242" s="284">
        <f t="shared" si="36"/>
        <v>1873088.8276730441</v>
      </c>
      <c r="P242" s="285">
        <v>518000</v>
      </c>
      <c r="Q242" s="285">
        <v>549826.03</v>
      </c>
      <c r="R242" s="284">
        <f t="shared" si="37"/>
        <v>31826.030000000028</v>
      </c>
      <c r="S242" s="285">
        <v>635000</v>
      </c>
      <c r="T242" s="285">
        <v>635000</v>
      </c>
      <c r="U242" s="285">
        <v>576500</v>
      </c>
      <c r="V242" s="285">
        <v>592413.01500000001</v>
      </c>
      <c r="W242" s="285">
        <v>594556.49112934666</v>
      </c>
      <c r="X242" s="285">
        <v>610131.05888613209</v>
      </c>
      <c r="Y242" s="285">
        <v>20793082.052129902</v>
      </c>
      <c r="Z242" s="285">
        <v>22681745.447559733</v>
      </c>
      <c r="AA242" s="284">
        <f t="shared" si="38"/>
        <v>1888663.395429831</v>
      </c>
      <c r="AB242" s="284">
        <f t="shared" si="40"/>
        <v>4135.4578464856604</v>
      </c>
      <c r="AC242" s="284">
        <f t="shared" si="39"/>
        <v>4511.0870022990721</v>
      </c>
      <c r="AD242" s="285">
        <f t="shared" si="41"/>
        <v>375.62915581341167</v>
      </c>
      <c r="AE242" s="286">
        <f t="shared" si="42"/>
        <v>9.0831334705206546E-2</v>
      </c>
      <c r="AF242" s="248">
        <v>17</v>
      </c>
    </row>
    <row r="243" spans="1:32">
      <c r="A243" s="280">
        <v>749</v>
      </c>
      <c r="B243" s="280" t="s">
        <v>269</v>
      </c>
      <c r="C243" s="285">
        <v>21293</v>
      </c>
      <c r="D243" s="285">
        <v>75990931.269999951</v>
      </c>
      <c r="E243" s="285">
        <v>75990931.269999951</v>
      </c>
      <c r="F243" s="284">
        <f t="shared" si="33"/>
        <v>0</v>
      </c>
      <c r="G243" s="285">
        <v>83823000</v>
      </c>
      <c r="H243" s="285">
        <v>83823000</v>
      </c>
      <c r="I243" s="284">
        <f t="shared" si="34"/>
        <v>0</v>
      </c>
      <c r="J243" s="285">
        <v>79906965.634999976</v>
      </c>
      <c r="K243" s="285">
        <v>79906965.634999976</v>
      </c>
      <c r="L243" s="284">
        <f t="shared" si="35"/>
        <v>0</v>
      </c>
      <c r="M243" s="285">
        <v>81622478.399946406</v>
      </c>
      <c r="N243" s="285">
        <v>81552121.860457048</v>
      </c>
      <c r="O243" s="284">
        <f t="shared" si="36"/>
        <v>-70356.539489358664</v>
      </c>
      <c r="P243" s="285">
        <v>1688178.1800000002</v>
      </c>
      <c r="Q243" s="285">
        <v>1688178.1800000002</v>
      </c>
      <c r="R243" s="284">
        <f t="shared" si="37"/>
        <v>0</v>
      </c>
      <c r="S243" s="285">
        <v>2097000</v>
      </c>
      <c r="T243" s="285">
        <v>2097000</v>
      </c>
      <c r="U243" s="285">
        <v>1892589.09</v>
      </c>
      <c r="V243" s="285">
        <v>1892589.09</v>
      </c>
      <c r="W243" s="285">
        <v>1951866.6582828853</v>
      </c>
      <c r="X243" s="285">
        <v>1949193.1410690583</v>
      </c>
      <c r="Y243" s="285">
        <v>83574345.058229297</v>
      </c>
      <c r="Z243" s="285">
        <v>83501315.001526102</v>
      </c>
      <c r="AA243" s="284">
        <f t="shared" si="38"/>
        <v>-73030.056703194976</v>
      </c>
      <c r="AB243" s="284">
        <f t="shared" si="40"/>
        <v>3924.968067356845</v>
      </c>
      <c r="AC243" s="284">
        <f t="shared" si="39"/>
        <v>3921.5382990431644</v>
      </c>
      <c r="AD243" s="285">
        <f t="shared" si="41"/>
        <v>-3.4297683136805972</v>
      </c>
      <c r="AE243" s="286">
        <f t="shared" si="42"/>
        <v>-8.7383343120808483E-4</v>
      </c>
      <c r="AF243" s="248">
        <v>11</v>
      </c>
    </row>
    <row r="244" spans="1:32">
      <c r="A244" s="280">
        <v>751</v>
      </c>
      <c r="B244" s="280" t="s">
        <v>270</v>
      </c>
      <c r="C244" s="285">
        <v>2904</v>
      </c>
      <c r="D244" s="285">
        <v>10192098.239999998</v>
      </c>
      <c r="E244" s="285">
        <v>12528495.720000003</v>
      </c>
      <c r="F244" s="284">
        <f t="shared" si="33"/>
        <v>2336397.4800000042</v>
      </c>
      <c r="G244" s="285">
        <v>13226000</v>
      </c>
      <c r="H244" s="285">
        <v>13226000</v>
      </c>
      <c r="I244" s="284">
        <f t="shared" si="34"/>
        <v>0</v>
      </c>
      <c r="J244" s="285">
        <v>11709049.119999999</v>
      </c>
      <c r="K244" s="285">
        <v>12877247.860000001</v>
      </c>
      <c r="L244" s="284">
        <f t="shared" si="35"/>
        <v>1168198.7400000021</v>
      </c>
      <c r="M244" s="285">
        <v>11960429.247766312</v>
      </c>
      <c r="N244" s="285">
        <v>13142369.73411048</v>
      </c>
      <c r="O244" s="284">
        <f t="shared" si="36"/>
        <v>1181940.486344168</v>
      </c>
      <c r="P244" s="285">
        <v>222359.82</v>
      </c>
      <c r="Q244" s="285">
        <v>232562.91999999998</v>
      </c>
      <c r="R244" s="284">
        <f t="shared" si="37"/>
        <v>10203.099999999977</v>
      </c>
      <c r="S244" s="285">
        <v>272000</v>
      </c>
      <c r="T244" s="285">
        <v>272000</v>
      </c>
      <c r="U244" s="285">
        <v>247179.91</v>
      </c>
      <c r="V244" s="285">
        <v>252281.46</v>
      </c>
      <c r="W244" s="285">
        <v>254921.80393281477</v>
      </c>
      <c r="X244" s="285">
        <v>259826.76009766493</v>
      </c>
      <c r="Y244" s="285">
        <v>12215351.051699126</v>
      </c>
      <c r="Z244" s="285">
        <v>13402196.494208146</v>
      </c>
      <c r="AA244" s="284">
        <f t="shared" si="38"/>
        <v>1186845.4425090197</v>
      </c>
      <c r="AB244" s="284">
        <f t="shared" si="40"/>
        <v>4206.3881032021782</v>
      </c>
      <c r="AC244" s="284">
        <f t="shared" si="39"/>
        <v>4615.081437399499</v>
      </c>
      <c r="AD244" s="285">
        <f t="shared" si="41"/>
        <v>408.69333419732084</v>
      </c>
      <c r="AE244" s="286">
        <f t="shared" si="42"/>
        <v>9.7160158352054271E-2</v>
      </c>
      <c r="AF244" s="248">
        <v>19</v>
      </c>
    </row>
    <row r="245" spans="1:32">
      <c r="A245" s="280">
        <v>753</v>
      </c>
      <c r="B245" s="280" t="s">
        <v>271</v>
      </c>
      <c r="C245" s="285">
        <v>22190</v>
      </c>
      <c r="D245" s="285">
        <v>59890013.310000002</v>
      </c>
      <c r="E245" s="285">
        <v>59890013.310000002</v>
      </c>
      <c r="F245" s="284">
        <f t="shared" si="33"/>
        <v>0</v>
      </c>
      <c r="G245" s="285">
        <v>61719000</v>
      </c>
      <c r="H245" s="285">
        <v>61719000</v>
      </c>
      <c r="I245" s="284">
        <f t="shared" si="34"/>
        <v>0</v>
      </c>
      <c r="J245" s="285">
        <v>60804506.655000001</v>
      </c>
      <c r="K245" s="285">
        <v>60804506.655000001</v>
      </c>
      <c r="L245" s="284">
        <f t="shared" si="35"/>
        <v>0</v>
      </c>
      <c r="M245" s="285">
        <v>62109911.090070091</v>
      </c>
      <c r="N245" s="285">
        <v>62056373.896665163</v>
      </c>
      <c r="O245" s="284">
        <f t="shared" si="36"/>
        <v>-53537.19340492785</v>
      </c>
      <c r="P245" s="285">
        <v>2442219.66</v>
      </c>
      <c r="Q245" s="285">
        <v>2442219.66</v>
      </c>
      <c r="R245" s="284">
        <f t="shared" si="37"/>
        <v>0</v>
      </c>
      <c r="S245" s="285">
        <v>2490000</v>
      </c>
      <c r="T245" s="285">
        <v>2490000</v>
      </c>
      <c r="U245" s="285">
        <v>2466109.83</v>
      </c>
      <c r="V245" s="285">
        <v>2466109.83</v>
      </c>
      <c r="W245" s="285">
        <v>2543350.5763475969</v>
      </c>
      <c r="X245" s="285">
        <v>2539866.8898376571</v>
      </c>
      <c r="Y245" s="285">
        <v>64653261.666417688</v>
      </c>
      <c r="Z245" s="285">
        <v>64596240.786502823</v>
      </c>
      <c r="AA245" s="284">
        <f t="shared" si="38"/>
        <v>-57020.879914864898</v>
      </c>
      <c r="AB245" s="284">
        <f t="shared" si="40"/>
        <v>2913.6215262017886</v>
      </c>
      <c r="AC245" s="284">
        <f t="shared" si="39"/>
        <v>2911.0518605904831</v>
      </c>
      <c r="AD245" s="285">
        <f t="shared" si="41"/>
        <v>-2.5696656113054814</v>
      </c>
      <c r="AE245" s="286">
        <f t="shared" si="42"/>
        <v>-8.8194900682770228E-4</v>
      </c>
      <c r="AF245" s="248">
        <v>1</v>
      </c>
    </row>
    <row r="246" spans="1:32">
      <c r="A246" s="280">
        <v>755</v>
      </c>
      <c r="B246" s="280" t="s">
        <v>272</v>
      </c>
      <c r="C246" s="285">
        <v>6198</v>
      </c>
      <c r="D246" s="285">
        <v>18612330.360000003</v>
      </c>
      <c r="E246" s="285">
        <v>18612330.360000003</v>
      </c>
      <c r="F246" s="284">
        <f t="shared" si="33"/>
        <v>0</v>
      </c>
      <c r="G246" s="285">
        <v>19119000</v>
      </c>
      <c r="H246" s="285">
        <v>19119000</v>
      </c>
      <c r="I246" s="284">
        <f t="shared" si="34"/>
        <v>0</v>
      </c>
      <c r="J246" s="285">
        <v>18865665.18</v>
      </c>
      <c r="K246" s="285">
        <v>18865665.18</v>
      </c>
      <c r="L246" s="284">
        <f t="shared" si="35"/>
        <v>0</v>
      </c>
      <c r="M246" s="285">
        <v>19270689.813063022</v>
      </c>
      <c r="N246" s="285">
        <v>19254078.959344808</v>
      </c>
      <c r="O246" s="284">
        <f t="shared" si="36"/>
        <v>-16610.853718213737</v>
      </c>
      <c r="P246" s="285">
        <v>421439.44</v>
      </c>
      <c r="Q246" s="285">
        <v>421439.44</v>
      </c>
      <c r="R246" s="284">
        <f t="shared" si="37"/>
        <v>0</v>
      </c>
      <c r="S246" s="285">
        <v>464000</v>
      </c>
      <c r="T246" s="285">
        <v>464000</v>
      </c>
      <c r="U246" s="285">
        <v>442719.72</v>
      </c>
      <c r="V246" s="285">
        <v>442719.72</v>
      </c>
      <c r="W246" s="285">
        <v>456586.09414911852</v>
      </c>
      <c r="X246" s="285">
        <v>455960.69754370925</v>
      </c>
      <c r="Y246" s="285">
        <v>19727275.907212142</v>
      </c>
      <c r="Z246" s="285">
        <v>19710039.656888518</v>
      </c>
      <c r="AA246" s="284">
        <f t="shared" si="38"/>
        <v>-17236.250323623419</v>
      </c>
      <c r="AB246" s="284">
        <f t="shared" si="40"/>
        <v>3182.8454190403586</v>
      </c>
      <c r="AC246" s="284">
        <f t="shared" si="39"/>
        <v>3180.0644815889832</v>
      </c>
      <c r="AD246" s="285">
        <f t="shared" si="41"/>
        <v>-2.7809374513753937</v>
      </c>
      <c r="AE246" s="286">
        <f t="shared" si="42"/>
        <v>-8.737268340898121E-4</v>
      </c>
      <c r="AF246" s="248">
        <v>1</v>
      </c>
    </row>
    <row r="247" spans="1:32">
      <c r="A247" s="280">
        <v>758</v>
      </c>
      <c r="B247" s="280" t="s">
        <v>273</v>
      </c>
      <c r="C247" s="285">
        <v>8187</v>
      </c>
      <c r="D247" s="285">
        <v>49502999.520000003</v>
      </c>
      <c r="E247" s="285">
        <v>40900343.770000011</v>
      </c>
      <c r="F247" s="284">
        <f t="shared" si="33"/>
        <v>-8602655.7499999925</v>
      </c>
      <c r="G247" s="285">
        <v>43498000</v>
      </c>
      <c r="H247" s="285">
        <v>43498000</v>
      </c>
      <c r="I247" s="284">
        <f t="shared" si="34"/>
        <v>0</v>
      </c>
      <c r="J247" s="285">
        <v>46500499.760000005</v>
      </c>
      <c r="K247" s="285">
        <v>42199171.885000005</v>
      </c>
      <c r="L247" s="284">
        <f t="shared" si="35"/>
        <v>-4301327.875</v>
      </c>
      <c r="M247" s="285">
        <v>47498813.239691533</v>
      </c>
      <c r="N247" s="285">
        <v>43067985.132806934</v>
      </c>
      <c r="O247" s="284">
        <f t="shared" si="36"/>
        <v>-4430828.1068845987</v>
      </c>
      <c r="P247" s="285">
        <v>818708</v>
      </c>
      <c r="Q247" s="285">
        <v>818708</v>
      </c>
      <c r="R247" s="284">
        <f t="shared" si="37"/>
        <v>0</v>
      </c>
      <c r="S247" s="285">
        <v>1020000</v>
      </c>
      <c r="T247" s="285">
        <v>1020000</v>
      </c>
      <c r="U247" s="285">
        <v>919354</v>
      </c>
      <c r="V247" s="285">
        <v>919354</v>
      </c>
      <c r="W247" s="285">
        <v>948148.98238634772</v>
      </c>
      <c r="X247" s="285">
        <v>946850.28064618248</v>
      </c>
      <c r="Y247" s="285">
        <v>48446962.222077884</v>
      </c>
      <c r="Z247" s="285">
        <v>44014835.413453117</v>
      </c>
      <c r="AA247" s="284">
        <f t="shared" si="38"/>
        <v>-4432126.8086247668</v>
      </c>
      <c r="AB247" s="284">
        <f t="shared" si="40"/>
        <v>5917.5476025501266</v>
      </c>
      <c r="AC247" s="284">
        <f t="shared" si="39"/>
        <v>5376.1860771287547</v>
      </c>
      <c r="AD247" s="285">
        <f t="shared" si="41"/>
        <v>-541.36152542137188</v>
      </c>
      <c r="AE247" s="286">
        <f t="shared" si="42"/>
        <v>-9.1484101486243363E-2</v>
      </c>
      <c r="AF247" s="248">
        <v>19</v>
      </c>
    </row>
    <row r="248" spans="1:32">
      <c r="A248" s="280">
        <v>759</v>
      </c>
      <c r="B248" s="280" t="s">
        <v>274</v>
      </c>
      <c r="C248" s="285">
        <v>1997</v>
      </c>
      <c r="D248" s="285">
        <v>9225749.8400000017</v>
      </c>
      <c r="E248" s="285">
        <v>9225749.8400000017</v>
      </c>
      <c r="F248" s="284">
        <f t="shared" si="33"/>
        <v>0</v>
      </c>
      <c r="G248" s="285">
        <v>9172000</v>
      </c>
      <c r="H248" s="285">
        <v>9172000</v>
      </c>
      <c r="I248" s="284">
        <f t="shared" si="34"/>
        <v>0</v>
      </c>
      <c r="J248" s="285">
        <v>9198874.9200000018</v>
      </c>
      <c r="K248" s="285">
        <v>9198874.9200000018</v>
      </c>
      <c r="L248" s="284">
        <f t="shared" si="35"/>
        <v>0</v>
      </c>
      <c r="M248" s="285">
        <v>9396364.4282424897</v>
      </c>
      <c r="N248" s="285">
        <v>9388264.9965919014</v>
      </c>
      <c r="O248" s="284">
        <f t="shared" si="36"/>
        <v>-8099.4316505882889</v>
      </c>
      <c r="P248" s="285">
        <v>175606.18</v>
      </c>
      <c r="Q248" s="285">
        <v>179777.65</v>
      </c>
      <c r="R248" s="284">
        <f t="shared" si="37"/>
        <v>4171.4700000000012</v>
      </c>
      <c r="S248" s="285">
        <v>186000</v>
      </c>
      <c r="T248" s="285">
        <v>186000</v>
      </c>
      <c r="U248" s="285">
        <v>180803.09</v>
      </c>
      <c r="V248" s="285">
        <v>182888.82500000001</v>
      </c>
      <c r="W248" s="285">
        <v>186466.0030802142</v>
      </c>
      <c r="X248" s="285">
        <v>188358.71196329224</v>
      </c>
      <c r="Y248" s="285">
        <v>9582830.4313227031</v>
      </c>
      <c r="Z248" s="285">
        <v>9576623.7085551936</v>
      </c>
      <c r="AA248" s="284">
        <f t="shared" si="38"/>
        <v>-6206.7227675095201</v>
      </c>
      <c r="AB248" s="284">
        <f t="shared" si="40"/>
        <v>4798.6131353643977</v>
      </c>
      <c r="AC248" s="284">
        <f t="shared" si="39"/>
        <v>4795.5051119455147</v>
      </c>
      <c r="AD248" s="285">
        <f t="shared" si="41"/>
        <v>-3.1080234188830218</v>
      </c>
      <c r="AE248" s="286">
        <f t="shared" si="42"/>
        <v>-6.4769201667410606E-4</v>
      </c>
      <c r="AF248" s="248">
        <v>14</v>
      </c>
    </row>
    <row r="249" spans="1:32">
      <c r="A249" s="280">
        <v>761</v>
      </c>
      <c r="B249" s="280" t="s">
        <v>275</v>
      </c>
      <c r="C249" s="285">
        <v>8563</v>
      </c>
      <c r="D249" s="285">
        <v>35484373.149999999</v>
      </c>
      <c r="E249" s="285">
        <v>35484373.149999999</v>
      </c>
      <c r="F249" s="284">
        <f t="shared" si="33"/>
        <v>0</v>
      </c>
      <c r="G249" s="285">
        <v>34957000</v>
      </c>
      <c r="H249" s="285">
        <v>34957000</v>
      </c>
      <c r="I249" s="284">
        <f t="shared" si="34"/>
        <v>0</v>
      </c>
      <c r="J249" s="285">
        <v>35220686.575000003</v>
      </c>
      <c r="K249" s="285">
        <v>35220686.575000003</v>
      </c>
      <c r="L249" s="284">
        <f t="shared" si="35"/>
        <v>0</v>
      </c>
      <c r="M249" s="285">
        <v>35976835.140139915</v>
      </c>
      <c r="N249" s="285">
        <v>35945824.006052129</v>
      </c>
      <c r="O249" s="284">
        <f t="shared" si="36"/>
        <v>-31011.134087786078</v>
      </c>
      <c r="P249" s="285">
        <v>633550.12</v>
      </c>
      <c r="Q249" s="285">
        <v>633550.12</v>
      </c>
      <c r="R249" s="284">
        <f t="shared" si="37"/>
        <v>0</v>
      </c>
      <c r="S249" s="285">
        <v>658000</v>
      </c>
      <c r="T249" s="285">
        <v>658000</v>
      </c>
      <c r="U249" s="285">
        <v>645775.06000000006</v>
      </c>
      <c r="V249" s="285">
        <v>645775.06000000006</v>
      </c>
      <c r="W249" s="285">
        <v>666001.30742834928</v>
      </c>
      <c r="X249" s="285">
        <v>665089.06992878194</v>
      </c>
      <c r="Y249" s="285">
        <v>36642836.447568268</v>
      </c>
      <c r="Z249" s="285">
        <v>36610913.075980909</v>
      </c>
      <c r="AA249" s="284">
        <f t="shared" si="38"/>
        <v>-31923.371587358415</v>
      </c>
      <c r="AB249" s="284">
        <f t="shared" si="40"/>
        <v>4279.2054709293789</v>
      </c>
      <c r="AC249" s="284">
        <f t="shared" si="39"/>
        <v>4275.4774116525641</v>
      </c>
      <c r="AD249" s="285">
        <f t="shared" si="41"/>
        <v>-3.7280592768147471</v>
      </c>
      <c r="AE249" s="286">
        <f t="shared" si="42"/>
        <v>-8.7120361528353276E-4</v>
      </c>
      <c r="AF249" s="248">
        <v>2</v>
      </c>
    </row>
    <row r="250" spans="1:32">
      <c r="A250" s="280">
        <v>762</v>
      </c>
      <c r="B250" s="280" t="s">
        <v>276</v>
      </c>
      <c r="C250" s="285">
        <v>3777</v>
      </c>
      <c r="D250" s="285">
        <v>17075603.719999999</v>
      </c>
      <c r="E250" s="285">
        <v>17075603.719999999</v>
      </c>
      <c r="F250" s="284">
        <f t="shared" si="33"/>
        <v>0</v>
      </c>
      <c r="G250" s="285">
        <v>18236000</v>
      </c>
      <c r="H250" s="285">
        <v>18236000</v>
      </c>
      <c r="I250" s="284">
        <f t="shared" si="34"/>
        <v>0</v>
      </c>
      <c r="J250" s="285">
        <v>17655801.859999999</v>
      </c>
      <c r="K250" s="285">
        <v>17655801.859999999</v>
      </c>
      <c r="L250" s="284">
        <f t="shared" si="35"/>
        <v>0</v>
      </c>
      <c r="M250" s="285">
        <v>18034852.087042134</v>
      </c>
      <c r="N250" s="285">
        <v>18019306.494603381</v>
      </c>
      <c r="O250" s="284">
        <f t="shared" si="36"/>
        <v>-15545.592438753694</v>
      </c>
      <c r="P250" s="285">
        <v>408865.48</v>
      </c>
      <c r="Q250" s="285">
        <v>408865.48</v>
      </c>
      <c r="R250" s="284">
        <f t="shared" si="37"/>
        <v>0</v>
      </c>
      <c r="S250" s="285">
        <v>420000</v>
      </c>
      <c r="T250" s="285">
        <v>420000</v>
      </c>
      <c r="U250" s="285">
        <v>414432.74</v>
      </c>
      <c r="V250" s="285">
        <v>414432.74</v>
      </c>
      <c r="W250" s="285">
        <v>427413.14085606392</v>
      </c>
      <c r="X250" s="285">
        <v>426827.70312411361</v>
      </c>
      <c r="Y250" s="285">
        <v>18462265.227898199</v>
      </c>
      <c r="Z250" s="285">
        <v>18446134.197727494</v>
      </c>
      <c r="AA250" s="284">
        <f t="shared" si="38"/>
        <v>-16131.030170705169</v>
      </c>
      <c r="AB250" s="284">
        <f t="shared" si="40"/>
        <v>4888.0765760916602</v>
      </c>
      <c r="AC250" s="284">
        <f t="shared" si="39"/>
        <v>4883.805718222794</v>
      </c>
      <c r="AD250" s="285">
        <f t="shared" si="41"/>
        <v>-4.2708578688661873</v>
      </c>
      <c r="AE250" s="286">
        <f t="shared" si="42"/>
        <v>-8.7372973855516403E-4</v>
      </c>
      <c r="AF250" s="248">
        <v>11</v>
      </c>
    </row>
    <row r="251" spans="1:32">
      <c r="A251" s="280">
        <v>765</v>
      </c>
      <c r="B251" s="280" t="s">
        <v>277</v>
      </c>
      <c r="C251" s="285">
        <v>10348</v>
      </c>
      <c r="D251" s="285">
        <v>43681755.089999996</v>
      </c>
      <c r="E251" s="285">
        <v>43681755.089999996</v>
      </c>
      <c r="F251" s="284">
        <f t="shared" si="33"/>
        <v>0</v>
      </c>
      <c r="G251" s="285">
        <v>45155000</v>
      </c>
      <c r="H251" s="285">
        <v>45155000</v>
      </c>
      <c r="I251" s="284">
        <f t="shared" si="34"/>
        <v>0</v>
      </c>
      <c r="J251" s="285">
        <v>44418377.545000002</v>
      </c>
      <c r="K251" s="285">
        <v>44418377.545000002</v>
      </c>
      <c r="L251" s="284">
        <f t="shared" si="35"/>
        <v>0</v>
      </c>
      <c r="M251" s="285">
        <v>45371990.200306244</v>
      </c>
      <c r="N251" s="285">
        <v>45332880.677012965</v>
      </c>
      <c r="O251" s="284">
        <f t="shared" si="36"/>
        <v>-39109.523293279111</v>
      </c>
      <c r="P251" s="285">
        <v>1409257.45</v>
      </c>
      <c r="Q251" s="285">
        <v>1409257.45</v>
      </c>
      <c r="R251" s="284">
        <f t="shared" si="37"/>
        <v>0</v>
      </c>
      <c r="S251" s="285">
        <v>1538000</v>
      </c>
      <c r="T251" s="285">
        <v>1538000</v>
      </c>
      <c r="U251" s="285">
        <v>1473628.7250000001</v>
      </c>
      <c r="V251" s="285">
        <v>1473628.7250000001</v>
      </c>
      <c r="W251" s="285">
        <v>1519784.0831975942</v>
      </c>
      <c r="X251" s="285">
        <v>1517702.3995485154</v>
      </c>
      <c r="Y251" s="285">
        <v>46891774.283503838</v>
      </c>
      <c r="Z251" s="285">
        <v>46850583.076561481</v>
      </c>
      <c r="AA251" s="284">
        <f t="shared" si="38"/>
        <v>-41191.206942357123</v>
      </c>
      <c r="AB251" s="284">
        <f t="shared" si="40"/>
        <v>4531.4818596350833</v>
      </c>
      <c r="AC251" s="284">
        <f t="shared" si="39"/>
        <v>4527.5012636800811</v>
      </c>
      <c r="AD251" s="285">
        <f t="shared" si="41"/>
        <v>-3.9805959550021726</v>
      </c>
      <c r="AE251" s="286">
        <f t="shared" si="42"/>
        <v>-8.7843140021368787E-4</v>
      </c>
      <c r="AF251" s="248">
        <v>18</v>
      </c>
    </row>
    <row r="252" spans="1:32">
      <c r="A252" s="280">
        <v>768</v>
      </c>
      <c r="B252" s="280" t="s">
        <v>278</v>
      </c>
      <c r="C252" s="285">
        <v>2430</v>
      </c>
      <c r="D252" s="285">
        <v>12578411.130000001</v>
      </c>
      <c r="E252" s="285">
        <v>12414723.74</v>
      </c>
      <c r="F252" s="284">
        <f t="shared" si="33"/>
        <v>-163687.3900000006</v>
      </c>
      <c r="G252" s="285">
        <v>12500000</v>
      </c>
      <c r="H252" s="285">
        <v>12500000</v>
      </c>
      <c r="I252" s="284">
        <f t="shared" si="34"/>
        <v>0</v>
      </c>
      <c r="J252" s="285">
        <v>12539205.565000001</v>
      </c>
      <c r="K252" s="285">
        <v>12457361.870000001</v>
      </c>
      <c r="L252" s="284">
        <f t="shared" si="35"/>
        <v>-81843.695000000298</v>
      </c>
      <c r="M252" s="285">
        <v>12808408.218837511</v>
      </c>
      <c r="N252" s="285">
        <v>12713838.965211153</v>
      </c>
      <c r="O252" s="284">
        <f t="shared" si="36"/>
        <v>-94569.253626357764</v>
      </c>
      <c r="P252" s="285">
        <v>354531.39</v>
      </c>
      <c r="Q252" s="285">
        <v>354531.39</v>
      </c>
      <c r="R252" s="284">
        <f t="shared" si="37"/>
        <v>0</v>
      </c>
      <c r="S252" s="285">
        <v>316000</v>
      </c>
      <c r="T252" s="285">
        <v>316000</v>
      </c>
      <c r="U252" s="285">
        <v>335265.69500000001</v>
      </c>
      <c r="V252" s="285">
        <v>335265.69500000001</v>
      </c>
      <c r="W252" s="285">
        <v>345766.51381655119</v>
      </c>
      <c r="X252" s="285">
        <v>345292.90937091416</v>
      </c>
      <c r="Y252" s="285">
        <v>13154174.732654061</v>
      </c>
      <c r="Z252" s="285">
        <v>13059131.874582067</v>
      </c>
      <c r="AA252" s="284">
        <f t="shared" si="38"/>
        <v>-95042.858071994036</v>
      </c>
      <c r="AB252" s="284">
        <f t="shared" si="40"/>
        <v>5413.2406307218362</v>
      </c>
      <c r="AC252" s="284">
        <f t="shared" si="39"/>
        <v>5374.1283434494107</v>
      </c>
      <c r="AD252" s="285">
        <f t="shared" si="41"/>
        <v>-39.112287272425419</v>
      </c>
      <c r="AE252" s="286">
        <f t="shared" si="42"/>
        <v>-7.225299952573868E-3</v>
      </c>
      <c r="AF252" s="248">
        <v>10</v>
      </c>
    </row>
    <row r="253" spans="1:32">
      <c r="A253" s="280">
        <v>777</v>
      </c>
      <c r="B253" s="280" t="s">
        <v>279</v>
      </c>
      <c r="C253" s="285">
        <v>7508</v>
      </c>
      <c r="D253" s="285">
        <v>38636727.240000002</v>
      </c>
      <c r="E253" s="285">
        <v>38636727.240000002</v>
      </c>
      <c r="F253" s="284">
        <f t="shared" si="33"/>
        <v>0</v>
      </c>
      <c r="G253" s="285">
        <v>41300000</v>
      </c>
      <c r="H253" s="285">
        <v>41300000</v>
      </c>
      <c r="I253" s="284">
        <f t="shared" si="34"/>
        <v>0</v>
      </c>
      <c r="J253" s="285">
        <v>39968363.620000005</v>
      </c>
      <c r="K253" s="285">
        <v>39968363.620000005</v>
      </c>
      <c r="L253" s="284">
        <f t="shared" si="35"/>
        <v>0</v>
      </c>
      <c r="M253" s="285">
        <v>40826439.476582125</v>
      </c>
      <c r="N253" s="285">
        <v>40791248.104578339</v>
      </c>
      <c r="O253" s="284">
        <f t="shared" si="36"/>
        <v>-35191.372003786266</v>
      </c>
      <c r="P253" s="285">
        <v>1049563.73</v>
      </c>
      <c r="Q253" s="285">
        <v>1049563.73</v>
      </c>
      <c r="R253" s="284">
        <f t="shared" si="37"/>
        <v>0</v>
      </c>
      <c r="S253" s="285">
        <v>1103000</v>
      </c>
      <c r="T253" s="285">
        <v>1103000</v>
      </c>
      <c r="U253" s="285">
        <v>1076281.865</v>
      </c>
      <c r="V253" s="285">
        <v>1076281.865</v>
      </c>
      <c r="W253" s="285">
        <v>1109991.967251603</v>
      </c>
      <c r="X253" s="285">
        <v>1108471.5854063251</v>
      </c>
      <c r="Y253" s="285">
        <v>41936431.443833731</v>
      </c>
      <c r="Z253" s="285">
        <v>41899719.689984664</v>
      </c>
      <c r="AA253" s="284">
        <f t="shared" si="38"/>
        <v>-36711.753849066794</v>
      </c>
      <c r="AB253" s="284">
        <f t="shared" si="40"/>
        <v>5585.5662551723135</v>
      </c>
      <c r="AC253" s="284">
        <f t="shared" si="39"/>
        <v>5580.6765703229439</v>
      </c>
      <c r="AD253" s="285">
        <f t="shared" si="41"/>
        <v>-4.889684849369587</v>
      </c>
      <c r="AE253" s="286">
        <f t="shared" si="42"/>
        <v>-8.7541434941205282E-4</v>
      </c>
      <c r="AF253" s="248">
        <v>18</v>
      </c>
    </row>
    <row r="254" spans="1:32">
      <c r="A254" s="280">
        <v>778</v>
      </c>
      <c r="B254" s="280" t="s">
        <v>280</v>
      </c>
      <c r="C254" s="285">
        <v>6891</v>
      </c>
      <c r="D254" s="285">
        <v>33404704.339999996</v>
      </c>
      <c r="E254" s="285">
        <v>33404704.340000004</v>
      </c>
      <c r="F254" s="284">
        <f t="shared" si="33"/>
        <v>0</v>
      </c>
      <c r="G254" s="285">
        <v>36036000</v>
      </c>
      <c r="H254" s="285">
        <v>36036000</v>
      </c>
      <c r="I254" s="284">
        <f t="shared" si="34"/>
        <v>0</v>
      </c>
      <c r="J254" s="285">
        <v>34720352.170000002</v>
      </c>
      <c r="K254" s="285">
        <v>34720352.170000002</v>
      </c>
      <c r="L254" s="284">
        <f t="shared" si="35"/>
        <v>0</v>
      </c>
      <c r="M254" s="285">
        <v>35465759.117663912</v>
      </c>
      <c r="N254" s="285">
        <v>35435188.518353574</v>
      </c>
      <c r="O254" s="284">
        <f t="shared" si="36"/>
        <v>-30570.599310338497</v>
      </c>
      <c r="P254" s="285">
        <v>630950.09</v>
      </c>
      <c r="Q254" s="285">
        <v>630950.09</v>
      </c>
      <c r="R254" s="284">
        <f t="shared" si="37"/>
        <v>0</v>
      </c>
      <c r="S254" s="285">
        <v>651000</v>
      </c>
      <c r="T254" s="285">
        <v>651000</v>
      </c>
      <c r="U254" s="285">
        <v>640975.04499999993</v>
      </c>
      <c r="V254" s="285">
        <v>640975.04499999993</v>
      </c>
      <c r="W254" s="285">
        <v>661050.95170281886</v>
      </c>
      <c r="X254" s="285">
        <v>660145.49482076475</v>
      </c>
      <c r="Y254" s="285">
        <v>36126810.069366731</v>
      </c>
      <c r="Z254" s="285">
        <v>36095334.01317434</v>
      </c>
      <c r="AA254" s="284">
        <f t="shared" si="38"/>
        <v>-31476.056192390621</v>
      </c>
      <c r="AB254" s="284">
        <f t="shared" si="40"/>
        <v>5242.6077593044156</v>
      </c>
      <c r="AC254" s="284">
        <f t="shared" si="39"/>
        <v>5238.0400541538729</v>
      </c>
      <c r="AD254" s="285">
        <f t="shared" si="41"/>
        <v>-4.5677051505426789</v>
      </c>
      <c r="AE254" s="286">
        <f t="shared" si="42"/>
        <v>-8.7126585856743891E-4</v>
      </c>
      <c r="AF254" s="248">
        <v>11</v>
      </c>
    </row>
    <row r="255" spans="1:32">
      <c r="A255" s="280">
        <v>781</v>
      </c>
      <c r="B255" s="280" t="s">
        <v>281</v>
      </c>
      <c r="C255" s="285">
        <v>3584</v>
      </c>
      <c r="D255" s="285">
        <v>16826641.870000005</v>
      </c>
      <c r="E255" s="285">
        <v>16826641.870000001</v>
      </c>
      <c r="F255" s="284">
        <f t="shared" si="33"/>
        <v>0</v>
      </c>
      <c r="G255" s="285">
        <v>18466000</v>
      </c>
      <c r="H255" s="285">
        <v>18466000</v>
      </c>
      <c r="I255" s="284">
        <f t="shared" si="34"/>
        <v>0</v>
      </c>
      <c r="J255" s="285">
        <v>17646320.935000002</v>
      </c>
      <c r="K255" s="285">
        <v>17646320.935000002</v>
      </c>
      <c r="L255" s="284">
        <f t="shared" si="35"/>
        <v>0</v>
      </c>
      <c r="M255" s="285">
        <v>18025167.617235601</v>
      </c>
      <c r="N255" s="285">
        <v>18009630.372568145</v>
      </c>
      <c r="O255" s="284">
        <f t="shared" si="36"/>
        <v>-15537.244667455554</v>
      </c>
      <c r="P255" s="285">
        <v>277000</v>
      </c>
      <c r="Q255" s="285">
        <v>339051.53</v>
      </c>
      <c r="R255" s="284">
        <f t="shared" si="37"/>
        <v>62051.530000000028</v>
      </c>
      <c r="S255" s="285">
        <v>275000</v>
      </c>
      <c r="T255" s="285">
        <v>275000</v>
      </c>
      <c r="U255" s="285">
        <v>276000</v>
      </c>
      <c r="V255" s="285">
        <v>307025.76500000001</v>
      </c>
      <c r="W255" s="285">
        <v>284644.56470372883</v>
      </c>
      <c r="X255" s="285">
        <v>316208.37213506317</v>
      </c>
      <c r="Y255" s="285">
        <v>18309812.18193933</v>
      </c>
      <c r="Z255" s="285">
        <v>18325838.744703207</v>
      </c>
      <c r="AA255" s="284">
        <f t="shared" si="38"/>
        <v>16026.562763877213</v>
      </c>
      <c r="AB255" s="284">
        <f t="shared" si="40"/>
        <v>5108.7645596928933</v>
      </c>
      <c r="AC255" s="284">
        <f t="shared" si="39"/>
        <v>5113.2362568926355</v>
      </c>
      <c r="AD255" s="285">
        <f t="shared" si="41"/>
        <v>4.4716971997422661</v>
      </c>
      <c r="AE255" s="286">
        <f t="shared" si="42"/>
        <v>8.7529913494605754E-4</v>
      </c>
      <c r="AF255" s="248">
        <v>7</v>
      </c>
    </row>
    <row r="256" spans="1:32">
      <c r="A256" s="280">
        <v>783</v>
      </c>
      <c r="B256" s="280" t="s">
        <v>282</v>
      </c>
      <c r="C256" s="285">
        <v>6588</v>
      </c>
      <c r="D256" s="285">
        <v>26133491.690000001</v>
      </c>
      <c r="E256" s="285">
        <v>26133491.690000001</v>
      </c>
      <c r="F256" s="284">
        <f t="shared" si="33"/>
        <v>0</v>
      </c>
      <c r="G256" s="285">
        <v>27480000</v>
      </c>
      <c r="H256" s="285">
        <v>27480000</v>
      </c>
      <c r="I256" s="284">
        <f t="shared" si="34"/>
        <v>0</v>
      </c>
      <c r="J256" s="285">
        <v>26806745.844999999</v>
      </c>
      <c r="K256" s="285">
        <v>26806745.844999999</v>
      </c>
      <c r="L256" s="284">
        <f t="shared" si="35"/>
        <v>0</v>
      </c>
      <c r="M256" s="285">
        <v>27382256.556967631</v>
      </c>
      <c r="N256" s="285">
        <v>27358653.735140566</v>
      </c>
      <c r="O256" s="284">
        <f t="shared" si="36"/>
        <v>-23602.8218270652</v>
      </c>
      <c r="P256" s="285">
        <v>728867.45000000007</v>
      </c>
      <c r="Q256" s="285">
        <v>728867.45000000007</v>
      </c>
      <c r="R256" s="284">
        <f t="shared" si="37"/>
        <v>0</v>
      </c>
      <c r="S256" s="285">
        <v>742000</v>
      </c>
      <c r="T256" s="285">
        <v>742000</v>
      </c>
      <c r="U256" s="285">
        <v>735433.72500000009</v>
      </c>
      <c r="V256" s="285">
        <v>735433.72500000009</v>
      </c>
      <c r="W256" s="285">
        <v>758468.16130821337</v>
      </c>
      <c r="X256" s="285">
        <v>757429.26980566513</v>
      </c>
      <c r="Y256" s="285">
        <v>28140724.718275845</v>
      </c>
      <c r="Z256" s="285">
        <v>28116083.004946232</v>
      </c>
      <c r="AA256" s="284">
        <f t="shared" si="38"/>
        <v>-24641.713329613209</v>
      </c>
      <c r="AB256" s="284">
        <f t="shared" si="40"/>
        <v>4271.5125559010085</v>
      </c>
      <c r="AC256" s="284">
        <f t="shared" si="39"/>
        <v>4267.7721622565623</v>
      </c>
      <c r="AD256" s="285">
        <f t="shared" si="41"/>
        <v>-3.7403936444461579</v>
      </c>
      <c r="AE256" s="286">
        <f t="shared" si="42"/>
        <v>-8.7566022468525337E-4</v>
      </c>
      <c r="AF256" s="248">
        <v>4</v>
      </c>
    </row>
    <row r="257" spans="1:32">
      <c r="A257" s="280">
        <v>785</v>
      </c>
      <c r="B257" s="280" t="s">
        <v>283</v>
      </c>
      <c r="C257" s="285">
        <v>2673</v>
      </c>
      <c r="D257" s="285">
        <v>13920310.110000001</v>
      </c>
      <c r="E257" s="285">
        <v>13787945.070000002</v>
      </c>
      <c r="F257" s="284">
        <f t="shared" si="33"/>
        <v>-132365.03999999911</v>
      </c>
      <c r="G257" s="285">
        <v>15032000</v>
      </c>
      <c r="H257" s="285">
        <v>15032000</v>
      </c>
      <c r="I257" s="284">
        <f t="shared" si="34"/>
        <v>0</v>
      </c>
      <c r="J257" s="285">
        <v>14476155.055</v>
      </c>
      <c r="K257" s="285">
        <v>14409972.535</v>
      </c>
      <c r="L257" s="284">
        <f t="shared" si="35"/>
        <v>-66182.519999999553</v>
      </c>
      <c r="M257" s="285">
        <v>14786941.837939966</v>
      </c>
      <c r="N257" s="285">
        <v>14706650.751175901</v>
      </c>
      <c r="O257" s="284">
        <f t="shared" si="36"/>
        <v>-80291.086764065549</v>
      </c>
      <c r="P257" s="285">
        <v>250892.07</v>
      </c>
      <c r="Q257" s="285">
        <v>250892.07</v>
      </c>
      <c r="R257" s="284">
        <f t="shared" si="37"/>
        <v>0</v>
      </c>
      <c r="S257" s="285">
        <v>215000</v>
      </c>
      <c r="T257" s="285">
        <v>215000</v>
      </c>
      <c r="U257" s="285">
        <v>232946.035</v>
      </c>
      <c r="V257" s="285">
        <v>232946.035</v>
      </c>
      <c r="W257" s="285">
        <v>240242.1113479514</v>
      </c>
      <c r="X257" s="285">
        <v>239913.04613366062</v>
      </c>
      <c r="Y257" s="285">
        <v>15027183.949287917</v>
      </c>
      <c r="Z257" s="285">
        <v>14946563.797309561</v>
      </c>
      <c r="AA257" s="284">
        <f t="shared" si="38"/>
        <v>-80620.151978356764</v>
      </c>
      <c r="AB257" s="284">
        <f t="shared" si="40"/>
        <v>5621.8421059812636</v>
      </c>
      <c r="AC257" s="284">
        <f t="shared" si="39"/>
        <v>5591.6811811857688</v>
      </c>
      <c r="AD257" s="285">
        <f t="shared" si="41"/>
        <v>-30.160924795494793</v>
      </c>
      <c r="AE257" s="286">
        <f t="shared" si="42"/>
        <v>-5.3649540892309281E-3</v>
      </c>
      <c r="AF257" s="248">
        <v>17</v>
      </c>
    </row>
    <row r="258" spans="1:32">
      <c r="A258" s="280">
        <v>790</v>
      </c>
      <c r="B258" s="280" t="s">
        <v>284</v>
      </c>
      <c r="C258" s="285">
        <v>23998</v>
      </c>
      <c r="D258" s="285">
        <v>99011418.749999985</v>
      </c>
      <c r="E258" s="285">
        <v>98904935.749999985</v>
      </c>
      <c r="F258" s="284">
        <f t="shared" si="33"/>
        <v>-106483</v>
      </c>
      <c r="G258" s="285">
        <v>102980000</v>
      </c>
      <c r="H258" s="285">
        <v>102980000</v>
      </c>
      <c r="I258" s="284">
        <f t="shared" si="34"/>
        <v>0</v>
      </c>
      <c r="J258" s="285">
        <v>100995709.375</v>
      </c>
      <c r="K258" s="285">
        <v>100942467.875</v>
      </c>
      <c r="L258" s="284">
        <f t="shared" si="35"/>
        <v>-53241.5</v>
      </c>
      <c r="M258" s="285">
        <v>103163973.77173667</v>
      </c>
      <c r="N258" s="285">
        <v>103020711.34373733</v>
      </c>
      <c r="O258" s="284">
        <f t="shared" si="36"/>
        <v>-143262.42799933255</v>
      </c>
      <c r="P258" s="285">
        <v>1831416.33</v>
      </c>
      <c r="Q258" s="285">
        <v>1911723.24</v>
      </c>
      <c r="R258" s="284">
        <f t="shared" si="37"/>
        <v>80306.909999999916</v>
      </c>
      <c r="S258" s="285">
        <v>1973000</v>
      </c>
      <c r="T258" s="285">
        <v>1973000</v>
      </c>
      <c r="U258" s="285">
        <v>1902208.165</v>
      </c>
      <c r="V258" s="285">
        <v>1942361.62</v>
      </c>
      <c r="W258" s="285">
        <v>1961787.0112402313</v>
      </c>
      <c r="X258" s="285">
        <v>2000454.2809552941</v>
      </c>
      <c r="Y258" s="285">
        <v>105125760.7829769</v>
      </c>
      <c r="Z258" s="285">
        <v>105021165.62469263</v>
      </c>
      <c r="AA258" s="284">
        <f t="shared" si="38"/>
        <v>-104595.15828426182</v>
      </c>
      <c r="AB258" s="284">
        <f t="shared" si="40"/>
        <v>4380.6050830476242</v>
      </c>
      <c r="AC258" s="284">
        <f t="shared" si="39"/>
        <v>4376.2465882445467</v>
      </c>
      <c r="AD258" s="285">
        <f t="shared" si="41"/>
        <v>-4.3584948030775195</v>
      </c>
      <c r="AE258" s="286">
        <f t="shared" si="42"/>
        <v>-9.9495268814446015E-4</v>
      </c>
      <c r="AF258" s="248">
        <v>6</v>
      </c>
    </row>
    <row r="259" spans="1:32">
      <c r="A259" s="280">
        <v>791</v>
      </c>
      <c r="B259" s="280" t="s">
        <v>285</v>
      </c>
      <c r="C259" s="285">
        <v>5131</v>
      </c>
      <c r="D259" s="285">
        <v>24218960.560000002</v>
      </c>
      <c r="E259" s="285">
        <v>24218960.560000002</v>
      </c>
      <c r="F259" s="284">
        <f t="shared" si="33"/>
        <v>0</v>
      </c>
      <c r="G259" s="285">
        <v>24134000</v>
      </c>
      <c r="H259" s="285">
        <v>24134000</v>
      </c>
      <c r="I259" s="284">
        <f t="shared" si="34"/>
        <v>0</v>
      </c>
      <c r="J259" s="285">
        <v>24176480.280000001</v>
      </c>
      <c r="K259" s="285">
        <v>24176480.280000001</v>
      </c>
      <c r="L259" s="284">
        <f t="shared" si="35"/>
        <v>0</v>
      </c>
      <c r="M259" s="285">
        <v>24695522.145777583</v>
      </c>
      <c r="N259" s="285">
        <v>24674235.221965421</v>
      </c>
      <c r="O259" s="284">
        <f t="shared" si="36"/>
        <v>-21286.923812162131</v>
      </c>
      <c r="P259" s="285">
        <v>802392.89</v>
      </c>
      <c r="Q259" s="285">
        <v>802392.89</v>
      </c>
      <c r="R259" s="284">
        <f t="shared" si="37"/>
        <v>0</v>
      </c>
      <c r="S259" s="285">
        <v>800000</v>
      </c>
      <c r="T259" s="285">
        <v>800000</v>
      </c>
      <c r="U259" s="285">
        <v>801196.44500000007</v>
      </c>
      <c r="V259" s="285">
        <v>801196.44500000007</v>
      </c>
      <c r="W259" s="285">
        <v>826290.62800434802</v>
      </c>
      <c r="X259" s="285">
        <v>825158.83848982397</v>
      </c>
      <c r="Y259" s="285">
        <v>25521812.773781933</v>
      </c>
      <c r="Z259" s="285">
        <v>25499394.060455244</v>
      </c>
      <c r="AA259" s="284">
        <f t="shared" si="38"/>
        <v>-22418.713326688856</v>
      </c>
      <c r="AB259" s="284">
        <f t="shared" si="40"/>
        <v>4974.0426376499581</v>
      </c>
      <c r="AC259" s="284">
        <f t="shared" si="39"/>
        <v>4969.6733698022308</v>
      </c>
      <c r="AD259" s="285">
        <f t="shared" si="41"/>
        <v>-4.3692678477273148</v>
      </c>
      <c r="AE259" s="286">
        <f t="shared" si="42"/>
        <v>-8.7841383076515489E-4</v>
      </c>
      <c r="AF259" s="248">
        <v>17</v>
      </c>
    </row>
    <row r="260" spans="1:32">
      <c r="A260" s="280">
        <v>831</v>
      </c>
      <c r="B260" s="280" t="s">
        <v>286</v>
      </c>
      <c r="C260" s="285">
        <v>4595</v>
      </c>
      <c r="D260" s="285">
        <v>14803316.339999998</v>
      </c>
      <c r="E260" s="285">
        <v>14803316.339999998</v>
      </c>
      <c r="F260" s="284">
        <f t="shared" si="33"/>
        <v>0</v>
      </c>
      <c r="G260" s="285">
        <v>15622000</v>
      </c>
      <c r="H260" s="285">
        <v>15622000</v>
      </c>
      <c r="I260" s="284">
        <f t="shared" si="34"/>
        <v>0</v>
      </c>
      <c r="J260" s="285">
        <v>15212658.169999998</v>
      </c>
      <c r="K260" s="285">
        <v>15212658.169999998</v>
      </c>
      <c r="L260" s="284">
        <f t="shared" si="35"/>
        <v>0</v>
      </c>
      <c r="M260" s="285">
        <v>15539256.847249363</v>
      </c>
      <c r="N260" s="285">
        <v>15525862.395629659</v>
      </c>
      <c r="O260" s="284">
        <f t="shared" si="36"/>
        <v>-13394.451619703323</v>
      </c>
      <c r="P260" s="285">
        <v>412294.46</v>
      </c>
      <c r="Q260" s="285">
        <v>412294.46</v>
      </c>
      <c r="R260" s="284">
        <f t="shared" si="37"/>
        <v>0</v>
      </c>
      <c r="S260" s="285">
        <v>439000</v>
      </c>
      <c r="T260" s="285">
        <v>439000</v>
      </c>
      <c r="U260" s="285">
        <v>425647.23</v>
      </c>
      <c r="V260" s="285">
        <v>425647.23</v>
      </c>
      <c r="W260" s="285">
        <v>438978.87862571719</v>
      </c>
      <c r="X260" s="285">
        <v>438377.59903341928</v>
      </c>
      <c r="Y260" s="285">
        <v>15978235.72587508</v>
      </c>
      <c r="Z260" s="285">
        <v>15964239.994663078</v>
      </c>
      <c r="AA260" s="284">
        <f t="shared" si="38"/>
        <v>-13995.731212001294</v>
      </c>
      <c r="AB260" s="284">
        <f t="shared" si="40"/>
        <v>3477.3091895266766</v>
      </c>
      <c r="AC260" s="284">
        <f t="shared" si="39"/>
        <v>3474.2633285447396</v>
      </c>
      <c r="AD260" s="285">
        <f t="shared" si="41"/>
        <v>-3.0458609819370395</v>
      </c>
      <c r="AE260" s="286">
        <f t="shared" si="42"/>
        <v>-8.7592469231982076E-4</v>
      </c>
      <c r="AF260" s="248">
        <v>9</v>
      </c>
    </row>
    <row r="261" spans="1:32">
      <c r="A261" s="280">
        <v>832</v>
      </c>
      <c r="B261" s="280" t="s">
        <v>287</v>
      </c>
      <c r="C261" s="285">
        <v>3913</v>
      </c>
      <c r="D261" s="285">
        <v>17487809.460000008</v>
      </c>
      <c r="E261" s="285">
        <v>17499985.040000007</v>
      </c>
      <c r="F261" s="284">
        <f t="shared" si="33"/>
        <v>12175.579999998212</v>
      </c>
      <c r="G261" s="285">
        <v>18351000</v>
      </c>
      <c r="H261" s="285">
        <v>18351000</v>
      </c>
      <c r="I261" s="284">
        <f t="shared" si="34"/>
        <v>0</v>
      </c>
      <c r="J261" s="285">
        <v>17919404.730000004</v>
      </c>
      <c r="K261" s="285">
        <v>17925492.520000003</v>
      </c>
      <c r="L261" s="284">
        <f t="shared" si="35"/>
        <v>6087.7899999991059</v>
      </c>
      <c r="M261" s="285">
        <v>18304114.214464415</v>
      </c>
      <c r="N261" s="285">
        <v>18294549.652620558</v>
      </c>
      <c r="O261" s="284">
        <f t="shared" si="36"/>
        <v>-9564.5618438571692</v>
      </c>
      <c r="P261" s="285">
        <v>278000</v>
      </c>
      <c r="Q261" s="285">
        <v>320908.11000000004</v>
      </c>
      <c r="R261" s="284">
        <f t="shared" si="37"/>
        <v>42908.110000000044</v>
      </c>
      <c r="S261" s="285">
        <v>277000</v>
      </c>
      <c r="T261" s="285">
        <v>277000</v>
      </c>
      <c r="U261" s="285">
        <v>277500</v>
      </c>
      <c r="V261" s="285">
        <v>298954.05500000005</v>
      </c>
      <c r="W261" s="285">
        <v>286191.54603364045</v>
      </c>
      <c r="X261" s="285">
        <v>307895.25131457992</v>
      </c>
      <c r="Y261" s="285">
        <v>18590305.760498054</v>
      </c>
      <c r="Z261" s="285">
        <v>18602444.903935138</v>
      </c>
      <c r="AA261" s="284">
        <f t="shared" si="38"/>
        <v>12139.143437083811</v>
      </c>
      <c r="AB261" s="284">
        <f t="shared" si="40"/>
        <v>4750.9087044462185</v>
      </c>
      <c r="AC261" s="284">
        <f t="shared" si="39"/>
        <v>4754.0109644608074</v>
      </c>
      <c r="AD261" s="285">
        <f t="shared" si="41"/>
        <v>3.1022600145888646</v>
      </c>
      <c r="AE261" s="286">
        <f t="shared" si="42"/>
        <v>6.5298245190137242E-4</v>
      </c>
      <c r="AF261" s="248">
        <v>17</v>
      </c>
    </row>
    <row r="262" spans="1:32">
      <c r="A262" s="280">
        <v>833</v>
      </c>
      <c r="B262" s="280" t="s">
        <v>288</v>
      </c>
      <c r="C262" s="285">
        <v>1677</v>
      </c>
      <c r="D262" s="285">
        <v>6484386.1399999997</v>
      </c>
      <c r="E262" s="285">
        <v>6484386.1399999997</v>
      </c>
      <c r="F262" s="284">
        <f t="shared" si="33"/>
        <v>0</v>
      </c>
      <c r="G262" s="285">
        <v>7056000</v>
      </c>
      <c r="H262" s="285">
        <v>7056000</v>
      </c>
      <c r="I262" s="284">
        <f t="shared" si="34"/>
        <v>0</v>
      </c>
      <c r="J262" s="285">
        <v>6770193.0700000003</v>
      </c>
      <c r="K262" s="285">
        <v>6770193.0700000003</v>
      </c>
      <c r="L262" s="284">
        <f t="shared" si="35"/>
        <v>0</v>
      </c>
      <c r="M262" s="285">
        <v>6915541.5079045128</v>
      </c>
      <c r="N262" s="285">
        <v>6909580.483702247</v>
      </c>
      <c r="O262" s="284">
        <f t="shared" si="36"/>
        <v>-5961.0242022657767</v>
      </c>
      <c r="P262" s="285">
        <v>133687.44</v>
      </c>
      <c r="Q262" s="285">
        <v>133687.44</v>
      </c>
      <c r="R262" s="284">
        <f t="shared" si="37"/>
        <v>0</v>
      </c>
      <c r="S262" s="285">
        <v>130000</v>
      </c>
      <c r="T262" s="285">
        <v>130000</v>
      </c>
      <c r="U262" s="285">
        <v>131843.72</v>
      </c>
      <c r="V262" s="285">
        <v>131843.72</v>
      </c>
      <c r="W262" s="285">
        <v>135973.18220405909</v>
      </c>
      <c r="X262" s="285">
        <v>135786.93657006626</v>
      </c>
      <c r="Y262" s="285">
        <v>7051514.6901085721</v>
      </c>
      <c r="Z262" s="285">
        <v>7045367.4202723131</v>
      </c>
      <c r="AA262" s="284">
        <f t="shared" si="38"/>
        <v>-6147.2698362590745</v>
      </c>
      <c r="AB262" s="284">
        <f t="shared" si="40"/>
        <v>4204.8388134219276</v>
      </c>
      <c r="AC262" s="284">
        <f t="shared" si="39"/>
        <v>4201.1731784569547</v>
      </c>
      <c r="AD262" s="285">
        <f t="shared" si="41"/>
        <v>-3.6656349649729236</v>
      </c>
      <c r="AE262" s="286">
        <f t="shared" si="42"/>
        <v>-8.7176586966238642E-4</v>
      </c>
      <c r="AF262" s="248">
        <v>2</v>
      </c>
    </row>
    <row r="263" spans="1:32">
      <c r="A263" s="280">
        <v>834</v>
      </c>
      <c r="B263" s="280" t="s">
        <v>289</v>
      </c>
      <c r="C263" s="285">
        <v>5967</v>
      </c>
      <c r="D263" s="285">
        <v>21047000</v>
      </c>
      <c r="E263" s="285">
        <v>21097125.270000003</v>
      </c>
      <c r="F263" s="284">
        <f t="shared" si="33"/>
        <v>50125.270000003278</v>
      </c>
      <c r="G263" s="285">
        <v>22264000</v>
      </c>
      <c r="H263" s="285">
        <v>22264000</v>
      </c>
      <c r="I263" s="284">
        <f t="shared" si="34"/>
        <v>0</v>
      </c>
      <c r="J263" s="285">
        <v>21655500</v>
      </c>
      <c r="K263" s="285">
        <v>21680562.635000002</v>
      </c>
      <c r="L263" s="284">
        <f t="shared" si="35"/>
        <v>25062.635000001639</v>
      </c>
      <c r="M263" s="285">
        <v>22120419.25185838</v>
      </c>
      <c r="N263" s="285">
        <v>22126930.636924978</v>
      </c>
      <c r="O263" s="284">
        <f t="shared" si="36"/>
        <v>6511.3850665986538</v>
      </c>
      <c r="P263" s="285">
        <v>430000</v>
      </c>
      <c r="Q263" s="285">
        <v>403849.15</v>
      </c>
      <c r="R263" s="284">
        <f t="shared" si="37"/>
        <v>-26150.849999999977</v>
      </c>
      <c r="S263" s="285">
        <v>444000</v>
      </c>
      <c r="T263" s="285">
        <v>444000</v>
      </c>
      <c r="U263" s="285">
        <v>437000</v>
      </c>
      <c r="V263" s="285">
        <v>423924.57500000001</v>
      </c>
      <c r="W263" s="285">
        <v>450687.22744757071</v>
      </c>
      <c r="X263" s="285">
        <v>436603.42241570016</v>
      </c>
      <c r="Y263" s="285">
        <v>22571106.479305949</v>
      </c>
      <c r="Z263" s="285">
        <v>22563534.059340678</v>
      </c>
      <c r="AA263" s="284">
        <f t="shared" si="38"/>
        <v>-7572.4199652709067</v>
      </c>
      <c r="AB263" s="284">
        <f t="shared" si="40"/>
        <v>3782.6556861581948</v>
      </c>
      <c r="AC263" s="284">
        <f t="shared" si="39"/>
        <v>3781.3866363902594</v>
      </c>
      <c r="AD263" s="285">
        <f t="shared" si="41"/>
        <v>-1.2690497679354849</v>
      </c>
      <c r="AE263" s="286">
        <f t="shared" si="42"/>
        <v>-3.3549174792178314E-4</v>
      </c>
      <c r="AF263" s="248">
        <v>5</v>
      </c>
    </row>
    <row r="264" spans="1:32">
      <c r="A264" s="280">
        <v>837</v>
      </c>
      <c r="B264" s="280" t="s">
        <v>290</v>
      </c>
      <c r="C264" s="285">
        <v>244223</v>
      </c>
      <c r="D264" s="285">
        <v>820538631.5200001</v>
      </c>
      <c r="E264" s="285">
        <v>856262242.88999999</v>
      </c>
      <c r="F264" s="284">
        <f t="shared" si="33"/>
        <v>35723611.369999886</v>
      </c>
      <c r="G264" s="285">
        <v>894563000</v>
      </c>
      <c r="H264" s="285">
        <v>894563000</v>
      </c>
      <c r="I264" s="284">
        <f t="shared" si="34"/>
        <v>0</v>
      </c>
      <c r="J264" s="285">
        <v>857550815.75999999</v>
      </c>
      <c r="K264" s="285">
        <v>875412621.44499993</v>
      </c>
      <c r="L264" s="284">
        <f t="shared" si="35"/>
        <v>17861805.684999943</v>
      </c>
      <c r="M264" s="285">
        <v>875961468.18980682</v>
      </c>
      <c r="N264" s="285">
        <v>893435962.87173438</v>
      </c>
      <c r="O264" s="284">
        <f t="shared" si="36"/>
        <v>17474494.681927562</v>
      </c>
      <c r="P264" s="285">
        <v>17929545.18</v>
      </c>
      <c r="Q264" s="285">
        <v>17853891.139999993</v>
      </c>
      <c r="R264" s="284">
        <f t="shared" si="37"/>
        <v>-75654.040000006557</v>
      </c>
      <c r="S264" s="285">
        <v>20329000</v>
      </c>
      <c r="T264" s="285">
        <v>20329000</v>
      </c>
      <c r="U264" s="285">
        <v>19129272.59</v>
      </c>
      <c r="V264" s="285">
        <v>19091445.569999997</v>
      </c>
      <c r="W264" s="285">
        <v>19728418.367679428</v>
      </c>
      <c r="X264" s="285">
        <v>19662437.533198107</v>
      </c>
      <c r="Y264" s="285">
        <v>895689886.5574863</v>
      </c>
      <c r="Z264" s="285">
        <v>913098400.4049325</v>
      </c>
      <c r="AA264" s="284">
        <f t="shared" si="38"/>
        <v>17408513.847446203</v>
      </c>
      <c r="AB264" s="284">
        <f t="shared" si="40"/>
        <v>3667.5083286892973</v>
      </c>
      <c r="AC264" s="284">
        <f t="shared" si="39"/>
        <v>3738.7895505539304</v>
      </c>
      <c r="AD264" s="285">
        <f t="shared" si="41"/>
        <v>71.281221864633153</v>
      </c>
      <c r="AE264" s="286">
        <f t="shared" si="42"/>
        <v>1.9435871844388639E-2</v>
      </c>
      <c r="AF264" s="248">
        <v>6</v>
      </c>
    </row>
    <row r="265" spans="1:32">
      <c r="A265" s="280">
        <v>844</v>
      </c>
      <c r="B265" s="280" t="s">
        <v>291</v>
      </c>
      <c r="C265" s="285">
        <v>1479</v>
      </c>
      <c r="D265" s="285">
        <v>7990345.8099999996</v>
      </c>
      <c r="E265" s="285">
        <v>8220122.4199999999</v>
      </c>
      <c r="F265" s="284">
        <f t="shared" si="33"/>
        <v>229776.61000000034</v>
      </c>
      <c r="G265" s="285">
        <v>8719000</v>
      </c>
      <c r="H265" s="285">
        <v>8719000</v>
      </c>
      <c r="I265" s="284">
        <f t="shared" si="34"/>
        <v>0</v>
      </c>
      <c r="J265" s="285">
        <v>8354672.9049999993</v>
      </c>
      <c r="K265" s="285">
        <v>8469561.2100000009</v>
      </c>
      <c r="L265" s="284">
        <f t="shared" si="35"/>
        <v>114888.30500000156</v>
      </c>
      <c r="M265" s="285">
        <v>8534038.3445656542</v>
      </c>
      <c r="N265" s="285">
        <v>8643935.8873612732</v>
      </c>
      <c r="O265" s="284">
        <f t="shared" si="36"/>
        <v>109897.542795619</v>
      </c>
      <c r="P265" s="285">
        <v>159143.99</v>
      </c>
      <c r="Q265" s="285">
        <v>169450.07</v>
      </c>
      <c r="R265" s="284">
        <f t="shared" si="37"/>
        <v>10306.080000000016</v>
      </c>
      <c r="S265" s="285">
        <v>167000</v>
      </c>
      <c r="T265" s="285">
        <v>167000</v>
      </c>
      <c r="U265" s="285">
        <v>163071.995</v>
      </c>
      <c r="V265" s="285">
        <v>168225.035</v>
      </c>
      <c r="W265" s="285">
        <v>168179.55446428858</v>
      </c>
      <c r="X265" s="285">
        <v>173256.35348458143</v>
      </c>
      <c r="Y265" s="285">
        <v>8702217.8990299422</v>
      </c>
      <c r="Z265" s="285">
        <v>8817192.2408458553</v>
      </c>
      <c r="AA265" s="284">
        <f t="shared" si="38"/>
        <v>114974.3418159131</v>
      </c>
      <c r="AB265" s="284">
        <f t="shared" si="40"/>
        <v>5883.8525348410694</v>
      </c>
      <c r="AC265" s="284">
        <f t="shared" si="39"/>
        <v>5961.5904265353993</v>
      </c>
      <c r="AD265" s="285">
        <f t="shared" si="41"/>
        <v>77.737891694329846</v>
      </c>
      <c r="AE265" s="286">
        <f t="shared" si="42"/>
        <v>1.3212073421964109E-2</v>
      </c>
      <c r="AF265" s="248">
        <v>11</v>
      </c>
    </row>
    <row r="266" spans="1:32">
      <c r="A266" s="280">
        <v>845</v>
      </c>
      <c r="B266" s="280" t="s">
        <v>292</v>
      </c>
      <c r="C266" s="285">
        <v>2882</v>
      </c>
      <c r="D266" s="285">
        <v>13139993.48</v>
      </c>
      <c r="E266" s="285">
        <v>13139993.48</v>
      </c>
      <c r="F266" s="284">
        <f t="shared" ref="F266:F303" si="43">E266-D266</f>
        <v>0</v>
      </c>
      <c r="G266" s="285">
        <v>13484000</v>
      </c>
      <c r="H266" s="285">
        <v>13484000</v>
      </c>
      <c r="I266" s="284">
        <f t="shared" ref="I266:I303" si="44">H266-G266</f>
        <v>0</v>
      </c>
      <c r="J266" s="285">
        <v>13311996.74</v>
      </c>
      <c r="K266" s="285">
        <v>13311996.74</v>
      </c>
      <c r="L266" s="284">
        <f t="shared" ref="L266:L303" si="45">K266-J266</f>
        <v>0</v>
      </c>
      <c r="M266" s="285">
        <v>13597790.352020131</v>
      </c>
      <c r="N266" s="285">
        <v>13586069.396069959</v>
      </c>
      <c r="O266" s="284">
        <f t="shared" ref="O266:O303" si="46">N266-M266</f>
        <v>-11720.955950172618</v>
      </c>
      <c r="P266" s="285">
        <v>308016.02</v>
      </c>
      <c r="Q266" s="285">
        <v>308016.02</v>
      </c>
      <c r="R266" s="284">
        <f t="shared" ref="R266:R303" si="47">Q266-P266</f>
        <v>0</v>
      </c>
      <c r="S266" s="285">
        <v>331000</v>
      </c>
      <c r="T266" s="285">
        <v>331000</v>
      </c>
      <c r="U266" s="285">
        <v>319508.01</v>
      </c>
      <c r="V266" s="285">
        <v>319508.01</v>
      </c>
      <c r="W266" s="285">
        <v>329515.28415146616</v>
      </c>
      <c r="X266" s="285">
        <v>329063.93939353421</v>
      </c>
      <c r="Y266" s="285">
        <v>13927305.636171598</v>
      </c>
      <c r="Z266" s="285">
        <v>13915133.335463492</v>
      </c>
      <c r="AA266" s="284">
        <f t="shared" ref="AA266:AA303" si="48">Z266-Y266</f>
        <v>-12172.300708105788</v>
      </c>
      <c r="AB266" s="284">
        <f t="shared" si="40"/>
        <v>4832.514099990145</v>
      </c>
      <c r="AC266" s="284">
        <f t="shared" ref="AC266:AC303" si="49">Z266/C266</f>
        <v>4828.2905397166869</v>
      </c>
      <c r="AD266" s="285">
        <f t="shared" si="41"/>
        <v>-4.2235602734581335</v>
      </c>
      <c r="AE266" s="286">
        <f t="shared" si="42"/>
        <v>-8.7398819456455318E-4</v>
      </c>
      <c r="AF266" s="248">
        <v>19</v>
      </c>
    </row>
    <row r="267" spans="1:32">
      <c r="A267" s="280">
        <v>846</v>
      </c>
      <c r="B267" s="280" t="s">
        <v>293</v>
      </c>
      <c r="C267" s="285">
        <v>4952</v>
      </c>
      <c r="D267" s="285">
        <v>22026439.100000001</v>
      </c>
      <c r="E267" s="285">
        <v>22026439.100000001</v>
      </c>
      <c r="F267" s="284">
        <f t="shared" si="43"/>
        <v>0</v>
      </c>
      <c r="G267" s="285">
        <v>22186000</v>
      </c>
      <c r="H267" s="285">
        <v>22186000</v>
      </c>
      <c r="I267" s="284">
        <f t="shared" si="44"/>
        <v>0</v>
      </c>
      <c r="J267" s="285">
        <v>22106219.550000001</v>
      </c>
      <c r="K267" s="285">
        <v>22106219.550000001</v>
      </c>
      <c r="L267" s="284">
        <f t="shared" si="45"/>
        <v>0</v>
      </c>
      <c r="M267" s="285">
        <v>22580815.244147122</v>
      </c>
      <c r="N267" s="285">
        <v>22561351.144911595</v>
      </c>
      <c r="O267" s="284">
        <f t="shared" si="46"/>
        <v>-19464.099235527217</v>
      </c>
      <c r="P267" s="285">
        <v>514522.26</v>
      </c>
      <c r="Q267" s="285">
        <v>514522.26</v>
      </c>
      <c r="R267" s="284">
        <f t="shared" si="47"/>
        <v>0</v>
      </c>
      <c r="S267" s="285">
        <v>509000</v>
      </c>
      <c r="T267" s="285">
        <v>509000</v>
      </c>
      <c r="U267" s="285">
        <v>511761.13</v>
      </c>
      <c r="V267" s="285">
        <v>511761.13</v>
      </c>
      <c r="W267" s="285">
        <v>527789.94232296525</v>
      </c>
      <c r="X267" s="285">
        <v>527067.01614862983</v>
      </c>
      <c r="Y267" s="285">
        <v>23108605.186470088</v>
      </c>
      <c r="Z267" s="285">
        <v>23088418.161060225</v>
      </c>
      <c r="AA267" s="284">
        <f t="shared" si="48"/>
        <v>-20187.025409862399</v>
      </c>
      <c r="AB267" s="284">
        <f t="shared" ref="AB267:AB303" si="50">Y267/C267</f>
        <v>4666.5196257007447</v>
      </c>
      <c r="AC267" s="284">
        <f t="shared" si="49"/>
        <v>4662.4430858360711</v>
      </c>
      <c r="AD267" s="285">
        <f t="shared" ref="AD267:AD303" si="51">AC267-AB267</f>
        <v>-4.0765398646735775</v>
      </c>
      <c r="AE267" s="286">
        <f t="shared" ref="AE267:AE303" si="52">AD267/AB267</f>
        <v>-8.7357178189546923E-4</v>
      </c>
      <c r="AF267" s="248">
        <v>14</v>
      </c>
    </row>
    <row r="268" spans="1:32">
      <c r="A268" s="280">
        <v>848</v>
      </c>
      <c r="B268" s="280" t="s">
        <v>294</v>
      </c>
      <c r="C268" s="285">
        <v>4241</v>
      </c>
      <c r="D268" s="285">
        <v>19349244.449999999</v>
      </c>
      <c r="E268" s="285">
        <v>19349244.449999999</v>
      </c>
      <c r="F268" s="284">
        <f t="shared" si="43"/>
        <v>0</v>
      </c>
      <c r="G268" s="285">
        <v>18934000</v>
      </c>
      <c r="H268" s="285">
        <v>18934000</v>
      </c>
      <c r="I268" s="284">
        <f t="shared" si="44"/>
        <v>0</v>
      </c>
      <c r="J268" s="285">
        <v>19141622.225000001</v>
      </c>
      <c r="K268" s="285">
        <v>19141622.225000001</v>
      </c>
      <c r="L268" s="284">
        <f t="shared" si="45"/>
        <v>0</v>
      </c>
      <c r="M268" s="285">
        <v>19552571.345740814</v>
      </c>
      <c r="N268" s="285">
        <v>19535717.517175797</v>
      </c>
      <c r="O268" s="284">
        <f t="shared" si="46"/>
        <v>-16853.828565016389</v>
      </c>
      <c r="P268" s="285">
        <v>544083.11</v>
      </c>
      <c r="Q268" s="285">
        <v>544083.11</v>
      </c>
      <c r="R268" s="284">
        <f t="shared" si="47"/>
        <v>0</v>
      </c>
      <c r="S268" s="285">
        <v>425000</v>
      </c>
      <c r="T268" s="285">
        <v>425000</v>
      </c>
      <c r="U268" s="285">
        <v>484541.55499999999</v>
      </c>
      <c r="V268" s="285">
        <v>484541.55499999999</v>
      </c>
      <c r="W268" s="285">
        <v>499717.82610088011</v>
      </c>
      <c r="X268" s="285">
        <v>499033.35095783306</v>
      </c>
      <c r="Y268" s="285">
        <v>20052289.171841692</v>
      </c>
      <c r="Z268" s="285">
        <v>20034750.868133631</v>
      </c>
      <c r="AA268" s="284">
        <f t="shared" si="48"/>
        <v>-17538.303708061576</v>
      </c>
      <c r="AB268" s="284">
        <f t="shared" si="50"/>
        <v>4728.1983428063413</v>
      </c>
      <c r="AC268" s="284">
        <f t="shared" si="49"/>
        <v>4724.0629257565743</v>
      </c>
      <c r="AD268" s="285">
        <f t="shared" si="51"/>
        <v>-4.1354170497670566</v>
      </c>
      <c r="AE268" s="286">
        <f t="shared" si="52"/>
        <v>-8.7462850539229932E-4</v>
      </c>
      <c r="AF268" s="248">
        <v>12</v>
      </c>
    </row>
    <row r="269" spans="1:32">
      <c r="A269" s="280">
        <v>849</v>
      </c>
      <c r="B269" s="280" t="s">
        <v>295</v>
      </c>
      <c r="C269" s="285">
        <v>2938</v>
      </c>
      <c r="D269" s="285">
        <v>11021515.300000001</v>
      </c>
      <c r="E269" s="285">
        <v>11140445.66</v>
      </c>
      <c r="F269" s="284">
        <f t="shared" si="43"/>
        <v>118930.3599999994</v>
      </c>
      <c r="G269" s="285">
        <v>11423000</v>
      </c>
      <c r="H269" s="285">
        <v>11423000</v>
      </c>
      <c r="I269" s="284">
        <f t="shared" si="44"/>
        <v>0</v>
      </c>
      <c r="J269" s="285">
        <v>11222257.65</v>
      </c>
      <c r="K269" s="285">
        <v>11281722.83</v>
      </c>
      <c r="L269" s="284">
        <f t="shared" si="45"/>
        <v>59465.179999999702</v>
      </c>
      <c r="M269" s="285">
        <v>11463186.911887279</v>
      </c>
      <c r="N269" s="285">
        <v>11513995.403487965</v>
      </c>
      <c r="O269" s="284">
        <f t="shared" si="46"/>
        <v>50808.491600686684</v>
      </c>
      <c r="P269" s="285">
        <v>267872.94999999995</v>
      </c>
      <c r="Q269" s="285">
        <v>299273.38999999996</v>
      </c>
      <c r="R269" s="284">
        <f t="shared" si="47"/>
        <v>31400.440000000002</v>
      </c>
      <c r="S269" s="285">
        <v>385000</v>
      </c>
      <c r="T269" s="285">
        <v>385000</v>
      </c>
      <c r="U269" s="285">
        <v>326436.47499999998</v>
      </c>
      <c r="V269" s="285">
        <v>342136.69499999995</v>
      </c>
      <c r="W269" s="285">
        <v>336660.75481809664</v>
      </c>
      <c r="X269" s="285">
        <v>352369.40904168284</v>
      </c>
      <c r="Y269" s="285">
        <v>11799847.666705376</v>
      </c>
      <c r="Z269" s="285">
        <v>11866364.812529648</v>
      </c>
      <c r="AA269" s="284">
        <f t="shared" si="48"/>
        <v>66517.145824272186</v>
      </c>
      <c r="AB269" s="284">
        <f t="shared" si="50"/>
        <v>4016.2857953387934</v>
      </c>
      <c r="AC269" s="284">
        <f t="shared" si="49"/>
        <v>4038.9260764226165</v>
      </c>
      <c r="AD269" s="285">
        <f t="shared" si="51"/>
        <v>22.640281083823083</v>
      </c>
      <c r="AE269" s="286">
        <f t="shared" si="52"/>
        <v>5.637119029253063E-3</v>
      </c>
      <c r="AF269" s="248">
        <v>16</v>
      </c>
    </row>
    <row r="270" spans="1:32">
      <c r="A270" s="280">
        <v>850</v>
      </c>
      <c r="B270" s="280" t="s">
        <v>296</v>
      </c>
      <c r="C270" s="285">
        <v>2387</v>
      </c>
      <c r="D270" s="285">
        <v>8451123.7800000012</v>
      </c>
      <c r="E270" s="285">
        <v>8501989.4499999993</v>
      </c>
      <c r="F270" s="284">
        <f t="shared" si="43"/>
        <v>50865.669999998063</v>
      </c>
      <c r="G270" s="285">
        <v>8948000</v>
      </c>
      <c r="H270" s="285">
        <v>8948000</v>
      </c>
      <c r="I270" s="284">
        <f t="shared" si="44"/>
        <v>0</v>
      </c>
      <c r="J270" s="285">
        <v>8699561.8900000006</v>
      </c>
      <c r="K270" s="285">
        <v>8724994.7249999996</v>
      </c>
      <c r="L270" s="284">
        <f t="shared" si="45"/>
        <v>25432.834999999031</v>
      </c>
      <c r="M270" s="285">
        <v>8886331.7085400689</v>
      </c>
      <c r="N270" s="285">
        <v>8904628.3686360288</v>
      </c>
      <c r="O270" s="284">
        <f t="shared" si="46"/>
        <v>18296.660095959902</v>
      </c>
      <c r="P270" s="285">
        <v>217743.78999999998</v>
      </c>
      <c r="Q270" s="285">
        <v>217743.78999999998</v>
      </c>
      <c r="R270" s="284">
        <f t="shared" si="47"/>
        <v>0</v>
      </c>
      <c r="S270" s="285">
        <v>225000</v>
      </c>
      <c r="T270" s="285">
        <v>225000</v>
      </c>
      <c r="U270" s="285">
        <v>221371.89499999999</v>
      </c>
      <c r="V270" s="285">
        <v>221371.89499999999</v>
      </c>
      <c r="W270" s="285">
        <v>228305.45902142959</v>
      </c>
      <c r="X270" s="285">
        <v>227992.7437177923</v>
      </c>
      <c r="Y270" s="285">
        <v>9114637.1675614994</v>
      </c>
      <c r="Z270" s="285">
        <v>9132621.1123538204</v>
      </c>
      <c r="AA270" s="284">
        <f t="shared" si="48"/>
        <v>17983.944792320952</v>
      </c>
      <c r="AB270" s="284">
        <f t="shared" si="50"/>
        <v>3818.4487505494344</v>
      </c>
      <c r="AC270" s="284">
        <f t="shared" si="49"/>
        <v>3825.9828706970343</v>
      </c>
      <c r="AD270" s="285">
        <f t="shared" si="51"/>
        <v>7.5341201475998787</v>
      </c>
      <c r="AE270" s="286">
        <f t="shared" si="52"/>
        <v>1.9730840034230652E-3</v>
      </c>
      <c r="AF270" s="248">
        <v>13</v>
      </c>
    </row>
    <row r="271" spans="1:32">
      <c r="A271" s="280">
        <v>851</v>
      </c>
      <c r="B271" s="280" t="s">
        <v>297</v>
      </c>
      <c r="C271" s="285">
        <v>21333</v>
      </c>
      <c r="D271" s="285">
        <v>93694066.25</v>
      </c>
      <c r="E271" s="285">
        <v>76485556.909999996</v>
      </c>
      <c r="F271" s="284">
        <f t="shared" si="43"/>
        <v>-17208509.340000004</v>
      </c>
      <c r="G271" s="285">
        <v>79563000</v>
      </c>
      <c r="H271" s="285">
        <v>79563000</v>
      </c>
      <c r="I271" s="284">
        <f t="shared" si="44"/>
        <v>0</v>
      </c>
      <c r="J271" s="285">
        <v>86628533.125</v>
      </c>
      <c r="K271" s="285">
        <v>78024278.454999998</v>
      </c>
      <c r="L271" s="284">
        <f t="shared" si="45"/>
        <v>-8604254.6700000018</v>
      </c>
      <c r="M271" s="285">
        <v>88488350.391286328</v>
      </c>
      <c r="N271" s="285">
        <v>79630673.171868294</v>
      </c>
      <c r="O271" s="284">
        <f t="shared" si="46"/>
        <v>-8857677.219418034</v>
      </c>
      <c r="P271" s="285">
        <v>2235557</v>
      </c>
      <c r="Q271" s="285">
        <v>2235557</v>
      </c>
      <c r="R271" s="284">
        <f t="shared" si="47"/>
        <v>0</v>
      </c>
      <c r="S271" s="285">
        <v>2528000</v>
      </c>
      <c r="T271" s="285">
        <v>2528000</v>
      </c>
      <c r="U271" s="285">
        <v>2381778.5</v>
      </c>
      <c r="V271" s="285">
        <v>2381778.5</v>
      </c>
      <c r="W271" s="285">
        <v>2456377.9143231893</v>
      </c>
      <c r="X271" s="285">
        <v>2453013.3562937053</v>
      </c>
      <c r="Y271" s="285">
        <v>90944728.305609524</v>
      </c>
      <c r="Z271" s="285">
        <v>82083686.528162003</v>
      </c>
      <c r="AA271" s="284">
        <f t="shared" si="48"/>
        <v>-8861041.7774475217</v>
      </c>
      <c r="AB271" s="284">
        <f t="shared" si="50"/>
        <v>4263.1007502746697</v>
      </c>
      <c r="AC271" s="284">
        <f t="shared" si="49"/>
        <v>3847.7329268345757</v>
      </c>
      <c r="AD271" s="285">
        <f t="shared" si="51"/>
        <v>-415.36782344009407</v>
      </c>
      <c r="AE271" s="286">
        <f t="shared" si="52"/>
        <v>-9.7433264605189571E-2</v>
      </c>
      <c r="AF271" s="248">
        <v>19</v>
      </c>
    </row>
    <row r="272" spans="1:32">
      <c r="A272" s="280">
        <v>853</v>
      </c>
      <c r="B272" s="280" t="s">
        <v>298</v>
      </c>
      <c r="C272" s="285">
        <v>195137</v>
      </c>
      <c r="D272" s="285">
        <v>689174288.6700002</v>
      </c>
      <c r="E272" s="285">
        <v>689174288.6700002</v>
      </c>
      <c r="F272" s="284">
        <f t="shared" si="43"/>
        <v>0</v>
      </c>
      <c r="G272" s="285">
        <v>698950000</v>
      </c>
      <c r="H272" s="285">
        <v>698950000</v>
      </c>
      <c r="I272" s="284">
        <f t="shared" si="44"/>
        <v>0</v>
      </c>
      <c r="J272" s="285">
        <v>694062144.33500004</v>
      </c>
      <c r="K272" s="285">
        <v>694062144.33500004</v>
      </c>
      <c r="L272" s="284">
        <f t="shared" si="45"/>
        <v>0</v>
      </c>
      <c r="M272" s="285">
        <v>708962878.69289756</v>
      </c>
      <c r="N272" s="285">
        <v>708351770.38365424</v>
      </c>
      <c r="O272" s="284">
        <f t="shared" si="46"/>
        <v>-611108.30924332142</v>
      </c>
      <c r="P272" s="285">
        <v>13783533.289999999</v>
      </c>
      <c r="Q272" s="285">
        <v>13783533.289999999</v>
      </c>
      <c r="R272" s="284">
        <f t="shared" si="47"/>
        <v>0</v>
      </c>
      <c r="S272" s="285">
        <v>15348000</v>
      </c>
      <c r="T272" s="285">
        <v>15348000</v>
      </c>
      <c r="U272" s="285">
        <v>14565766.645</v>
      </c>
      <c r="V272" s="285">
        <v>14565766.645</v>
      </c>
      <c r="W272" s="285">
        <v>15021979.370442457</v>
      </c>
      <c r="X272" s="285">
        <v>15001403.415490717</v>
      </c>
      <c r="Y272" s="285">
        <v>723984858.06334007</v>
      </c>
      <c r="Z272" s="285">
        <v>723353173.79914498</v>
      </c>
      <c r="AA272" s="284">
        <f t="shared" si="48"/>
        <v>-631684.26419508457</v>
      </c>
      <c r="AB272" s="284">
        <f t="shared" si="50"/>
        <v>3710.1362533160809</v>
      </c>
      <c r="AC272" s="284">
        <f t="shared" si="49"/>
        <v>3706.8991211259013</v>
      </c>
      <c r="AD272" s="285">
        <f t="shared" si="51"/>
        <v>-3.2371321901796364</v>
      </c>
      <c r="AE272" s="286">
        <f t="shared" si="52"/>
        <v>-8.725103255402875E-4</v>
      </c>
      <c r="AF272" s="248">
        <v>2</v>
      </c>
    </row>
    <row r="273" spans="1:32">
      <c r="A273" s="280">
        <v>854</v>
      </c>
      <c r="B273" s="280" t="s">
        <v>299</v>
      </c>
      <c r="C273" s="285">
        <v>3296</v>
      </c>
      <c r="D273" s="285">
        <v>19275300.16</v>
      </c>
      <c r="E273" s="285">
        <v>19275300.16</v>
      </c>
      <c r="F273" s="284">
        <f t="shared" si="43"/>
        <v>0</v>
      </c>
      <c r="G273" s="285">
        <v>18805000</v>
      </c>
      <c r="H273" s="285">
        <v>18805000</v>
      </c>
      <c r="I273" s="284">
        <f t="shared" si="44"/>
        <v>0</v>
      </c>
      <c r="J273" s="285">
        <v>19040150.079999998</v>
      </c>
      <c r="K273" s="285">
        <v>19040150.079999998</v>
      </c>
      <c r="L273" s="284">
        <f t="shared" si="45"/>
        <v>0</v>
      </c>
      <c r="M273" s="285">
        <v>19448920.707806554</v>
      </c>
      <c r="N273" s="285">
        <v>19432156.223504826</v>
      </c>
      <c r="O273" s="284">
        <f t="shared" si="46"/>
        <v>-16764.484301727265</v>
      </c>
      <c r="P273" s="285">
        <v>379747.44</v>
      </c>
      <c r="Q273" s="285">
        <v>379747.44</v>
      </c>
      <c r="R273" s="284">
        <f t="shared" si="47"/>
        <v>0</v>
      </c>
      <c r="S273" s="285">
        <v>392000</v>
      </c>
      <c r="T273" s="285">
        <v>392000</v>
      </c>
      <c r="U273" s="285">
        <v>385873.72</v>
      </c>
      <c r="V273" s="285">
        <v>385873.72</v>
      </c>
      <c r="W273" s="285">
        <v>397959.6270290165</v>
      </c>
      <c r="X273" s="285">
        <v>397414.53246082179</v>
      </c>
      <c r="Y273" s="285">
        <v>19846880.33483557</v>
      </c>
      <c r="Z273" s="285">
        <v>19829570.75596565</v>
      </c>
      <c r="AA273" s="284">
        <f t="shared" si="48"/>
        <v>-17309.578869920224</v>
      </c>
      <c r="AB273" s="284">
        <f t="shared" si="50"/>
        <v>6021.5049559573936</v>
      </c>
      <c r="AC273" s="284">
        <f t="shared" si="49"/>
        <v>6016.2532633390929</v>
      </c>
      <c r="AD273" s="285">
        <f t="shared" si="51"/>
        <v>-5.2516926183006944</v>
      </c>
      <c r="AE273" s="286">
        <f t="shared" si="52"/>
        <v>-8.7215615642812297E-4</v>
      </c>
      <c r="AF273" s="248">
        <v>19</v>
      </c>
    </row>
    <row r="274" spans="1:32">
      <c r="A274" s="280">
        <v>857</v>
      </c>
      <c r="B274" s="280" t="s">
        <v>300</v>
      </c>
      <c r="C274" s="285">
        <v>2420</v>
      </c>
      <c r="D274" s="285">
        <v>14377508.159999996</v>
      </c>
      <c r="E274" s="285">
        <v>14377508.159999998</v>
      </c>
      <c r="F274" s="284">
        <f t="shared" si="43"/>
        <v>0</v>
      </c>
      <c r="G274" s="285">
        <v>15013000</v>
      </c>
      <c r="H274" s="285">
        <v>15013000</v>
      </c>
      <c r="I274" s="284">
        <f t="shared" si="44"/>
        <v>0</v>
      </c>
      <c r="J274" s="285">
        <v>14695254.079999998</v>
      </c>
      <c r="K274" s="285">
        <v>14695254.079999998</v>
      </c>
      <c r="L274" s="284">
        <f t="shared" si="45"/>
        <v>0</v>
      </c>
      <c r="M274" s="285">
        <v>15010744.672816712</v>
      </c>
      <c r="N274" s="285">
        <v>14997805.785502331</v>
      </c>
      <c r="O274" s="284">
        <f t="shared" si="46"/>
        <v>-12938.887314381078</v>
      </c>
      <c r="P274" s="285">
        <v>289333.70999999996</v>
      </c>
      <c r="Q274" s="285">
        <v>289333.70999999996</v>
      </c>
      <c r="R274" s="284">
        <f t="shared" si="47"/>
        <v>0</v>
      </c>
      <c r="S274" s="285">
        <v>320000</v>
      </c>
      <c r="T274" s="285">
        <v>320000</v>
      </c>
      <c r="U274" s="285">
        <v>304666.85499999998</v>
      </c>
      <c r="V274" s="285">
        <v>304666.85499999998</v>
      </c>
      <c r="W274" s="285">
        <v>314209.29101858358</v>
      </c>
      <c r="X274" s="285">
        <v>313778.91123586748</v>
      </c>
      <c r="Y274" s="285">
        <v>15324953.963835295</v>
      </c>
      <c r="Z274" s="285">
        <v>15311584.696738198</v>
      </c>
      <c r="AA274" s="284">
        <f t="shared" si="48"/>
        <v>-13369.26709709689</v>
      </c>
      <c r="AB274" s="284">
        <f t="shared" si="50"/>
        <v>6332.625604890618</v>
      </c>
      <c r="AC274" s="284">
        <f t="shared" si="49"/>
        <v>6327.1011143546275</v>
      </c>
      <c r="AD274" s="285">
        <f t="shared" si="51"/>
        <v>-5.5244905359904806</v>
      </c>
      <c r="AE274" s="286">
        <f t="shared" si="52"/>
        <v>-8.7238546547327488E-4</v>
      </c>
      <c r="AF274" s="248">
        <v>11</v>
      </c>
    </row>
    <row r="275" spans="1:32">
      <c r="A275" s="280">
        <v>858</v>
      </c>
      <c r="B275" s="280" t="s">
        <v>301</v>
      </c>
      <c r="C275" s="285">
        <v>39718</v>
      </c>
      <c r="D275" s="285">
        <v>125321000</v>
      </c>
      <c r="E275" s="285">
        <v>118848288.98999996</v>
      </c>
      <c r="F275" s="284">
        <f t="shared" si="43"/>
        <v>-6472711.0100000352</v>
      </c>
      <c r="G275" s="285">
        <v>128368000</v>
      </c>
      <c r="H275" s="285">
        <v>128368000</v>
      </c>
      <c r="I275" s="284">
        <f t="shared" si="44"/>
        <v>0</v>
      </c>
      <c r="J275" s="285">
        <v>126844500</v>
      </c>
      <c r="K275" s="285">
        <v>123608144.49499997</v>
      </c>
      <c r="L275" s="284">
        <f t="shared" si="45"/>
        <v>-3236355.505000025</v>
      </c>
      <c r="M275" s="285">
        <v>129567708.8865346</v>
      </c>
      <c r="N275" s="285">
        <v>126153037.88216767</v>
      </c>
      <c r="O275" s="284">
        <f t="shared" si="46"/>
        <v>-3414671.0043669343</v>
      </c>
      <c r="P275" s="285">
        <v>3099000</v>
      </c>
      <c r="Q275" s="285">
        <v>3099333</v>
      </c>
      <c r="R275" s="284">
        <f t="shared" si="47"/>
        <v>333</v>
      </c>
      <c r="S275" s="285">
        <v>3135000</v>
      </c>
      <c r="T275" s="285">
        <v>3135000</v>
      </c>
      <c r="U275" s="285">
        <v>3117000</v>
      </c>
      <c r="V275" s="285">
        <v>3117166.5</v>
      </c>
      <c r="W275" s="285">
        <v>3214627.2035562424</v>
      </c>
      <c r="X275" s="285">
        <v>3210395.5335440738</v>
      </c>
      <c r="Y275" s="285">
        <v>132782336.09009084</v>
      </c>
      <c r="Z275" s="285">
        <v>129363433.41571175</v>
      </c>
      <c r="AA275" s="284">
        <f t="shared" si="48"/>
        <v>-3418902.6743790954</v>
      </c>
      <c r="AB275" s="284">
        <f t="shared" si="50"/>
        <v>3343.1274507802718</v>
      </c>
      <c r="AC275" s="284">
        <f t="shared" si="49"/>
        <v>3257.0480239617236</v>
      </c>
      <c r="AD275" s="285">
        <f t="shared" si="51"/>
        <v>-86.0794268185482</v>
      </c>
      <c r="AE275" s="286">
        <f t="shared" si="52"/>
        <v>-2.5748173853933576E-2</v>
      </c>
      <c r="AF275" s="248">
        <v>1</v>
      </c>
    </row>
    <row r="276" spans="1:32">
      <c r="A276" s="280">
        <v>859</v>
      </c>
      <c r="B276" s="280" t="s">
        <v>302</v>
      </c>
      <c r="C276" s="285">
        <v>6593</v>
      </c>
      <c r="D276" s="285">
        <v>22015813.819999993</v>
      </c>
      <c r="E276" s="285">
        <v>21827964.809999991</v>
      </c>
      <c r="F276" s="284">
        <f t="shared" si="43"/>
        <v>-187849.01000000164</v>
      </c>
      <c r="G276" s="285">
        <v>21107000</v>
      </c>
      <c r="H276" s="285">
        <v>21107000</v>
      </c>
      <c r="I276" s="284">
        <f t="shared" si="44"/>
        <v>0</v>
      </c>
      <c r="J276" s="285">
        <v>21561406.909999996</v>
      </c>
      <c r="K276" s="285">
        <v>21467482.404999994</v>
      </c>
      <c r="L276" s="284">
        <f t="shared" si="45"/>
        <v>-93924.505000002682</v>
      </c>
      <c r="M276" s="285">
        <v>22024306.088943508</v>
      </c>
      <c r="N276" s="285">
        <v>21909463.426839806</v>
      </c>
      <c r="O276" s="284">
        <f t="shared" si="46"/>
        <v>-114842.66210370138</v>
      </c>
      <c r="P276" s="285">
        <v>468824</v>
      </c>
      <c r="Q276" s="285">
        <v>468824</v>
      </c>
      <c r="R276" s="284">
        <f t="shared" si="47"/>
        <v>0</v>
      </c>
      <c r="S276" s="285">
        <v>466000</v>
      </c>
      <c r="T276" s="285">
        <v>466000</v>
      </c>
      <c r="U276" s="285">
        <v>467412</v>
      </c>
      <c r="V276" s="285">
        <v>467412</v>
      </c>
      <c r="W276" s="285">
        <v>482051.75825108454</v>
      </c>
      <c r="X276" s="285">
        <v>481391.48073255067</v>
      </c>
      <c r="Y276" s="285">
        <v>22506357.847194593</v>
      </c>
      <c r="Z276" s="285">
        <v>22390854.907572355</v>
      </c>
      <c r="AA276" s="284">
        <f t="shared" si="48"/>
        <v>-115502.93962223828</v>
      </c>
      <c r="AB276" s="284">
        <f t="shared" si="50"/>
        <v>3413.6747834361586</v>
      </c>
      <c r="AC276" s="284">
        <f t="shared" si="49"/>
        <v>3396.1557572535044</v>
      </c>
      <c r="AD276" s="285">
        <f t="shared" si="51"/>
        <v>-17.519026182654216</v>
      </c>
      <c r="AE276" s="286">
        <f t="shared" si="52"/>
        <v>-5.1320138250017487E-3</v>
      </c>
      <c r="AF276" s="248">
        <v>17</v>
      </c>
    </row>
    <row r="277" spans="1:32">
      <c r="A277" s="280">
        <v>886</v>
      </c>
      <c r="B277" s="280" t="s">
        <v>303</v>
      </c>
      <c r="C277" s="285">
        <v>12669</v>
      </c>
      <c r="D277" s="285">
        <v>44050259.879999995</v>
      </c>
      <c r="E277" s="285">
        <v>44050259.879999995</v>
      </c>
      <c r="F277" s="284">
        <f t="shared" si="43"/>
        <v>0</v>
      </c>
      <c r="G277" s="285">
        <v>47387000</v>
      </c>
      <c r="H277" s="285">
        <v>47387000</v>
      </c>
      <c r="I277" s="284">
        <f t="shared" si="44"/>
        <v>0</v>
      </c>
      <c r="J277" s="285">
        <v>45718629.939999998</v>
      </c>
      <c r="K277" s="285">
        <v>45718629.939999998</v>
      </c>
      <c r="L277" s="284">
        <f t="shared" si="45"/>
        <v>0</v>
      </c>
      <c r="M277" s="285">
        <v>46700157.553201944</v>
      </c>
      <c r="N277" s="285">
        <v>46659903.182794936</v>
      </c>
      <c r="O277" s="284">
        <f t="shared" si="46"/>
        <v>-40254.370407007635</v>
      </c>
      <c r="P277" s="285">
        <v>1146603.9099999999</v>
      </c>
      <c r="Q277" s="285">
        <v>1146603.9099999999</v>
      </c>
      <c r="R277" s="284">
        <f t="shared" si="47"/>
        <v>0</v>
      </c>
      <c r="S277" s="285">
        <v>1431000</v>
      </c>
      <c r="T277" s="285">
        <v>1431000</v>
      </c>
      <c r="U277" s="285">
        <v>1288801.9550000001</v>
      </c>
      <c r="V277" s="285">
        <v>1288801.9550000001</v>
      </c>
      <c r="W277" s="285">
        <v>1329168.3748923542</v>
      </c>
      <c r="X277" s="285">
        <v>1327347.7820176978</v>
      </c>
      <c r="Y277" s="285">
        <v>48029325.928094298</v>
      </c>
      <c r="Z277" s="285">
        <v>47987250.964812636</v>
      </c>
      <c r="AA277" s="284">
        <f t="shared" si="48"/>
        <v>-42074.963281661272</v>
      </c>
      <c r="AB277" s="284">
        <f t="shared" si="50"/>
        <v>3791.090530278183</v>
      </c>
      <c r="AC277" s="284">
        <f t="shared" si="49"/>
        <v>3787.7694344314968</v>
      </c>
      <c r="AD277" s="285">
        <f t="shared" si="51"/>
        <v>-3.3210958466861484</v>
      </c>
      <c r="AE277" s="286">
        <f t="shared" si="52"/>
        <v>-8.7602652064403561E-4</v>
      </c>
      <c r="AF277" s="248">
        <v>4</v>
      </c>
    </row>
    <row r="278" spans="1:32">
      <c r="A278" s="280">
        <v>887</v>
      </c>
      <c r="B278" s="280" t="s">
        <v>304</v>
      </c>
      <c r="C278" s="285">
        <v>4669</v>
      </c>
      <c r="D278" s="285">
        <v>20853708.859999992</v>
      </c>
      <c r="E278" s="285">
        <v>20853708.859999992</v>
      </c>
      <c r="F278" s="284">
        <f t="shared" si="43"/>
        <v>0</v>
      </c>
      <c r="G278" s="285">
        <v>21262000</v>
      </c>
      <c r="H278" s="285">
        <v>21262000</v>
      </c>
      <c r="I278" s="284">
        <f t="shared" si="44"/>
        <v>0</v>
      </c>
      <c r="J278" s="285">
        <v>21057854.429999996</v>
      </c>
      <c r="K278" s="285">
        <v>21057854.429999996</v>
      </c>
      <c r="L278" s="284">
        <f t="shared" si="45"/>
        <v>0</v>
      </c>
      <c r="M278" s="285">
        <v>21509942.903013237</v>
      </c>
      <c r="N278" s="285">
        <v>21491401.869012114</v>
      </c>
      <c r="O278" s="284">
        <f t="shared" si="46"/>
        <v>-18541.03400112316</v>
      </c>
      <c r="P278" s="285">
        <v>355366.28</v>
      </c>
      <c r="Q278" s="285">
        <v>355366.28</v>
      </c>
      <c r="R278" s="284">
        <f t="shared" si="47"/>
        <v>0</v>
      </c>
      <c r="S278" s="285">
        <v>373000</v>
      </c>
      <c r="T278" s="285">
        <v>373000</v>
      </c>
      <c r="U278" s="285">
        <v>364183.14</v>
      </c>
      <c r="V278" s="285">
        <v>364183.14</v>
      </c>
      <c r="W278" s="285">
        <v>375589.67883238097</v>
      </c>
      <c r="X278" s="285">
        <v>375075.22490314714</v>
      </c>
      <c r="Y278" s="285">
        <v>21885532.581845619</v>
      </c>
      <c r="Z278" s="285">
        <v>21866477.093915261</v>
      </c>
      <c r="AA278" s="284">
        <f t="shared" si="48"/>
        <v>-19055.487930357456</v>
      </c>
      <c r="AB278" s="284">
        <f t="shared" si="50"/>
        <v>4687.4132751864681</v>
      </c>
      <c r="AC278" s="284">
        <f t="shared" si="49"/>
        <v>4683.3319969833501</v>
      </c>
      <c r="AD278" s="285">
        <f t="shared" si="51"/>
        <v>-4.0812782031180177</v>
      </c>
      <c r="AE278" s="286">
        <f t="shared" si="52"/>
        <v>-8.7068879220078197E-4</v>
      </c>
      <c r="AF278" s="248">
        <v>6</v>
      </c>
    </row>
    <row r="279" spans="1:32">
      <c r="A279" s="280">
        <v>889</v>
      </c>
      <c r="B279" s="280" t="s">
        <v>305</v>
      </c>
      <c r="C279" s="285">
        <v>2568</v>
      </c>
      <c r="D279" s="285">
        <v>10949386.1</v>
      </c>
      <c r="E279" s="285">
        <v>10816130.43</v>
      </c>
      <c r="F279" s="284">
        <f t="shared" si="43"/>
        <v>-133255.66999999993</v>
      </c>
      <c r="G279" s="285">
        <v>11988000</v>
      </c>
      <c r="H279" s="285">
        <v>11988000</v>
      </c>
      <c r="I279" s="284">
        <f t="shared" si="44"/>
        <v>0</v>
      </c>
      <c r="J279" s="285">
        <v>11468693.050000001</v>
      </c>
      <c r="K279" s="285">
        <v>11402065.215</v>
      </c>
      <c r="L279" s="284">
        <f t="shared" si="45"/>
        <v>-66627.835000000894</v>
      </c>
      <c r="M279" s="285">
        <v>11714913.003018834</v>
      </c>
      <c r="N279" s="285">
        <v>11636815.445126479</v>
      </c>
      <c r="O279" s="284">
        <f t="shared" si="46"/>
        <v>-78097.557892354205</v>
      </c>
      <c r="P279" s="285">
        <v>202179.64999999997</v>
      </c>
      <c r="Q279" s="285">
        <v>202179.65</v>
      </c>
      <c r="R279" s="284">
        <f t="shared" si="47"/>
        <v>0</v>
      </c>
      <c r="S279" s="285">
        <v>185000</v>
      </c>
      <c r="T279" s="285">
        <v>185000</v>
      </c>
      <c r="U279" s="285">
        <v>193589.82499999998</v>
      </c>
      <c r="V279" s="285">
        <v>193589.82500000001</v>
      </c>
      <c r="W279" s="285">
        <v>199653.22995723205</v>
      </c>
      <c r="X279" s="285">
        <v>199379.7602789517</v>
      </c>
      <c r="Y279" s="285">
        <v>11914566.232976066</v>
      </c>
      <c r="Z279" s="285">
        <v>11836195.205405431</v>
      </c>
      <c r="AA279" s="284">
        <f t="shared" si="48"/>
        <v>-78371.02757063508</v>
      </c>
      <c r="AB279" s="284">
        <f t="shared" si="50"/>
        <v>4639.628595395664</v>
      </c>
      <c r="AC279" s="284">
        <f t="shared" si="49"/>
        <v>4609.1102824787504</v>
      </c>
      <c r="AD279" s="285">
        <f t="shared" si="51"/>
        <v>-30.518312916913601</v>
      </c>
      <c r="AE279" s="286">
        <f t="shared" si="52"/>
        <v>-6.5777491213843643E-3</v>
      </c>
      <c r="AF279" s="248">
        <v>17</v>
      </c>
    </row>
    <row r="280" spans="1:32">
      <c r="A280" s="280">
        <v>890</v>
      </c>
      <c r="B280" s="280" t="s">
        <v>306</v>
      </c>
      <c r="C280" s="285">
        <v>1176</v>
      </c>
      <c r="D280" s="285">
        <v>6641046.6000000006</v>
      </c>
      <c r="E280" s="285">
        <v>6641046.5999999987</v>
      </c>
      <c r="F280" s="284">
        <f t="shared" si="43"/>
        <v>0</v>
      </c>
      <c r="G280" s="285">
        <v>6615000</v>
      </c>
      <c r="H280" s="285">
        <v>6615000</v>
      </c>
      <c r="I280" s="284">
        <f t="shared" si="44"/>
        <v>0</v>
      </c>
      <c r="J280" s="285">
        <v>6628023.3000000007</v>
      </c>
      <c r="K280" s="285">
        <v>6628023.2999999989</v>
      </c>
      <c r="L280" s="284">
        <f t="shared" si="45"/>
        <v>0</v>
      </c>
      <c r="M280" s="285">
        <v>6770319.5126912752</v>
      </c>
      <c r="N280" s="285">
        <v>6764483.6662248615</v>
      </c>
      <c r="O280" s="284">
        <f t="shared" si="46"/>
        <v>-5835.8464664136991</v>
      </c>
      <c r="P280" s="285">
        <v>184185</v>
      </c>
      <c r="Q280" s="285">
        <v>184185</v>
      </c>
      <c r="R280" s="284">
        <f t="shared" si="47"/>
        <v>0</v>
      </c>
      <c r="S280" s="285">
        <v>185000</v>
      </c>
      <c r="T280" s="285">
        <v>185000</v>
      </c>
      <c r="U280" s="285">
        <v>184592.5</v>
      </c>
      <c r="V280" s="285">
        <v>184592.5</v>
      </c>
      <c r="W280" s="285">
        <v>190374.10076113432</v>
      </c>
      <c r="X280" s="285">
        <v>190113.34092219148</v>
      </c>
      <c r="Y280" s="285">
        <v>6960693.6134524094</v>
      </c>
      <c r="Z280" s="285">
        <v>6954597.0071470533</v>
      </c>
      <c r="AA280" s="284">
        <f t="shared" si="48"/>
        <v>-6096.6063053561375</v>
      </c>
      <c r="AB280" s="284">
        <f t="shared" si="50"/>
        <v>5918.9571542962667</v>
      </c>
      <c r="AC280" s="284">
        <f t="shared" si="49"/>
        <v>5913.7729652610997</v>
      </c>
      <c r="AD280" s="285">
        <f t="shared" si="51"/>
        <v>-5.1841890351670372</v>
      </c>
      <c r="AE280" s="286">
        <f t="shared" si="52"/>
        <v>-8.7586189594295353E-4</v>
      </c>
      <c r="AF280" s="248">
        <v>19</v>
      </c>
    </row>
    <row r="281" spans="1:32">
      <c r="A281" s="280">
        <v>892</v>
      </c>
      <c r="B281" s="280" t="s">
        <v>307</v>
      </c>
      <c r="C281" s="285">
        <v>3634</v>
      </c>
      <c r="D281" s="285">
        <v>10113993.629999999</v>
      </c>
      <c r="E281" s="285">
        <v>9798950.6300000008</v>
      </c>
      <c r="F281" s="284">
        <f t="shared" si="43"/>
        <v>-315042.99999999814</v>
      </c>
      <c r="G281" s="285">
        <v>11230000</v>
      </c>
      <c r="H281" s="285">
        <v>11230000</v>
      </c>
      <c r="I281" s="284">
        <f t="shared" si="44"/>
        <v>0</v>
      </c>
      <c r="J281" s="285">
        <v>10671996.814999999</v>
      </c>
      <c r="K281" s="285">
        <v>10514475.315000001</v>
      </c>
      <c r="L281" s="284">
        <f t="shared" si="45"/>
        <v>-157521.49999999814</v>
      </c>
      <c r="M281" s="285">
        <v>10901112.595058866</v>
      </c>
      <c r="N281" s="285">
        <v>10730951.493070643</v>
      </c>
      <c r="O281" s="284">
        <f t="shared" si="46"/>
        <v>-170161.10198822245</v>
      </c>
      <c r="P281" s="285">
        <v>332349.96000000002</v>
      </c>
      <c r="Q281" s="285">
        <v>336122.96</v>
      </c>
      <c r="R281" s="284">
        <f t="shared" si="47"/>
        <v>3773</v>
      </c>
      <c r="S281" s="285">
        <v>342000</v>
      </c>
      <c r="T281" s="285">
        <v>342000</v>
      </c>
      <c r="U281" s="285">
        <v>337174.98</v>
      </c>
      <c r="V281" s="285">
        <v>339061.48</v>
      </c>
      <c r="W281" s="285">
        <v>347735.59931553795</v>
      </c>
      <c r="X281" s="285">
        <v>349202.21970460773</v>
      </c>
      <c r="Y281" s="285">
        <v>11248848.194374403</v>
      </c>
      <c r="Z281" s="285">
        <v>11080153.712775251</v>
      </c>
      <c r="AA281" s="284">
        <f t="shared" si="48"/>
        <v>-168694.48159915209</v>
      </c>
      <c r="AB281" s="284">
        <f t="shared" si="50"/>
        <v>3095.4452928933415</v>
      </c>
      <c r="AC281" s="284">
        <f t="shared" si="49"/>
        <v>3049.0241367020503</v>
      </c>
      <c r="AD281" s="285">
        <f t="shared" si="51"/>
        <v>-46.421156191291175</v>
      </c>
      <c r="AE281" s="286">
        <f t="shared" si="52"/>
        <v>-1.4996600423812009E-2</v>
      </c>
      <c r="AF281" s="248">
        <v>13</v>
      </c>
    </row>
    <row r="282" spans="1:32">
      <c r="A282" s="280">
        <v>893</v>
      </c>
      <c r="B282" s="280" t="s">
        <v>308</v>
      </c>
      <c r="C282" s="285">
        <v>7497</v>
      </c>
      <c r="D282" s="285">
        <v>28698662.730000004</v>
      </c>
      <c r="E282" s="285">
        <v>28218021.390000001</v>
      </c>
      <c r="F282" s="284">
        <f t="shared" si="43"/>
        <v>-480641.34000000358</v>
      </c>
      <c r="G282" s="285">
        <v>30290000</v>
      </c>
      <c r="H282" s="285">
        <v>30290000</v>
      </c>
      <c r="I282" s="284">
        <f t="shared" si="44"/>
        <v>0</v>
      </c>
      <c r="J282" s="285">
        <v>29494331.365000002</v>
      </c>
      <c r="K282" s="285">
        <v>29254010.695</v>
      </c>
      <c r="L282" s="284">
        <f t="shared" si="45"/>
        <v>-240320.67000000179</v>
      </c>
      <c r="M282" s="285">
        <v>30127541.518184129</v>
      </c>
      <c r="N282" s="285">
        <v>29856303.842186995</v>
      </c>
      <c r="O282" s="284">
        <f t="shared" si="46"/>
        <v>-271237.6759971343</v>
      </c>
      <c r="P282" s="285">
        <v>571657.16</v>
      </c>
      <c r="Q282" s="285">
        <v>571657.16</v>
      </c>
      <c r="R282" s="284">
        <f t="shared" si="47"/>
        <v>0</v>
      </c>
      <c r="S282" s="285">
        <v>610000</v>
      </c>
      <c r="T282" s="285">
        <v>610000</v>
      </c>
      <c r="U282" s="285">
        <v>590828.58000000007</v>
      </c>
      <c r="V282" s="285">
        <v>590828.58000000007</v>
      </c>
      <c r="W282" s="285">
        <v>609333.85495877638</v>
      </c>
      <c r="X282" s="285">
        <v>608499.23618843826</v>
      </c>
      <c r="Y282" s="285">
        <v>30736875.373142906</v>
      </c>
      <c r="Z282" s="285">
        <v>30464803.078375433</v>
      </c>
      <c r="AA282" s="284">
        <f t="shared" si="48"/>
        <v>-272072.29476747289</v>
      </c>
      <c r="AB282" s="284">
        <f t="shared" si="50"/>
        <v>4099.8900057546889</v>
      </c>
      <c r="AC282" s="284">
        <f t="shared" si="49"/>
        <v>4063.5991834567735</v>
      </c>
      <c r="AD282" s="285">
        <f t="shared" si="51"/>
        <v>-36.290822297915383</v>
      </c>
      <c r="AE282" s="286">
        <f t="shared" si="52"/>
        <v>-8.8516575437333316E-3</v>
      </c>
      <c r="AF282" s="248">
        <v>15</v>
      </c>
    </row>
    <row r="283" spans="1:32">
      <c r="A283" s="280">
        <v>895</v>
      </c>
      <c r="B283" s="280" t="s">
        <v>309</v>
      </c>
      <c r="C283" s="285">
        <v>15463</v>
      </c>
      <c r="D283" s="285">
        <v>59203445.930000007</v>
      </c>
      <c r="E283" s="285">
        <v>59203445.930000007</v>
      </c>
      <c r="F283" s="284">
        <f t="shared" si="43"/>
        <v>0</v>
      </c>
      <c r="G283" s="285">
        <v>62570000</v>
      </c>
      <c r="H283" s="285">
        <v>62570000</v>
      </c>
      <c r="I283" s="284">
        <f t="shared" si="44"/>
        <v>0</v>
      </c>
      <c r="J283" s="285">
        <v>60886722.965000004</v>
      </c>
      <c r="K283" s="285">
        <v>60886722.965000004</v>
      </c>
      <c r="L283" s="284">
        <f t="shared" si="45"/>
        <v>0</v>
      </c>
      <c r="M283" s="285">
        <v>62193892.491863661</v>
      </c>
      <c r="N283" s="285">
        <v>62140282.908586144</v>
      </c>
      <c r="O283" s="284">
        <f t="shared" si="46"/>
        <v>-53609.583277516067</v>
      </c>
      <c r="P283" s="285">
        <v>1140337.43</v>
      </c>
      <c r="Q283" s="285">
        <v>1140337.43</v>
      </c>
      <c r="R283" s="284">
        <f t="shared" si="47"/>
        <v>0</v>
      </c>
      <c r="S283" s="285">
        <v>1372000</v>
      </c>
      <c r="T283" s="285">
        <v>1372000</v>
      </c>
      <c r="U283" s="285">
        <v>1256168.7149999999</v>
      </c>
      <c r="V283" s="285">
        <v>1256168.7149999999</v>
      </c>
      <c r="W283" s="285">
        <v>1295513.0328826718</v>
      </c>
      <c r="X283" s="285">
        <v>1293738.5385136781</v>
      </c>
      <c r="Y283" s="285">
        <v>63489405.524746329</v>
      </c>
      <c r="Z283" s="285">
        <v>63434021.44709982</v>
      </c>
      <c r="AA283" s="284">
        <f t="shared" si="48"/>
        <v>-55384.077646508813</v>
      </c>
      <c r="AB283" s="284">
        <f t="shared" si="50"/>
        <v>4105.8918401827805</v>
      </c>
      <c r="AC283" s="284">
        <f t="shared" si="49"/>
        <v>4102.3101239798116</v>
      </c>
      <c r="AD283" s="285">
        <f t="shared" si="51"/>
        <v>-3.5817162029688916</v>
      </c>
      <c r="AE283" s="286">
        <f t="shared" si="52"/>
        <v>-8.723357415107763E-4</v>
      </c>
      <c r="AF283" s="248">
        <v>2</v>
      </c>
    </row>
    <row r="284" spans="1:32">
      <c r="A284" s="280">
        <v>905</v>
      </c>
      <c r="B284" s="280" t="s">
        <v>310</v>
      </c>
      <c r="C284" s="285">
        <v>67615</v>
      </c>
      <c r="D284" s="285">
        <v>256424017.34999955</v>
      </c>
      <c r="E284" s="285">
        <v>251311849.6500001</v>
      </c>
      <c r="F284" s="284">
        <f t="shared" si="43"/>
        <v>-5112167.6999994516</v>
      </c>
      <c r="G284" s="285">
        <v>241611000</v>
      </c>
      <c r="H284" s="285">
        <v>241611000</v>
      </c>
      <c r="I284" s="284">
        <f t="shared" si="44"/>
        <v>0</v>
      </c>
      <c r="J284" s="285">
        <v>249017508.67499977</v>
      </c>
      <c r="K284" s="285">
        <v>246461424.82500005</v>
      </c>
      <c r="L284" s="284">
        <f t="shared" si="45"/>
        <v>-2556083.8499997258</v>
      </c>
      <c r="M284" s="285">
        <v>254363634.77842927</v>
      </c>
      <c r="N284" s="285">
        <v>251535670.15722767</v>
      </c>
      <c r="O284" s="284">
        <f t="shared" si="46"/>
        <v>-2827964.6212016046</v>
      </c>
      <c r="P284" s="285">
        <v>7032902.4000000013</v>
      </c>
      <c r="Q284" s="285">
        <v>6840855</v>
      </c>
      <c r="R284" s="284">
        <f t="shared" si="47"/>
        <v>-192047.4000000013</v>
      </c>
      <c r="S284" s="285">
        <v>4919000</v>
      </c>
      <c r="T284" s="285">
        <v>4919000</v>
      </c>
      <c r="U284" s="285">
        <v>5975951.2000000011</v>
      </c>
      <c r="V284" s="285">
        <v>5879927.5</v>
      </c>
      <c r="W284" s="285">
        <v>6163123.2899084296</v>
      </c>
      <c r="X284" s="285">
        <v>6055785.914407514</v>
      </c>
      <c r="Y284" s="285">
        <v>260526758.06833771</v>
      </c>
      <c r="Z284" s="285">
        <v>257591456.07163519</v>
      </c>
      <c r="AA284" s="284">
        <f t="shared" si="48"/>
        <v>-2935301.996702522</v>
      </c>
      <c r="AB284" s="284">
        <f t="shared" si="50"/>
        <v>3853.091149424502</v>
      </c>
      <c r="AC284" s="284">
        <f t="shared" si="49"/>
        <v>3809.6791550933253</v>
      </c>
      <c r="AD284" s="285">
        <f t="shared" si="51"/>
        <v>-43.411994331176629</v>
      </c>
      <c r="AE284" s="286">
        <f t="shared" si="52"/>
        <v>-1.1266796617998681E-2</v>
      </c>
      <c r="AF284" s="248">
        <v>15</v>
      </c>
    </row>
    <row r="285" spans="1:32">
      <c r="A285" s="280">
        <v>908</v>
      </c>
      <c r="B285" s="280" t="s">
        <v>311</v>
      </c>
      <c r="C285" s="285">
        <v>20695</v>
      </c>
      <c r="D285" s="285">
        <v>81316835.64000003</v>
      </c>
      <c r="E285" s="285">
        <v>80792897.64000003</v>
      </c>
      <c r="F285" s="284">
        <f t="shared" si="43"/>
        <v>-523938</v>
      </c>
      <c r="G285" s="285">
        <v>82486000</v>
      </c>
      <c r="H285" s="285">
        <v>82486000</v>
      </c>
      <c r="I285" s="284">
        <f t="shared" si="44"/>
        <v>0</v>
      </c>
      <c r="J285" s="285">
        <v>81901417.820000023</v>
      </c>
      <c r="K285" s="285">
        <v>81639448.820000023</v>
      </c>
      <c r="L285" s="284">
        <f t="shared" si="45"/>
        <v>-261969</v>
      </c>
      <c r="M285" s="285">
        <v>83659749.232297808</v>
      </c>
      <c r="N285" s="285">
        <v>83320274.094765306</v>
      </c>
      <c r="O285" s="284">
        <f t="shared" si="46"/>
        <v>-339475.13753250241</v>
      </c>
      <c r="P285" s="285">
        <v>1631400.25</v>
      </c>
      <c r="Q285" s="285">
        <v>1631400.25</v>
      </c>
      <c r="R285" s="284">
        <f t="shared" si="47"/>
        <v>0</v>
      </c>
      <c r="S285" s="285">
        <v>1682000</v>
      </c>
      <c r="T285" s="285">
        <v>1682000</v>
      </c>
      <c r="U285" s="285">
        <v>1656700.125</v>
      </c>
      <c r="V285" s="285">
        <v>1656700.125</v>
      </c>
      <c r="W285" s="285">
        <v>1708589.4417581095</v>
      </c>
      <c r="X285" s="285">
        <v>1706249.1470128107</v>
      </c>
      <c r="Y285" s="285">
        <v>85368338.674055919</v>
      </c>
      <c r="Z285" s="285">
        <v>85026523.24177812</v>
      </c>
      <c r="AA285" s="284">
        <f t="shared" si="48"/>
        <v>-341815.43227779865</v>
      </c>
      <c r="AB285" s="284">
        <f t="shared" si="50"/>
        <v>4125.0707259751589</v>
      </c>
      <c r="AC285" s="284">
        <f t="shared" si="49"/>
        <v>4108.5539135915978</v>
      </c>
      <c r="AD285" s="285">
        <f t="shared" si="51"/>
        <v>-16.516812383561046</v>
      </c>
      <c r="AE285" s="286">
        <f t="shared" si="52"/>
        <v>-4.0040070778802226E-3</v>
      </c>
      <c r="AF285" s="248">
        <v>6</v>
      </c>
    </row>
    <row r="286" spans="1:32">
      <c r="A286" s="280">
        <v>915</v>
      </c>
      <c r="B286" s="280" t="s">
        <v>312</v>
      </c>
      <c r="C286" s="285">
        <v>19973</v>
      </c>
      <c r="D286" s="285">
        <v>90147666.799999967</v>
      </c>
      <c r="E286" s="285">
        <v>90147666.799999967</v>
      </c>
      <c r="F286" s="284">
        <f t="shared" si="43"/>
        <v>0</v>
      </c>
      <c r="G286" s="285">
        <v>96570000</v>
      </c>
      <c r="H286" s="285">
        <v>96570000</v>
      </c>
      <c r="I286" s="284">
        <f t="shared" si="44"/>
        <v>0</v>
      </c>
      <c r="J286" s="285">
        <v>93358833.399999976</v>
      </c>
      <c r="K286" s="285">
        <v>93358833.399999976</v>
      </c>
      <c r="L286" s="284">
        <f t="shared" si="45"/>
        <v>0</v>
      </c>
      <c r="M286" s="285">
        <v>95363142.650707588</v>
      </c>
      <c r="N286" s="285">
        <v>95280942.001532793</v>
      </c>
      <c r="O286" s="284">
        <f t="shared" si="46"/>
        <v>-82200.649174794555</v>
      </c>
      <c r="P286" s="285">
        <v>2780196.29</v>
      </c>
      <c r="Q286" s="285">
        <v>2780196.29</v>
      </c>
      <c r="R286" s="284">
        <f t="shared" si="47"/>
        <v>0</v>
      </c>
      <c r="S286" s="285">
        <v>2857000</v>
      </c>
      <c r="T286" s="285">
        <v>2857000</v>
      </c>
      <c r="U286" s="285">
        <v>2818598.145</v>
      </c>
      <c r="V286" s="285">
        <v>2818598.145</v>
      </c>
      <c r="W286" s="285">
        <v>2906879.137892256</v>
      </c>
      <c r="X286" s="285">
        <v>2902897.5178462914</v>
      </c>
      <c r="Y286" s="285">
        <v>98270021.788599849</v>
      </c>
      <c r="Z286" s="285">
        <v>98183839.519379079</v>
      </c>
      <c r="AA286" s="284">
        <f t="shared" si="48"/>
        <v>-86182.269220769405</v>
      </c>
      <c r="AB286" s="284">
        <f t="shared" si="50"/>
        <v>4920.1432828618563</v>
      </c>
      <c r="AC286" s="284">
        <f t="shared" si="49"/>
        <v>4915.8283442336697</v>
      </c>
      <c r="AD286" s="285">
        <f t="shared" si="51"/>
        <v>-4.31493862818661</v>
      </c>
      <c r="AE286" s="286">
        <f t="shared" si="52"/>
        <v>-8.7699450607803796E-4</v>
      </c>
      <c r="AF286" s="248">
        <v>11</v>
      </c>
    </row>
    <row r="287" spans="1:32">
      <c r="A287" s="280">
        <v>918</v>
      </c>
      <c r="B287" s="280" t="s">
        <v>313</v>
      </c>
      <c r="C287" s="285">
        <v>2271</v>
      </c>
      <c r="D287" s="285">
        <v>9252658.5399999991</v>
      </c>
      <c r="E287" s="285">
        <v>9252658.540000001</v>
      </c>
      <c r="F287" s="284">
        <f t="shared" si="43"/>
        <v>0</v>
      </c>
      <c r="G287" s="285">
        <v>9998000</v>
      </c>
      <c r="H287" s="285">
        <v>9998000</v>
      </c>
      <c r="I287" s="284">
        <f t="shared" si="44"/>
        <v>0</v>
      </c>
      <c r="J287" s="285">
        <v>9625329.2699999996</v>
      </c>
      <c r="K287" s="285">
        <v>9625329.2699999996</v>
      </c>
      <c r="L287" s="284">
        <f t="shared" si="45"/>
        <v>0</v>
      </c>
      <c r="M287" s="285">
        <v>9831974.2739527579</v>
      </c>
      <c r="N287" s="285">
        <v>9823499.3574858252</v>
      </c>
      <c r="O287" s="284">
        <f t="shared" si="46"/>
        <v>-8474.9164669327438</v>
      </c>
      <c r="P287" s="285">
        <v>161127.15</v>
      </c>
      <c r="Q287" s="285">
        <v>161127.15000000002</v>
      </c>
      <c r="R287" s="284">
        <f t="shared" si="47"/>
        <v>0</v>
      </c>
      <c r="S287" s="285">
        <v>164000</v>
      </c>
      <c r="T287" s="285">
        <v>164000</v>
      </c>
      <c r="U287" s="285">
        <v>162563.57500000001</v>
      </c>
      <c r="V287" s="285">
        <v>162563.57500000001</v>
      </c>
      <c r="W287" s="285">
        <v>167655.2102991195</v>
      </c>
      <c r="X287" s="285">
        <v>167425.56905348401</v>
      </c>
      <c r="Y287" s="285">
        <v>9999629.4842518773</v>
      </c>
      <c r="Z287" s="285">
        <v>9990924.9265393093</v>
      </c>
      <c r="AA287" s="284">
        <f t="shared" si="48"/>
        <v>-8704.5577125679702</v>
      </c>
      <c r="AB287" s="284">
        <f t="shared" si="50"/>
        <v>4403.1833924490875</v>
      </c>
      <c r="AC287" s="284">
        <f t="shared" si="49"/>
        <v>4399.3504740375647</v>
      </c>
      <c r="AD287" s="285">
        <f t="shared" si="51"/>
        <v>-3.832918411522769</v>
      </c>
      <c r="AE287" s="286">
        <f t="shared" si="52"/>
        <v>-8.7048802420897292E-4</v>
      </c>
      <c r="AF287" s="248">
        <v>2</v>
      </c>
    </row>
    <row r="288" spans="1:32">
      <c r="A288" s="280">
        <v>921</v>
      </c>
      <c r="B288" s="280" t="s">
        <v>314</v>
      </c>
      <c r="C288" s="285">
        <v>1941</v>
      </c>
      <c r="D288" s="285">
        <v>10967746.629999999</v>
      </c>
      <c r="E288" s="285">
        <v>10810945.599999998</v>
      </c>
      <c r="F288" s="284">
        <f t="shared" si="43"/>
        <v>-156801.03000000119</v>
      </c>
      <c r="G288" s="285">
        <v>12021000</v>
      </c>
      <c r="H288" s="285">
        <v>12021000</v>
      </c>
      <c r="I288" s="284">
        <f t="shared" si="44"/>
        <v>0</v>
      </c>
      <c r="J288" s="285">
        <v>11494373.314999999</v>
      </c>
      <c r="K288" s="285">
        <v>11415972.799999999</v>
      </c>
      <c r="L288" s="284">
        <f t="shared" si="45"/>
        <v>-78400.515000000596</v>
      </c>
      <c r="M288" s="285">
        <v>11741144.594452826</v>
      </c>
      <c r="N288" s="285">
        <v>11651009.364989303</v>
      </c>
      <c r="O288" s="284">
        <f t="shared" si="46"/>
        <v>-90135.229463523254</v>
      </c>
      <c r="P288" s="285">
        <v>256163.36</v>
      </c>
      <c r="Q288" s="285">
        <v>253217.44</v>
      </c>
      <c r="R288" s="284">
        <f t="shared" si="47"/>
        <v>-2945.9199999999837</v>
      </c>
      <c r="S288" s="285">
        <v>257000</v>
      </c>
      <c r="T288" s="285">
        <v>257000</v>
      </c>
      <c r="U288" s="285">
        <v>256581.68</v>
      </c>
      <c r="V288" s="285">
        <v>255108.72</v>
      </c>
      <c r="W288" s="285">
        <v>264618.04570489656</v>
      </c>
      <c r="X288" s="285">
        <v>262738.5785315432</v>
      </c>
      <c r="Y288" s="285">
        <v>12005762.640157722</v>
      </c>
      <c r="Z288" s="285">
        <v>11913747.943520846</v>
      </c>
      <c r="AA288" s="284">
        <f t="shared" si="48"/>
        <v>-92014.696636876091</v>
      </c>
      <c r="AB288" s="284">
        <f t="shared" si="50"/>
        <v>6185.3491190920777</v>
      </c>
      <c r="AC288" s="284">
        <f t="shared" si="49"/>
        <v>6137.943299083383</v>
      </c>
      <c r="AD288" s="285">
        <f t="shared" si="51"/>
        <v>-47.405820008694718</v>
      </c>
      <c r="AE288" s="286">
        <f t="shared" si="52"/>
        <v>-7.664210878957343E-3</v>
      </c>
      <c r="AF288" s="248">
        <v>11</v>
      </c>
    </row>
    <row r="289" spans="1:32">
      <c r="A289" s="280">
        <v>922</v>
      </c>
      <c r="B289" s="280" t="s">
        <v>315</v>
      </c>
      <c r="C289" s="285">
        <v>4444</v>
      </c>
      <c r="D289" s="285">
        <v>13541562.649999999</v>
      </c>
      <c r="E289" s="285">
        <v>13698854.449999997</v>
      </c>
      <c r="F289" s="284">
        <f t="shared" si="43"/>
        <v>157291.79999999888</v>
      </c>
      <c r="G289" s="285">
        <v>14725000</v>
      </c>
      <c r="H289" s="285">
        <v>14725000</v>
      </c>
      <c r="I289" s="284">
        <f t="shared" si="44"/>
        <v>0</v>
      </c>
      <c r="J289" s="285">
        <v>14133281.324999999</v>
      </c>
      <c r="K289" s="285">
        <v>14211927.224999998</v>
      </c>
      <c r="L289" s="284">
        <f t="shared" si="45"/>
        <v>78645.89999999851</v>
      </c>
      <c r="M289" s="285">
        <v>14436706.994225968</v>
      </c>
      <c r="N289" s="285">
        <v>14504528.005972598</v>
      </c>
      <c r="O289" s="284">
        <f t="shared" si="46"/>
        <v>67821.011746630073</v>
      </c>
      <c r="P289" s="285">
        <v>327567.95</v>
      </c>
      <c r="Q289" s="285">
        <v>327567.95</v>
      </c>
      <c r="R289" s="284">
        <f t="shared" si="47"/>
        <v>0</v>
      </c>
      <c r="S289" s="285">
        <v>344000</v>
      </c>
      <c r="T289" s="285">
        <v>344000</v>
      </c>
      <c r="U289" s="285">
        <v>335783.97499999998</v>
      </c>
      <c r="V289" s="285">
        <v>335783.97499999998</v>
      </c>
      <c r="W289" s="285">
        <v>346301.0268056622</v>
      </c>
      <c r="X289" s="285">
        <v>345826.69022513711</v>
      </c>
      <c r="Y289" s="285">
        <v>14783008.021031629</v>
      </c>
      <c r="Z289" s="285">
        <v>14850354.696197735</v>
      </c>
      <c r="AA289" s="284">
        <f t="shared" si="48"/>
        <v>67346.675166105852</v>
      </c>
      <c r="AB289" s="284">
        <f t="shared" si="50"/>
        <v>3326.5094556776844</v>
      </c>
      <c r="AC289" s="284">
        <f t="shared" si="49"/>
        <v>3341.6639730417946</v>
      </c>
      <c r="AD289" s="285">
        <f t="shared" si="51"/>
        <v>15.154517364110234</v>
      </c>
      <c r="AE289" s="286">
        <f t="shared" si="52"/>
        <v>4.555681433054252E-3</v>
      </c>
      <c r="AF289" s="248">
        <v>6</v>
      </c>
    </row>
    <row r="290" spans="1:32">
      <c r="A290" s="280">
        <v>924</v>
      </c>
      <c r="B290" s="280" t="s">
        <v>316</v>
      </c>
      <c r="C290" s="285">
        <v>3004</v>
      </c>
      <c r="D290" s="285">
        <v>13419057.41</v>
      </c>
      <c r="E290" s="285">
        <v>13419057.41</v>
      </c>
      <c r="F290" s="284">
        <f t="shared" si="43"/>
        <v>0</v>
      </c>
      <c r="G290" s="285">
        <v>14300000</v>
      </c>
      <c r="H290" s="285">
        <v>14300000</v>
      </c>
      <c r="I290" s="284">
        <f t="shared" si="44"/>
        <v>0</v>
      </c>
      <c r="J290" s="285">
        <v>13859528.705</v>
      </c>
      <c r="K290" s="285">
        <v>13859528.705</v>
      </c>
      <c r="L290" s="284">
        <f t="shared" si="45"/>
        <v>0</v>
      </c>
      <c r="M290" s="285">
        <v>14157077.21307593</v>
      </c>
      <c r="N290" s="285">
        <v>14144874.165808549</v>
      </c>
      <c r="O290" s="284">
        <f t="shared" si="46"/>
        <v>-12203.047267381102</v>
      </c>
      <c r="P290" s="285">
        <v>338870.25</v>
      </c>
      <c r="Q290" s="285">
        <v>338870.25</v>
      </c>
      <c r="R290" s="284">
        <f t="shared" si="47"/>
        <v>0</v>
      </c>
      <c r="S290" s="285">
        <v>423000</v>
      </c>
      <c r="T290" s="285">
        <v>423000</v>
      </c>
      <c r="U290" s="285">
        <v>380935.125</v>
      </c>
      <c r="V290" s="285">
        <v>380935.125</v>
      </c>
      <c r="W290" s="285">
        <v>392866.35085502005</v>
      </c>
      <c r="X290" s="285">
        <v>392328.23266580509</v>
      </c>
      <c r="Y290" s="285">
        <v>14549943.563930951</v>
      </c>
      <c r="Z290" s="285">
        <v>14537202.398474354</v>
      </c>
      <c r="AA290" s="284">
        <f t="shared" si="48"/>
        <v>-12741.165456596762</v>
      </c>
      <c r="AB290" s="284">
        <f t="shared" si="50"/>
        <v>4843.5231571008489</v>
      </c>
      <c r="AC290" s="284">
        <f t="shared" si="49"/>
        <v>4839.2817571485866</v>
      </c>
      <c r="AD290" s="285">
        <f t="shared" si="51"/>
        <v>-4.2413999522623271</v>
      </c>
      <c r="AE290" s="286">
        <f t="shared" si="52"/>
        <v>-8.7568487125827424E-4</v>
      </c>
      <c r="AF290" s="248">
        <v>16</v>
      </c>
    </row>
    <row r="291" spans="1:32">
      <c r="A291" s="280">
        <v>925</v>
      </c>
      <c r="B291" s="280" t="s">
        <v>317</v>
      </c>
      <c r="C291" s="285">
        <v>3490</v>
      </c>
      <c r="D291" s="285">
        <v>12943641.419999996</v>
      </c>
      <c r="E291" s="285">
        <v>12943641.399999997</v>
      </c>
      <c r="F291" s="284">
        <f t="shared" si="43"/>
        <v>-1.9999999552965164E-2</v>
      </c>
      <c r="G291" s="285">
        <v>13994000</v>
      </c>
      <c r="H291" s="285">
        <v>13994000</v>
      </c>
      <c r="I291" s="284">
        <f t="shared" si="44"/>
        <v>0</v>
      </c>
      <c r="J291" s="285">
        <v>13468820.709999997</v>
      </c>
      <c r="K291" s="285">
        <v>13468820.699999999</v>
      </c>
      <c r="L291" s="284">
        <f t="shared" si="45"/>
        <v>-9.9999979138374329E-3</v>
      </c>
      <c r="M291" s="285">
        <v>13757981.156441215</v>
      </c>
      <c r="N291" s="285">
        <v>13746122.109809317</v>
      </c>
      <c r="O291" s="284">
        <f t="shared" si="46"/>
        <v>-11859.046631898731</v>
      </c>
      <c r="P291" s="285">
        <v>486559.83</v>
      </c>
      <c r="Q291" s="285">
        <v>486559.83</v>
      </c>
      <c r="R291" s="284">
        <f t="shared" si="47"/>
        <v>0</v>
      </c>
      <c r="S291" s="285">
        <v>418000</v>
      </c>
      <c r="T291" s="285">
        <v>418000</v>
      </c>
      <c r="U291" s="285">
        <v>452279.91500000004</v>
      </c>
      <c r="V291" s="285">
        <v>452279.91500000004</v>
      </c>
      <c r="W291" s="285">
        <v>466445.72293266124</v>
      </c>
      <c r="X291" s="285">
        <v>465806.82136411167</v>
      </c>
      <c r="Y291" s="285">
        <v>14224426.879373876</v>
      </c>
      <c r="Z291" s="285">
        <v>14211928.931173429</v>
      </c>
      <c r="AA291" s="284">
        <f t="shared" si="48"/>
        <v>-12497.948200447485</v>
      </c>
      <c r="AB291" s="284">
        <f t="shared" si="50"/>
        <v>4075.7670141472427</v>
      </c>
      <c r="AC291" s="284">
        <f t="shared" si="49"/>
        <v>4072.1859401643064</v>
      </c>
      <c r="AD291" s="285">
        <f t="shared" si="51"/>
        <v>-3.5810739829362319</v>
      </c>
      <c r="AE291" s="286">
        <f t="shared" si="52"/>
        <v>-8.7862578270693579E-4</v>
      </c>
      <c r="AF291" s="248">
        <v>11</v>
      </c>
    </row>
    <row r="292" spans="1:32">
      <c r="A292" s="280">
        <v>927</v>
      </c>
      <c r="B292" s="280" t="s">
        <v>318</v>
      </c>
      <c r="C292" s="285">
        <v>29239</v>
      </c>
      <c r="D292" s="285">
        <v>90062436</v>
      </c>
      <c r="E292" s="285">
        <v>90062436</v>
      </c>
      <c r="F292" s="284">
        <f t="shared" si="43"/>
        <v>0</v>
      </c>
      <c r="G292" s="285">
        <v>94664000</v>
      </c>
      <c r="H292" s="285">
        <v>94664000</v>
      </c>
      <c r="I292" s="284">
        <f t="shared" si="44"/>
        <v>0</v>
      </c>
      <c r="J292" s="285">
        <v>92363218</v>
      </c>
      <c r="K292" s="285">
        <v>92363218</v>
      </c>
      <c r="L292" s="284">
        <f t="shared" si="45"/>
        <v>0</v>
      </c>
      <c r="M292" s="285">
        <v>94346152.506790057</v>
      </c>
      <c r="N292" s="285">
        <v>94264828.477740303</v>
      </c>
      <c r="O292" s="284">
        <f t="shared" si="46"/>
        <v>-81324.029049754143</v>
      </c>
      <c r="P292" s="285">
        <v>2041235.61</v>
      </c>
      <c r="Q292" s="285">
        <v>2041235.61</v>
      </c>
      <c r="R292" s="284">
        <f t="shared" si="47"/>
        <v>0</v>
      </c>
      <c r="S292" s="285">
        <v>2070000</v>
      </c>
      <c r="T292" s="285">
        <v>2070000</v>
      </c>
      <c r="U292" s="285">
        <v>2055617.8050000002</v>
      </c>
      <c r="V292" s="285">
        <v>2055617.8050000002</v>
      </c>
      <c r="W292" s="285">
        <v>2120001.5771792019</v>
      </c>
      <c r="X292" s="285">
        <v>2117097.7616517027</v>
      </c>
      <c r="Y292" s="285">
        <v>96466154.083969265</v>
      </c>
      <c r="Z292" s="285">
        <v>96381926.239392012</v>
      </c>
      <c r="AA292" s="284">
        <f t="shared" si="48"/>
        <v>-84227.844577252865</v>
      </c>
      <c r="AB292" s="284">
        <f t="shared" si="50"/>
        <v>3299.2289094691769</v>
      </c>
      <c r="AC292" s="284">
        <f t="shared" si="49"/>
        <v>3296.3482417111395</v>
      </c>
      <c r="AD292" s="285">
        <f t="shared" si="51"/>
        <v>-2.8806677580373616</v>
      </c>
      <c r="AE292" s="286">
        <f t="shared" si="52"/>
        <v>-8.7313364337027503E-4</v>
      </c>
      <c r="AF292" s="248">
        <v>1</v>
      </c>
    </row>
    <row r="293" spans="1:32">
      <c r="A293" s="280">
        <v>931</v>
      </c>
      <c r="B293" s="280" t="s">
        <v>319</v>
      </c>
      <c r="C293" s="285">
        <v>6070</v>
      </c>
      <c r="D293" s="285">
        <v>24713498.139999997</v>
      </c>
      <c r="E293" s="285">
        <v>25224205.469999995</v>
      </c>
      <c r="F293" s="284">
        <f t="shared" si="43"/>
        <v>510707.32999999821</v>
      </c>
      <c r="G293" s="285">
        <v>30318000</v>
      </c>
      <c r="H293" s="285">
        <v>30318000</v>
      </c>
      <c r="I293" s="284">
        <f t="shared" si="44"/>
        <v>0</v>
      </c>
      <c r="J293" s="285">
        <v>27515749.07</v>
      </c>
      <c r="K293" s="285">
        <v>27771102.734999999</v>
      </c>
      <c r="L293" s="284">
        <f t="shared" si="45"/>
        <v>255353.66499999911</v>
      </c>
      <c r="M293" s="285">
        <v>28106481.284538906</v>
      </c>
      <c r="N293" s="285">
        <v>28342865.186361086</v>
      </c>
      <c r="O293" s="284">
        <f t="shared" si="46"/>
        <v>236383.90182217956</v>
      </c>
      <c r="P293" s="285">
        <v>604719.84</v>
      </c>
      <c r="Q293" s="285">
        <v>604719.84</v>
      </c>
      <c r="R293" s="284">
        <f t="shared" si="47"/>
        <v>0</v>
      </c>
      <c r="S293" s="285">
        <v>565000</v>
      </c>
      <c r="T293" s="285">
        <v>565000</v>
      </c>
      <c r="U293" s="285">
        <v>584859.91999999993</v>
      </c>
      <c r="V293" s="285">
        <v>584859.91999999993</v>
      </c>
      <c r="W293" s="285">
        <v>603178.25123571628</v>
      </c>
      <c r="X293" s="285">
        <v>602352.0639391396</v>
      </c>
      <c r="Y293" s="285">
        <v>28709659.535774622</v>
      </c>
      <c r="Z293" s="285">
        <v>28945217.250300225</v>
      </c>
      <c r="AA293" s="284">
        <f t="shared" si="48"/>
        <v>235557.71452560276</v>
      </c>
      <c r="AB293" s="284">
        <f t="shared" si="50"/>
        <v>4729.7626912314036</v>
      </c>
      <c r="AC293" s="284">
        <f t="shared" si="49"/>
        <v>4768.5695634761487</v>
      </c>
      <c r="AD293" s="285">
        <f t="shared" si="51"/>
        <v>38.806872244745136</v>
      </c>
      <c r="AE293" s="286">
        <f t="shared" si="52"/>
        <v>8.2048243808700867E-3</v>
      </c>
      <c r="AF293" s="248">
        <v>13</v>
      </c>
    </row>
    <row r="294" spans="1:32">
      <c r="A294" s="280">
        <v>934</v>
      </c>
      <c r="B294" s="280" t="s">
        <v>320</v>
      </c>
      <c r="C294" s="285">
        <v>2756</v>
      </c>
      <c r="D294" s="285">
        <v>12203690.49</v>
      </c>
      <c r="E294" s="285">
        <v>12203690.49</v>
      </c>
      <c r="F294" s="284">
        <f t="shared" si="43"/>
        <v>0</v>
      </c>
      <c r="G294" s="285">
        <v>11900000</v>
      </c>
      <c r="H294" s="285">
        <v>11900000</v>
      </c>
      <c r="I294" s="284">
        <f t="shared" si="44"/>
        <v>0</v>
      </c>
      <c r="J294" s="285">
        <v>12051845.245000001</v>
      </c>
      <c r="K294" s="285">
        <v>12051845.245000001</v>
      </c>
      <c r="L294" s="284">
        <f t="shared" si="45"/>
        <v>0</v>
      </c>
      <c r="M294" s="285">
        <v>12310584.820388163</v>
      </c>
      <c r="N294" s="285">
        <v>12299973.403484004</v>
      </c>
      <c r="O294" s="284">
        <f t="shared" si="46"/>
        <v>-10611.41690415889</v>
      </c>
      <c r="P294" s="285">
        <v>283701.05</v>
      </c>
      <c r="Q294" s="285">
        <v>283701.05</v>
      </c>
      <c r="R294" s="284">
        <f t="shared" si="47"/>
        <v>0</v>
      </c>
      <c r="S294" s="285">
        <v>293000</v>
      </c>
      <c r="T294" s="285">
        <v>293000</v>
      </c>
      <c r="U294" s="285">
        <v>288350.52500000002</v>
      </c>
      <c r="V294" s="285">
        <v>288350.52500000002</v>
      </c>
      <c r="W294" s="285">
        <v>297381.91909679963</v>
      </c>
      <c r="X294" s="285">
        <v>296974.58815725398</v>
      </c>
      <c r="Y294" s="285">
        <v>12607966.739484962</v>
      </c>
      <c r="Z294" s="285">
        <v>12596947.991641257</v>
      </c>
      <c r="AA294" s="284">
        <f t="shared" si="48"/>
        <v>-11018.747843705118</v>
      </c>
      <c r="AB294" s="284">
        <f t="shared" si="50"/>
        <v>4574.7339403065898</v>
      </c>
      <c r="AC294" s="284">
        <f t="shared" si="49"/>
        <v>4570.7358460236783</v>
      </c>
      <c r="AD294" s="285">
        <f t="shared" si="51"/>
        <v>-3.998094282911552</v>
      </c>
      <c r="AE294" s="286">
        <f t="shared" si="52"/>
        <v>-8.7395121444890133E-4</v>
      </c>
      <c r="AF294" s="248">
        <v>14</v>
      </c>
    </row>
    <row r="295" spans="1:32">
      <c r="A295" s="280">
        <v>935</v>
      </c>
      <c r="B295" s="280" t="s">
        <v>321</v>
      </c>
      <c r="C295" s="285">
        <v>3040</v>
      </c>
      <c r="D295" s="285">
        <v>13118683.800000003</v>
      </c>
      <c r="E295" s="285">
        <v>13037882.500000002</v>
      </c>
      <c r="F295" s="284">
        <f t="shared" si="43"/>
        <v>-80801.300000000745</v>
      </c>
      <c r="G295" s="285">
        <v>13790000</v>
      </c>
      <c r="H295" s="285">
        <v>13790000</v>
      </c>
      <c r="I295" s="284">
        <f t="shared" si="44"/>
        <v>0</v>
      </c>
      <c r="J295" s="285">
        <v>13454341.900000002</v>
      </c>
      <c r="K295" s="285">
        <v>13413941.25</v>
      </c>
      <c r="L295" s="284">
        <f t="shared" si="45"/>
        <v>-40400.650000002235</v>
      </c>
      <c r="M295" s="285">
        <v>13743191.502659597</v>
      </c>
      <c r="N295" s="285">
        <v>13690112.779978447</v>
      </c>
      <c r="O295" s="284">
        <f t="shared" si="46"/>
        <v>-53078.72268114984</v>
      </c>
      <c r="P295" s="285">
        <v>376122.78</v>
      </c>
      <c r="Q295" s="285">
        <v>376122.78</v>
      </c>
      <c r="R295" s="284">
        <f t="shared" si="47"/>
        <v>0</v>
      </c>
      <c r="S295" s="285">
        <v>376000</v>
      </c>
      <c r="T295" s="285">
        <v>376000</v>
      </c>
      <c r="U295" s="285">
        <v>376061.39</v>
      </c>
      <c r="V295" s="285">
        <v>376061.39</v>
      </c>
      <c r="W295" s="285">
        <v>387839.96615372907</v>
      </c>
      <c r="X295" s="285">
        <v>387308.73272068589</v>
      </c>
      <c r="Y295" s="285">
        <v>14131031.468813326</v>
      </c>
      <c r="Z295" s="285">
        <v>14077421.512699133</v>
      </c>
      <c r="AA295" s="284">
        <f t="shared" si="48"/>
        <v>-53609.956114193425</v>
      </c>
      <c r="AB295" s="284">
        <f t="shared" si="50"/>
        <v>4648.3656147412257</v>
      </c>
      <c r="AC295" s="284">
        <f t="shared" si="49"/>
        <v>4630.7307607562934</v>
      </c>
      <c r="AD295" s="285">
        <f t="shared" si="51"/>
        <v>-17.634853984932306</v>
      </c>
      <c r="AE295" s="286">
        <f t="shared" si="52"/>
        <v>-3.7937751559402751E-3</v>
      </c>
      <c r="AF295" s="248">
        <v>8</v>
      </c>
    </row>
    <row r="296" spans="1:32">
      <c r="A296" s="280">
        <v>936</v>
      </c>
      <c r="B296" s="280" t="s">
        <v>322</v>
      </c>
      <c r="C296" s="285">
        <v>6465</v>
      </c>
      <c r="D296" s="285">
        <v>31161304.510000002</v>
      </c>
      <c r="E296" s="285">
        <v>31160234.469999999</v>
      </c>
      <c r="F296" s="284">
        <f t="shared" si="43"/>
        <v>-1070.0400000028312</v>
      </c>
      <c r="G296" s="285">
        <v>31741000</v>
      </c>
      <c r="H296" s="285">
        <v>31741000</v>
      </c>
      <c r="I296" s="284">
        <f t="shared" si="44"/>
        <v>0</v>
      </c>
      <c r="J296" s="285">
        <v>31451152.255000003</v>
      </c>
      <c r="K296" s="285">
        <v>31450617.234999999</v>
      </c>
      <c r="L296" s="284">
        <f t="shared" si="45"/>
        <v>-535.02000000327826</v>
      </c>
      <c r="M296" s="285">
        <v>32126373.153916143</v>
      </c>
      <c r="N296" s="285">
        <v>32098134.986768626</v>
      </c>
      <c r="O296" s="284">
        <f t="shared" si="46"/>
        <v>-28238.167147517204</v>
      </c>
      <c r="P296" s="285">
        <v>529446.40999999992</v>
      </c>
      <c r="Q296" s="285">
        <v>529446.41</v>
      </c>
      <c r="R296" s="284">
        <f t="shared" si="47"/>
        <v>0</v>
      </c>
      <c r="S296" s="285">
        <v>565000</v>
      </c>
      <c r="T296" s="285">
        <v>565000</v>
      </c>
      <c r="U296" s="285">
        <v>547223.20499999996</v>
      </c>
      <c r="V296" s="285">
        <v>547223.20500000007</v>
      </c>
      <c r="W296" s="285">
        <v>564362.72095291445</v>
      </c>
      <c r="X296" s="285">
        <v>563589.70019204076</v>
      </c>
      <c r="Y296" s="285">
        <v>32690735.874869056</v>
      </c>
      <c r="Z296" s="285">
        <v>32661724.686960667</v>
      </c>
      <c r="AA296" s="284">
        <f t="shared" si="48"/>
        <v>-29011.187908388674</v>
      </c>
      <c r="AB296" s="284">
        <f t="shared" si="50"/>
        <v>5056.5716743803641</v>
      </c>
      <c r="AC296" s="284">
        <f t="shared" si="49"/>
        <v>5052.0842516567154</v>
      </c>
      <c r="AD296" s="285">
        <f t="shared" si="51"/>
        <v>-4.4874227236487059</v>
      </c>
      <c r="AE296" s="286">
        <f t="shared" si="52"/>
        <v>-8.8744370941772478E-4</v>
      </c>
      <c r="AF296" s="248">
        <v>6</v>
      </c>
    </row>
    <row r="297" spans="1:32">
      <c r="A297" s="280">
        <v>946</v>
      </c>
      <c r="B297" s="280" t="s">
        <v>323</v>
      </c>
      <c r="C297" s="285">
        <v>6376</v>
      </c>
      <c r="D297" s="285">
        <v>21394506.810000002</v>
      </c>
      <c r="E297" s="285">
        <v>24492444.75</v>
      </c>
      <c r="F297" s="284">
        <f t="shared" si="43"/>
        <v>3097937.9399999976</v>
      </c>
      <c r="G297" s="285">
        <v>26578000</v>
      </c>
      <c r="H297" s="285">
        <v>26578000</v>
      </c>
      <c r="I297" s="284">
        <f t="shared" si="44"/>
        <v>0</v>
      </c>
      <c r="J297" s="285">
        <v>23986253.405000001</v>
      </c>
      <c r="K297" s="285">
        <v>25535222.375</v>
      </c>
      <c r="L297" s="284">
        <f t="shared" si="45"/>
        <v>1548968.9699999988</v>
      </c>
      <c r="M297" s="285">
        <v>24501211.313519225</v>
      </c>
      <c r="N297" s="285">
        <v>26060951.636833735</v>
      </c>
      <c r="O297" s="284">
        <f t="shared" si="46"/>
        <v>1559740.3233145103</v>
      </c>
      <c r="P297" s="285">
        <v>494839</v>
      </c>
      <c r="Q297" s="285">
        <v>494839.32</v>
      </c>
      <c r="R297" s="284">
        <f t="shared" si="47"/>
        <v>0.32000000000698492</v>
      </c>
      <c r="S297" s="285">
        <v>502000</v>
      </c>
      <c r="T297" s="285">
        <v>502000</v>
      </c>
      <c r="U297" s="285">
        <v>498419.5</v>
      </c>
      <c r="V297" s="285">
        <v>498419.66000000003</v>
      </c>
      <c r="W297" s="285">
        <v>514030.44064257317</v>
      </c>
      <c r="X297" s="285">
        <v>513326.52596342092</v>
      </c>
      <c r="Y297" s="285">
        <v>25015241.754161797</v>
      </c>
      <c r="Z297" s="285">
        <v>26574278.162797157</v>
      </c>
      <c r="AA297" s="284">
        <f t="shared" si="48"/>
        <v>1559036.4086353593</v>
      </c>
      <c r="AB297" s="284">
        <f t="shared" si="50"/>
        <v>3923.3440643290146</v>
      </c>
      <c r="AC297" s="284">
        <f t="shared" si="49"/>
        <v>4167.8604395855018</v>
      </c>
      <c r="AD297" s="285">
        <f t="shared" si="51"/>
        <v>244.51637525648721</v>
      </c>
      <c r="AE297" s="286">
        <f t="shared" si="52"/>
        <v>6.2323459591430284E-2</v>
      </c>
      <c r="AF297" s="248">
        <v>15</v>
      </c>
    </row>
    <row r="298" spans="1:32">
      <c r="A298" s="280">
        <v>976</v>
      </c>
      <c r="B298" s="280" t="s">
        <v>324</v>
      </c>
      <c r="C298" s="285">
        <v>3830</v>
      </c>
      <c r="D298" s="285">
        <v>21470017.099999998</v>
      </c>
      <c r="E298" s="285">
        <v>21699877.319999997</v>
      </c>
      <c r="F298" s="284">
        <f t="shared" si="43"/>
        <v>229860.21999999881</v>
      </c>
      <c r="G298" s="285">
        <v>22485000</v>
      </c>
      <c r="H298" s="285">
        <v>22485000</v>
      </c>
      <c r="I298" s="284">
        <f t="shared" si="44"/>
        <v>0</v>
      </c>
      <c r="J298" s="285">
        <v>21977508.549999997</v>
      </c>
      <c r="K298" s="285">
        <v>22092438.659999996</v>
      </c>
      <c r="L298" s="284">
        <f t="shared" si="45"/>
        <v>114930.1099999994</v>
      </c>
      <c r="M298" s="285">
        <v>22449340.963602874</v>
      </c>
      <c r="N298" s="285">
        <v>22547286.528495558</v>
      </c>
      <c r="O298" s="284">
        <f t="shared" si="46"/>
        <v>97945.564892683178</v>
      </c>
      <c r="P298" s="285">
        <v>446000</v>
      </c>
      <c r="Q298" s="285">
        <v>445924.78</v>
      </c>
      <c r="R298" s="284">
        <f t="shared" si="47"/>
        <v>-75.21999999997206</v>
      </c>
      <c r="S298" s="285">
        <v>437000</v>
      </c>
      <c r="T298" s="285">
        <v>437000</v>
      </c>
      <c r="U298" s="285">
        <v>441500</v>
      </c>
      <c r="V298" s="285">
        <v>441462.39</v>
      </c>
      <c r="W298" s="285">
        <v>455328.1714373054</v>
      </c>
      <c r="X298" s="285">
        <v>454665.76298817917</v>
      </c>
      <c r="Y298" s="285">
        <v>22904669.135040179</v>
      </c>
      <c r="Z298" s="285">
        <v>23001952.291483738</v>
      </c>
      <c r="AA298" s="284">
        <f t="shared" si="48"/>
        <v>97283.156443558633</v>
      </c>
      <c r="AB298" s="284">
        <f t="shared" si="50"/>
        <v>5980.3313668512219</v>
      </c>
      <c r="AC298" s="284">
        <f t="shared" si="49"/>
        <v>6005.7316687947095</v>
      </c>
      <c r="AD298" s="285">
        <f t="shared" si="51"/>
        <v>25.400301943487648</v>
      </c>
      <c r="AE298" s="286">
        <f t="shared" si="52"/>
        <v>4.2473067770593242E-3</v>
      </c>
      <c r="AF298" s="248">
        <v>19</v>
      </c>
    </row>
    <row r="299" spans="1:32">
      <c r="A299" s="280">
        <v>977</v>
      </c>
      <c r="B299" s="280" t="s">
        <v>325</v>
      </c>
      <c r="C299" s="285">
        <v>15357</v>
      </c>
      <c r="D299" s="285">
        <v>56038147.619999997</v>
      </c>
      <c r="E299" s="285">
        <v>55918012.919999994</v>
      </c>
      <c r="F299" s="284">
        <f t="shared" si="43"/>
        <v>-120134.70000000298</v>
      </c>
      <c r="G299" s="285">
        <v>57390000</v>
      </c>
      <c r="H299" s="285">
        <v>57390000</v>
      </c>
      <c r="I299" s="284">
        <f t="shared" si="44"/>
        <v>0</v>
      </c>
      <c r="J299" s="285">
        <v>56714073.810000002</v>
      </c>
      <c r="K299" s="285">
        <v>56654006.459999993</v>
      </c>
      <c r="L299" s="284">
        <f t="shared" si="45"/>
        <v>-60067.350000008941</v>
      </c>
      <c r="M299" s="285">
        <v>57931661.248091295</v>
      </c>
      <c r="N299" s="285">
        <v>57820421.561413005</v>
      </c>
      <c r="O299" s="284">
        <f t="shared" si="46"/>
        <v>-111239.68667829037</v>
      </c>
      <c r="P299" s="285">
        <v>2698259.7800000021</v>
      </c>
      <c r="Q299" s="285">
        <v>2625135.9700000002</v>
      </c>
      <c r="R299" s="284">
        <f t="shared" si="47"/>
        <v>-73123.810000001919</v>
      </c>
      <c r="S299" s="285">
        <v>2322000</v>
      </c>
      <c r="T299" s="285">
        <v>2322000</v>
      </c>
      <c r="U299" s="285">
        <v>2510129.8900000011</v>
      </c>
      <c r="V299" s="285">
        <v>2473567.9850000003</v>
      </c>
      <c r="W299" s="285">
        <v>2588749.3836553227</v>
      </c>
      <c r="X299" s="285">
        <v>2547548.1052942197</v>
      </c>
      <c r="Y299" s="285">
        <v>60520410.63174662</v>
      </c>
      <c r="Z299" s="285">
        <v>60367969.666707225</v>
      </c>
      <c r="AA299" s="284">
        <f t="shared" si="48"/>
        <v>-152440.9650393948</v>
      </c>
      <c r="AB299" s="284">
        <f t="shared" si="50"/>
        <v>3940.9006076542696</v>
      </c>
      <c r="AC299" s="284">
        <f t="shared" si="49"/>
        <v>3930.9741268937437</v>
      </c>
      <c r="AD299" s="285">
        <f t="shared" si="51"/>
        <v>-9.9264807605259193</v>
      </c>
      <c r="AE299" s="286">
        <f t="shared" si="52"/>
        <v>-2.5188356035283081E-3</v>
      </c>
      <c r="AF299" s="248">
        <v>17</v>
      </c>
    </row>
    <row r="300" spans="1:32">
      <c r="A300" s="280">
        <v>980</v>
      </c>
      <c r="B300" s="280" t="s">
        <v>326</v>
      </c>
      <c r="C300" s="285">
        <v>33533</v>
      </c>
      <c r="D300" s="285">
        <v>100355065.53999998</v>
      </c>
      <c r="E300" s="285">
        <v>100355065.53999998</v>
      </c>
      <c r="F300" s="284">
        <f t="shared" si="43"/>
        <v>0</v>
      </c>
      <c r="G300" s="285">
        <v>103400000</v>
      </c>
      <c r="H300" s="285">
        <v>103400000</v>
      </c>
      <c r="I300" s="284">
        <f t="shared" si="44"/>
        <v>0</v>
      </c>
      <c r="J300" s="285">
        <v>101877532.76999998</v>
      </c>
      <c r="K300" s="285">
        <v>101877532.76999998</v>
      </c>
      <c r="L300" s="284">
        <f t="shared" si="45"/>
        <v>0</v>
      </c>
      <c r="M300" s="285">
        <v>104064728.92416894</v>
      </c>
      <c r="N300" s="285">
        <v>103975027.72477475</v>
      </c>
      <c r="O300" s="284">
        <f t="shared" si="46"/>
        <v>-89701.199394196272</v>
      </c>
      <c r="P300" s="285">
        <v>2545803.9500000002</v>
      </c>
      <c r="Q300" s="285">
        <v>2545803.9500000002</v>
      </c>
      <c r="R300" s="284">
        <f t="shared" si="47"/>
        <v>0</v>
      </c>
      <c r="S300" s="285">
        <v>2668000</v>
      </c>
      <c r="T300" s="285">
        <v>2668000</v>
      </c>
      <c r="U300" s="285">
        <v>2606901.9750000001</v>
      </c>
      <c r="V300" s="285">
        <v>2606901.9750000001</v>
      </c>
      <c r="W300" s="285">
        <v>2688552.4561563991</v>
      </c>
      <c r="X300" s="285">
        <v>2684869.8832504535</v>
      </c>
      <c r="Y300" s="285">
        <v>106753281.38032535</v>
      </c>
      <c r="Z300" s="285">
        <v>106659897.60802521</v>
      </c>
      <c r="AA300" s="284">
        <f t="shared" si="48"/>
        <v>-93383.77230013907</v>
      </c>
      <c r="AB300" s="284">
        <f t="shared" si="50"/>
        <v>3183.5291020882519</v>
      </c>
      <c r="AC300" s="284">
        <f t="shared" si="49"/>
        <v>3180.7442700630786</v>
      </c>
      <c r="AD300" s="285">
        <f t="shared" si="51"/>
        <v>-2.784832025173273</v>
      </c>
      <c r="AE300" s="286">
        <f t="shared" si="52"/>
        <v>-8.7476254680585403E-4</v>
      </c>
      <c r="AF300" s="248">
        <v>6</v>
      </c>
    </row>
    <row r="301" spans="1:32">
      <c r="A301" s="280">
        <v>981</v>
      </c>
      <c r="B301" s="280" t="s">
        <v>327</v>
      </c>
      <c r="C301" s="285">
        <v>2282</v>
      </c>
      <c r="D301" s="285">
        <v>8299000</v>
      </c>
      <c r="E301" s="285">
        <v>7817930.1799999997</v>
      </c>
      <c r="F301" s="284">
        <f t="shared" si="43"/>
        <v>-481069.8200000003</v>
      </c>
      <c r="G301" s="285">
        <v>8524000</v>
      </c>
      <c r="H301" s="285">
        <v>8524000</v>
      </c>
      <c r="I301" s="284">
        <f t="shared" si="44"/>
        <v>0</v>
      </c>
      <c r="J301" s="285">
        <v>8411500</v>
      </c>
      <c r="K301" s="285">
        <v>8170965.0899999999</v>
      </c>
      <c r="L301" s="284">
        <f t="shared" si="45"/>
        <v>-240534.91000000015</v>
      </c>
      <c r="M301" s="285">
        <v>8592085.4534417</v>
      </c>
      <c r="N301" s="285">
        <v>8339192.1522965319</v>
      </c>
      <c r="O301" s="284">
        <f t="shared" si="46"/>
        <v>-252893.30114516802</v>
      </c>
      <c r="P301" s="285">
        <v>130738.73000000001</v>
      </c>
      <c r="Q301" s="285">
        <v>130738.73000000001</v>
      </c>
      <c r="R301" s="284">
        <f t="shared" si="47"/>
        <v>0</v>
      </c>
      <c r="S301" s="285">
        <v>157000</v>
      </c>
      <c r="T301" s="285">
        <v>157000</v>
      </c>
      <c r="U301" s="285">
        <v>143869.36499999999</v>
      </c>
      <c r="V301" s="285">
        <v>143869.36499999999</v>
      </c>
      <c r="W301" s="285">
        <v>148375.4810674887</v>
      </c>
      <c r="X301" s="285">
        <v>148172.24771593756</v>
      </c>
      <c r="Y301" s="285">
        <v>8740460.9345091879</v>
      </c>
      <c r="Z301" s="285">
        <v>8487364.4000124689</v>
      </c>
      <c r="AA301" s="284">
        <f t="shared" si="48"/>
        <v>-253096.53449671902</v>
      </c>
      <c r="AB301" s="284">
        <f t="shared" si="50"/>
        <v>3830.1756943510904</v>
      </c>
      <c r="AC301" s="284">
        <f t="shared" si="49"/>
        <v>3719.2657318196621</v>
      </c>
      <c r="AD301" s="285">
        <f t="shared" si="51"/>
        <v>-110.90996253142839</v>
      </c>
      <c r="AE301" s="286">
        <f t="shared" si="52"/>
        <v>-2.895688641515929E-2</v>
      </c>
      <c r="AF301" s="248">
        <v>5</v>
      </c>
    </row>
    <row r="302" spans="1:32">
      <c r="A302" s="280">
        <v>989</v>
      </c>
      <c r="B302" s="280" t="s">
        <v>328</v>
      </c>
      <c r="C302" s="285">
        <v>5484</v>
      </c>
      <c r="D302" s="285">
        <v>27342237.899999999</v>
      </c>
      <c r="E302" s="285">
        <v>27342237.899999999</v>
      </c>
      <c r="F302" s="284">
        <f t="shared" si="43"/>
        <v>0</v>
      </c>
      <c r="G302" s="285">
        <v>27565000</v>
      </c>
      <c r="H302" s="285">
        <v>27565000</v>
      </c>
      <c r="I302" s="284">
        <f t="shared" si="44"/>
        <v>0</v>
      </c>
      <c r="J302" s="285">
        <v>27453618.949999999</v>
      </c>
      <c r="K302" s="285">
        <v>27453618.949999999</v>
      </c>
      <c r="L302" s="284">
        <f t="shared" si="45"/>
        <v>0</v>
      </c>
      <c r="M302" s="285">
        <v>28043017.300674841</v>
      </c>
      <c r="N302" s="285">
        <v>28018844.919576</v>
      </c>
      <c r="O302" s="284">
        <f t="shared" si="46"/>
        <v>-24172.381098840386</v>
      </c>
      <c r="P302" s="285">
        <v>558733.03</v>
      </c>
      <c r="Q302" s="285">
        <v>558733.03</v>
      </c>
      <c r="R302" s="284">
        <f t="shared" si="47"/>
        <v>0</v>
      </c>
      <c r="S302" s="285">
        <v>577000</v>
      </c>
      <c r="T302" s="285">
        <v>577000</v>
      </c>
      <c r="U302" s="285">
        <v>567866.51500000001</v>
      </c>
      <c r="V302" s="285">
        <v>567866.51500000001</v>
      </c>
      <c r="W302" s="285">
        <v>585652.59772463236</v>
      </c>
      <c r="X302" s="285">
        <v>584850.41572377959</v>
      </c>
      <c r="Y302" s="285">
        <v>28628669.898399472</v>
      </c>
      <c r="Z302" s="285">
        <v>28603695.335299779</v>
      </c>
      <c r="AA302" s="284">
        <f t="shared" si="48"/>
        <v>-24974.563099693507</v>
      </c>
      <c r="AB302" s="284">
        <f t="shared" si="50"/>
        <v>5220.3993250181384</v>
      </c>
      <c r="AC302" s="284">
        <f t="shared" si="49"/>
        <v>5215.8452471370856</v>
      </c>
      <c r="AD302" s="285">
        <f t="shared" si="51"/>
        <v>-4.5540778810527627</v>
      </c>
      <c r="AE302" s="286">
        <f t="shared" si="52"/>
        <v>-8.7236197798660532E-4</v>
      </c>
      <c r="AF302" s="248">
        <v>14</v>
      </c>
    </row>
    <row r="303" spans="1:32">
      <c r="A303" s="280">
        <v>992</v>
      </c>
      <c r="B303" s="280" t="s">
        <v>329</v>
      </c>
      <c r="C303" s="285">
        <v>18318</v>
      </c>
      <c r="D303" s="285">
        <v>74483651.570000008</v>
      </c>
      <c r="E303" s="285">
        <v>74483651.570000008</v>
      </c>
      <c r="F303" s="284">
        <f t="shared" si="43"/>
        <v>0</v>
      </c>
      <c r="G303" s="285">
        <v>70341000</v>
      </c>
      <c r="H303" s="285">
        <v>70341000</v>
      </c>
      <c r="I303" s="284">
        <f t="shared" si="44"/>
        <v>0</v>
      </c>
      <c r="J303" s="285">
        <v>72412325.784999996</v>
      </c>
      <c r="K303" s="285">
        <v>72412325.784999996</v>
      </c>
      <c r="L303" s="284">
        <f t="shared" si="45"/>
        <v>0</v>
      </c>
      <c r="M303" s="285">
        <v>73966937.053697899</v>
      </c>
      <c r="N303" s="285">
        <v>73903179.399804756</v>
      </c>
      <c r="O303" s="284">
        <f t="shared" si="46"/>
        <v>-63757.653893142939</v>
      </c>
      <c r="P303" s="285">
        <v>1694255.04</v>
      </c>
      <c r="Q303" s="285">
        <v>1694255.04</v>
      </c>
      <c r="R303" s="284">
        <f t="shared" si="47"/>
        <v>0</v>
      </c>
      <c r="S303" s="285">
        <v>2231000</v>
      </c>
      <c r="T303" s="285">
        <v>2231000</v>
      </c>
      <c r="U303" s="285">
        <v>1962627.52</v>
      </c>
      <c r="V303" s="285">
        <v>1962627.52</v>
      </c>
      <c r="W303" s="285">
        <v>2024098.7540070978</v>
      </c>
      <c r="X303" s="285">
        <v>2021326.2988097304</v>
      </c>
      <c r="Y303" s="285">
        <v>75991035.807705</v>
      </c>
      <c r="Z303" s="285">
        <v>75924505.698614493</v>
      </c>
      <c r="AA303" s="284">
        <f t="shared" si="48"/>
        <v>-66530.10909050703</v>
      </c>
      <c r="AB303" s="284">
        <f t="shared" si="50"/>
        <v>4148.4351898517853</v>
      </c>
      <c r="AC303" s="284">
        <f t="shared" si="49"/>
        <v>4144.8032371773388</v>
      </c>
      <c r="AD303" s="285">
        <f t="shared" si="51"/>
        <v>-3.6319526744464383</v>
      </c>
      <c r="AE303" s="286">
        <f t="shared" si="52"/>
        <v>-8.7549943731342231E-4</v>
      </c>
      <c r="AF303" s="248">
        <v>13</v>
      </c>
    </row>
    <row r="304" spans="1:32">
      <c r="AF304" s="245"/>
    </row>
    <row r="305" spans="32:32">
      <c r="AF305" s="245"/>
    </row>
    <row r="306" spans="32:32">
      <c r="AF306" s="245"/>
    </row>
    <row r="307" spans="32:32">
      <c r="AF307" s="245"/>
    </row>
    <row r="308" spans="32:32">
      <c r="AF308" s="245"/>
    </row>
    <row r="309" spans="32:32">
      <c r="AF309" s="245"/>
    </row>
    <row r="310" spans="32:32">
      <c r="AF310" s="245"/>
    </row>
    <row r="311" spans="32:32">
      <c r="AF311" s="245"/>
    </row>
    <row r="312" spans="32:32">
      <c r="AF312" s="245"/>
    </row>
    <row r="313" spans="32:32">
      <c r="AF313" s="245"/>
    </row>
    <row r="314" spans="32:32">
      <c r="AF314" s="245"/>
    </row>
    <row r="315" spans="32:32">
      <c r="AF315" s="245"/>
    </row>
    <row r="316" spans="32:32">
      <c r="AF316" s="245"/>
    </row>
    <row r="317" spans="32:32">
      <c r="AF317" s="245"/>
    </row>
    <row r="318" spans="32:32">
      <c r="AF318" s="245"/>
    </row>
    <row r="319" spans="32:32">
      <c r="AF319" s="245"/>
    </row>
  </sheetData>
  <autoFilter ref="A10:AF10" xr:uid="{CA666A3E-77C3-41BC-8286-DC7689CF834C}"/>
  <hyperlinks>
    <hyperlink ref="B4" r:id="rId1" display="https://soteuudistus.fi/rahoituslaskelmat" xr:uid="{634E7324-48EC-4817-83CB-043AFC691C65}"/>
  </hyperlinks>
  <pageMargins left="0.7" right="0.7" top="0.75" bottom="0.75" header="0.3" footer="0.3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E87DC-BC76-463D-BA77-56A1B7CCB328}">
  <dimension ref="A1:Z332"/>
  <sheetViews>
    <sheetView zoomScaleNormal="100" workbookViewId="0">
      <pane xSplit="2" ySplit="10" topLeftCell="C11" activePane="bottomRight" state="frozen"/>
      <selection pane="topRight"/>
      <selection pane="bottomLeft"/>
      <selection pane="bottomRight"/>
    </sheetView>
  </sheetViews>
  <sheetFormatPr defaultColWidth="8.85546875" defaultRowHeight="15"/>
  <cols>
    <col min="1" max="1" width="6.140625" style="72" customWidth="1"/>
    <col min="2" max="2" width="17.42578125" style="63" customWidth="1"/>
    <col min="3" max="3" width="11.28515625" style="64" bestFit="1" customWidth="1"/>
    <col min="4" max="4" width="14.42578125" style="64" customWidth="1"/>
    <col min="5" max="5" width="15.7109375" style="64" customWidth="1"/>
    <col min="6" max="6" width="13" style="64" customWidth="1"/>
    <col min="7" max="7" width="11.5703125" style="91" customWidth="1"/>
    <col min="8" max="8" width="17.7109375" style="92" customWidth="1"/>
    <col min="9" max="9" width="14.42578125" style="92" bestFit="1" customWidth="1"/>
    <col min="10" max="10" width="10.7109375" style="68" customWidth="1"/>
    <col min="11" max="11" width="11.140625" style="70" bestFit="1" customWidth="1"/>
    <col min="12" max="12" width="8.5703125" style="70" bestFit="1" customWidth="1"/>
    <col min="13" max="13" width="11.7109375" style="70" bestFit="1" customWidth="1"/>
    <col min="14" max="14" width="11.28515625" style="70" bestFit="1" customWidth="1"/>
    <col min="15" max="15" width="11" style="70" bestFit="1" customWidth="1"/>
    <col min="16" max="16" width="14" style="70" customWidth="1"/>
    <col min="17" max="17" width="15.28515625" style="70" customWidth="1"/>
    <col min="18" max="18" width="17.42578125" style="70" customWidth="1"/>
    <col min="19" max="19" width="16" style="70" bestFit="1" customWidth="1"/>
    <col min="20" max="20" width="16.140625" style="71" customWidth="1"/>
    <col min="21" max="21" width="13.7109375" style="64" bestFit="1" customWidth="1"/>
    <col min="22" max="22" width="14.7109375" style="72" customWidth="1"/>
    <col min="23" max="23" width="13.5703125" style="72" customWidth="1"/>
    <col min="24" max="24" width="14" style="93" bestFit="1" customWidth="1"/>
    <col min="25" max="25" width="10.7109375" style="74" customWidth="1"/>
    <col min="26" max="26" width="8.85546875" style="246"/>
    <col min="27" max="16384" width="8.85546875" style="70"/>
  </cols>
  <sheetData>
    <row r="1" spans="1:26" ht="23.25">
      <c r="A1" s="327" t="s">
        <v>362</v>
      </c>
      <c r="F1" s="65"/>
      <c r="G1" s="65"/>
      <c r="H1" s="66"/>
      <c r="I1" s="67"/>
      <c r="K1" s="69"/>
      <c r="X1" s="73"/>
      <c r="Z1" s="245"/>
    </row>
    <row r="2" spans="1:26" s="268" customFormat="1" ht="23.25">
      <c r="A2" s="298" t="s">
        <v>446</v>
      </c>
      <c r="B2" s="299"/>
      <c r="C2" s="300"/>
      <c r="D2" s="301" t="s">
        <v>364</v>
      </c>
      <c r="E2" s="270"/>
      <c r="F2" s="271"/>
      <c r="G2" s="271"/>
      <c r="H2" s="272"/>
      <c r="I2" s="273"/>
      <c r="J2" s="273"/>
      <c r="K2" s="273"/>
      <c r="L2" s="273"/>
      <c r="M2" s="273"/>
      <c r="N2" s="273"/>
      <c r="O2" s="273"/>
      <c r="P2" s="273"/>
      <c r="Q2" s="273"/>
      <c r="R2" s="274"/>
      <c r="S2" s="269"/>
      <c r="T2" s="275"/>
      <c r="U2" s="275"/>
      <c r="V2" s="276"/>
      <c r="Z2" s="245"/>
    </row>
    <row r="3" spans="1:26" ht="15.75">
      <c r="A3" s="302" t="s">
        <v>447</v>
      </c>
      <c r="B3" s="303"/>
      <c r="C3" s="304"/>
      <c r="D3" s="304"/>
      <c r="E3" s="75"/>
      <c r="F3" s="75"/>
      <c r="G3" s="75"/>
      <c r="H3" s="75"/>
      <c r="I3" s="81"/>
      <c r="J3" s="82"/>
      <c r="K3" s="83"/>
      <c r="L3" s="83"/>
      <c r="M3" s="83"/>
      <c r="N3" s="83"/>
      <c r="O3" s="83"/>
      <c r="P3" s="84"/>
      <c r="Q3" s="83"/>
      <c r="R3" s="83"/>
      <c r="S3" s="83"/>
      <c r="T3" s="75"/>
      <c r="U3" s="75"/>
      <c r="V3" s="76"/>
      <c r="W3" s="76"/>
      <c r="X3" s="79"/>
      <c r="Y3" s="85"/>
      <c r="Z3" s="245"/>
    </row>
    <row r="4" spans="1:26" ht="15.75">
      <c r="A4" s="302" t="s">
        <v>366</v>
      </c>
      <c r="B4" s="305"/>
      <c r="C4" s="304"/>
      <c r="D4" s="304"/>
      <c r="E4" s="75"/>
      <c r="F4" s="75"/>
      <c r="G4" s="75"/>
      <c r="H4" s="76"/>
      <c r="I4" s="76"/>
      <c r="J4" s="77"/>
      <c r="K4" s="87"/>
      <c r="L4" s="87"/>
      <c r="M4" s="87"/>
      <c r="N4" s="87"/>
      <c r="O4" s="87"/>
      <c r="P4" s="87"/>
      <c r="Q4" s="87"/>
      <c r="R4" s="87"/>
      <c r="S4" s="87"/>
      <c r="T4" s="78"/>
      <c r="U4" s="88"/>
      <c r="V4" s="89"/>
      <c r="W4" s="89"/>
      <c r="X4" s="90"/>
    </row>
    <row r="5" spans="1:26" ht="15.75">
      <c r="A5" s="302" t="s">
        <v>367</v>
      </c>
      <c r="B5" s="305"/>
      <c r="C5" s="304"/>
      <c r="D5" s="304"/>
      <c r="E5" s="75"/>
      <c r="F5" s="75"/>
      <c r="G5" s="75"/>
      <c r="H5" s="76"/>
      <c r="I5" s="76"/>
      <c r="J5" s="77"/>
      <c r="K5" s="87"/>
      <c r="L5" s="87"/>
      <c r="M5" s="87"/>
      <c r="N5" s="87"/>
      <c r="O5" s="87"/>
      <c r="P5" s="87"/>
      <c r="Q5" s="87"/>
      <c r="R5" s="87"/>
      <c r="S5" s="87"/>
      <c r="T5" s="78"/>
      <c r="U5" s="88"/>
      <c r="V5" s="89"/>
      <c r="W5" s="89"/>
      <c r="X5" s="90"/>
    </row>
    <row r="6" spans="1:26" ht="15.75">
      <c r="A6" s="302" t="s">
        <v>368</v>
      </c>
      <c r="B6" s="305"/>
      <c r="C6" s="304"/>
      <c r="D6" s="304"/>
      <c r="E6" s="75"/>
      <c r="F6" s="75"/>
      <c r="G6" s="75"/>
      <c r="H6" s="76"/>
      <c r="I6" s="76"/>
      <c r="J6" s="77"/>
      <c r="K6" s="87"/>
      <c r="L6" s="87"/>
      <c r="M6" s="87"/>
      <c r="N6" s="87"/>
      <c r="O6" s="87"/>
      <c r="P6" s="87"/>
      <c r="Q6" s="87"/>
      <c r="R6" s="87"/>
      <c r="S6" s="87"/>
      <c r="T6" s="78"/>
      <c r="U6" s="88"/>
      <c r="V6" s="89"/>
      <c r="W6" s="89"/>
      <c r="X6" s="90"/>
      <c r="Z6" s="247"/>
    </row>
    <row r="7" spans="1:26" ht="15.75">
      <c r="A7" s="306" t="s">
        <v>448</v>
      </c>
      <c r="B7" s="307"/>
      <c r="C7" s="304"/>
      <c r="D7" s="304"/>
      <c r="Z7" s="247"/>
    </row>
    <row r="8" spans="1:26">
      <c r="A8" s="70"/>
      <c r="B8" s="94"/>
      <c r="C8" s="75"/>
      <c r="D8" s="80"/>
      <c r="E8" s="80"/>
      <c r="F8" s="80"/>
      <c r="G8" s="80"/>
      <c r="H8" s="80"/>
      <c r="I8" s="80"/>
      <c r="J8" s="95"/>
      <c r="K8" s="96" t="s">
        <v>370</v>
      </c>
      <c r="L8" s="97"/>
      <c r="M8" s="97"/>
      <c r="N8" s="97"/>
      <c r="O8" s="97"/>
      <c r="P8" s="98" t="s">
        <v>371</v>
      </c>
      <c r="Q8" s="98"/>
      <c r="R8" s="98"/>
      <c r="S8" s="98"/>
      <c r="T8" s="80"/>
      <c r="U8" s="80"/>
      <c r="V8" s="80"/>
      <c r="W8" s="80"/>
      <c r="X8" s="80"/>
    </row>
    <row r="9" spans="1:26" s="99" customFormat="1" ht="99">
      <c r="A9" s="99" t="s">
        <v>11</v>
      </c>
      <c r="B9" s="100" t="s">
        <v>12</v>
      </c>
      <c r="C9" s="129" t="s">
        <v>372</v>
      </c>
      <c r="D9" s="101" t="s">
        <v>373</v>
      </c>
      <c r="E9" s="101" t="s">
        <v>374</v>
      </c>
      <c r="F9" s="101" t="s">
        <v>375</v>
      </c>
      <c r="G9" s="102" t="s">
        <v>376</v>
      </c>
      <c r="H9" s="102" t="s">
        <v>377</v>
      </c>
      <c r="I9" s="102" t="s">
        <v>449</v>
      </c>
      <c r="J9" s="103" t="s">
        <v>379</v>
      </c>
      <c r="K9" s="104" t="s">
        <v>380</v>
      </c>
      <c r="L9" s="104" t="s">
        <v>381</v>
      </c>
      <c r="M9" s="104" t="s">
        <v>382</v>
      </c>
      <c r="N9" s="104" t="s">
        <v>450</v>
      </c>
      <c r="O9" s="104" t="s">
        <v>384</v>
      </c>
      <c r="P9" s="105" t="s">
        <v>385</v>
      </c>
      <c r="Q9" s="106" t="s">
        <v>342</v>
      </c>
      <c r="R9" s="106" t="s">
        <v>451</v>
      </c>
      <c r="S9" s="289" t="s">
        <v>452</v>
      </c>
      <c r="T9" s="291" t="s">
        <v>386</v>
      </c>
      <c r="U9" s="101" t="s">
        <v>387</v>
      </c>
      <c r="V9" s="291" t="s">
        <v>388</v>
      </c>
      <c r="W9" s="101" t="s">
        <v>389</v>
      </c>
      <c r="X9" s="100" t="s">
        <v>390</v>
      </c>
      <c r="Y9" s="100" t="s">
        <v>453</v>
      </c>
      <c r="Z9" s="331" t="s">
        <v>27</v>
      </c>
    </row>
    <row r="10" spans="1:26" s="324" customFormat="1" ht="34.15" customHeight="1" thickBot="1">
      <c r="A10" s="316"/>
      <c r="B10" s="316" t="s">
        <v>36</v>
      </c>
      <c r="C10" s="317">
        <v>5517897</v>
      </c>
      <c r="D10" s="318">
        <v>8011858135.8100004</v>
      </c>
      <c r="E10" s="318">
        <v>1619679649.7867155</v>
      </c>
      <c r="F10" s="318">
        <v>9631537785.5967197</v>
      </c>
      <c r="G10" s="325">
        <v>1359.93</v>
      </c>
      <c r="H10" s="318">
        <v>7503953667.210001</v>
      </c>
      <c r="I10" s="318">
        <v>2127584118.386718</v>
      </c>
      <c r="J10" s="319">
        <v>0.2208976557791601</v>
      </c>
      <c r="K10" s="320">
        <v>64819458.060766347</v>
      </c>
      <c r="L10" s="320">
        <v>1153313.8399999999</v>
      </c>
      <c r="M10" s="320">
        <v>70548668.754903674</v>
      </c>
      <c r="N10" s="320">
        <v>104233074.32999998</v>
      </c>
      <c r="O10" s="320">
        <v>29458868.540906638</v>
      </c>
      <c r="P10" s="321">
        <v>-501735582.19199967</v>
      </c>
      <c r="Q10" s="321">
        <v>-3590914.7967728116</v>
      </c>
      <c r="R10" s="321">
        <v>-9.3597918748855591E-8</v>
      </c>
      <c r="S10" s="321">
        <v>8000950.6499999976</v>
      </c>
      <c r="T10" s="318">
        <v>1900471955.574522</v>
      </c>
      <c r="U10" s="318">
        <v>819002397.76584291</v>
      </c>
      <c r="V10" s="318">
        <v>2719474353.3403649</v>
      </c>
      <c r="W10" s="318">
        <v>851000000.00000167</v>
      </c>
      <c r="X10" s="322">
        <v>3570474353.3403654</v>
      </c>
      <c r="Y10" s="323">
        <f>X10/C10</f>
        <v>647.0715842177492</v>
      </c>
      <c r="Z10" s="330">
        <v>0</v>
      </c>
    </row>
    <row r="11" spans="1:26" s="120" customFormat="1" ht="16.5">
      <c r="A11" s="20">
        <v>5</v>
      </c>
      <c r="B11" s="18" t="s">
        <v>37</v>
      </c>
      <c r="C11" s="21">
        <v>9311</v>
      </c>
      <c r="D11" s="21">
        <v>15108213.619999999</v>
      </c>
      <c r="E11" s="21">
        <v>1880541.3584038008</v>
      </c>
      <c r="F11" s="21">
        <v>16988754.978403799</v>
      </c>
      <c r="G11" s="114">
        <v>1359.93</v>
      </c>
      <c r="H11" s="32">
        <v>12662308.23</v>
      </c>
      <c r="I11" s="32">
        <v>4326446.7484037988</v>
      </c>
      <c r="J11" s="288">
        <f t="shared" ref="J11:J74" si="0">I11/F11</f>
        <v>0.25466532149669602</v>
      </c>
      <c r="K11" s="116">
        <v>342769.61705866666</v>
      </c>
      <c r="L11" s="116">
        <v>0</v>
      </c>
      <c r="M11" s="116">
        <v>119422.16444416794</v>
      </c>
      <c r="N11" s="116">
        <v>136451.17610249112</v>
      </c>
      <c r="O11" s="116">
        <v>0</v>
      </c>
      <c r="P11" s="117">
        <v>-529328.93999999994</v>
      </c>
      <c r="Q11" s="117">
        <v>1357610.106746292</v>
      </c>
      <c r="R11" s="117">
        <v>156590.91069951275</v>
      </c>
      <c r="S11" s="118">
        <v>13500.949999999999</v>
      </c>
      <c r="T11" s="290">
        <f t="shared" ref="T11:T74" si="1">SUM(K11:S11)+I11</f>
        <v>5923462.7334549297</v>
      </c>
      <c r="U11" s="36">
        <v>5450162.7626974173</v>
      </c>
      <c r="V11" s="22">
        <f>SUM(T11:U11)</f>
        <v>11373625.496152347</v>
      </c>
      <c r="W11" s="22">
        <v>1995400.0337450588</v>
      </c>
      <c r="X11" s="21">
        <f t="shared" ref="X11:X74" si="2">SUM(V11:W11)</f>
        <v>13369025.529897407</v>
      </c>
      <c r="Y11" s="20">
        <f>X11/C11</f>
        <v>1435.831331747117</v>
      </c>
      <c r="Z11" s="248">
        <v>14</v>
      </c>
    </row>
    <row r="12" spans="1:26" s="120" customFormat="1" ht="16.5">
      <c r="A12" s="20">
        <v>9</v>
      </c>
      <c r="B12" s="18" t="s">
        <v>38</v>
      </c>
      <c r="C12" s="21">
        <v>2491</v>
      </c>
      <c r="D12" s="21">
        <v>4536673.5</v>
      </c>
      <c r="E12" s="21">
        <v>399842.20192662196</v>
      </c>
      <c r="F12" s="21">
        <v>4936515.7019266216</v>
      </c>
      <c r="G12" s="114">
        <v>1359.93</v>
      </c>
      <c r="H12" s="32">
        <v>3387585.6300000004</v>
      </c>
      <c r="I12" s="32">
        <v>1548930.0719266213</v>
      </c>
      <c r="J12" s="288">
        <f t="shared" si="0"/>
        <v>0.31376990684383022</v>
      </c>
      <c r="K12" s="116">
        <v>4301.8772880000006</v>
      </c>
      <c r="L12" s="116">
        <v>0</v>
      </c>
      <c r="M12" s="116">
        <v>23038.470108528822</v>
      </c>
      <c r="N12" s="116">
        <v>36825.089896134945</v>
      </c>
      <c r="O12" s="116">
        <v>0</v>
      </c>
      <c r="P12" s="117">
        <v>-112812.815</v>
      </c>
      <c r="Q12" s="117">
        <v>413751.29628251819</v>
      </c>
      <c r="R12" s="117">
        <v>30410.714416795221</v>
      </c>
      <c r="S12" s="118">
        <v>3611.95</v>
      </c>
      <c r="T12" s="22">
        <f t="shared" si="1"/>
        <v>1948056.6549185985</v>
      </c>
      <c r="U12" s="36">
        <v>1700194.8384145007</v>
      </c>
      <c r="V12" s="22">
        <f t="shared" ref="V12:V75" si="3">SUM(T12:U12)</f>
        <v>3648251.4933330994</v>
      </c>
      <c r="W12" s="22">
        <v>527121.88997430366</v>
      </c>
      <c r="X12" s="21">
        <f t="shared" si="2"/>
        <v>4175373.383307403</v>
      </c>
      <c r="Y12" s="20">
        <f t="shared" ref="Y12:Y75" si="4">X12/C12</f>
        <v>1676.1836143345656</v>
      </c>
      <c r="Z12" s="248">
        <v>17</v>
      </c>
    </row>
    <row r="13" spans="1:26" s="120" customFormat="1" ht="16.5">
      <c r="A13" s="20">
        <v>10</v>
      </c>
      <c r="B13" s="18" t="s">
        <v>39</v>
      </c>
      <c r="C13" s="21">
        <v>11197</v>
      </c>
      <c r="D13" s="21">
        <v>17631860.969999999</v>
      </c>
      <c r="E13" s="21">
        <v>1868565.8044658268</v>
      </c>
      <c r="F13" s="21">
        <v>19500426.774465825</v>
      </c>
      <c r="G13" s="114">
        <v>1359.93</v>
      </c>
      <c r="H13" s="32">
        <v>15227136.210000001</v>
      </c>
      <c r="I13" s="32">
        <v>4273290.5644658245</v>
      </c>
      <c r="J13" s="288">
        <f t="shared" si="0"/>
        <v>0.21913830983747187</v>
      </c>
      <c r="K13" s="116">
        <v>373617.40536266664</v>
      </c>
      <c r="L13" s="116">
        <v>0</v>
      </c>
      <c r="M13" s="116">
        <v>138448.23487453433</v>
      </c>
      <c r="N13" s="116">
        <v>192790.89590887411</v>
      </c>
      <c r="O13" s="116">
        <v>0</v>
      </c>
      <c r="P13" s="117">
        <v>-707996.90500000003</v>
      </c>
      <c r="Q13" s="117">
        <v>449394.50858596608</v>
      </c>
      <c r="R13" s="117">
        <v>-604146.33963847859</v>
      </c>
      <c r="S13" s="118">
        <v>16235.65</v>
      </c>
      <c r="T13" s="22">
        <f t="shared" si="1"/>
        <v>4131634.0145593872</v>
      </c>
      <c r="U13" s="36">
        <v>6401532.5901591713</v>
      </c>
      <c r="V13" s="22">
        <f t="shared" si="3"/>
        <v>10533166.604718558</v>
      </c>
      <c r="W13" s="22">
        <v>2441205.4908443792</v>
      </c>
      <c r="X13" s="21">
        <f t="shared" si="2"/>
        <v>12974372.095562939</v>
      </c>
      <c r="Y13" s="20">
        <f t="shared" si="4"/>
        <v>1158.736455797351</v>
      </c>
      <c r="Z13" s="248">
        <v>14</v>
      </c>
    </row>
    <row r="14" spans="1:26" s="120" customFormat="1" ht="16.5">
      <c r="A14" s="20">
        <v>16</v>
      </c>
      <c r="B14" s="18" t="s">
        <v>40</v>
      </c>
      <c r="C14" s="21">
        <v>8033</v>
      </c>
      <c r="D14" s="21">
        <v>10450427.59</v>
      </c>
      <c r="E14" s="21">
        <v>1637009.8380438269</v>
      </c>
      <c r="F14" s="21">
        <v>12087437.428043827</v>
      </c>
      <c r="G14" s="114">
        <v>1359.93</v>
      </c>
      <c r="H14" s="32">
        <v>10924317.690000001</v>
      </c>
      <c r="I14" s="32">
        <v>1163119.7380438261</v>
      </c>
      <c r="J14" s="288">
        <f t="shared" si="0"/>
        <v>9.6225502300867738E-2</v>
      </c>
      <c r="K14" s="116">
        <v>0</v>
      </c>
      <c r="L14" s="116">
        <v>0</v>
      </c>
      <c r="M14" s="116">
        <v>81840.078718715929</v>
      </c>
      <c r="N14" s="116">
        <v>151490.93584624064</v>
      </c>
      <c r="O14" s="116">
        <v>0</v>
      </c>
      <c r="P14" s="117">
        <v>-494030.55499999999</v>
      </c>
      <c r="Q14" s="117">
        <v>3305207.0963274743</v>
      </c>
      <c r="R14" s="117">
        <v>2894068.920832519</v>
      </c>
      <c r="S14" s="118">
        <v>11647.85</v>
      </c>
      <c r="T14" s="22">
        <f t="shared" si="1"/>
        <v>7113344.0647687754</v>
      </c>
      <c r="U14" s="36">
        <v>2324527.9821508871</v>
      </c>
      <c r="V14" s="22">
        <f t="shared" si="3"/>
        <v>9437872.0469196625</v>
      </c>
      <c r="W14" s="22">
        <v>1409657.9092009973</v>
      </c>
      <c r="X14" s="21">
        <f t="shared" si="2"/>
        <v>10847529.956120661</v>
      </c>
      <c r="Y14" s="20">
        <f t="shared" si="4"/>
        <v>1350.3709642873971</v>
      </c>
      <c r="Z14" s="248">
        <v>7</v>
      </c>
    </row>
    <row r="15" spans="1:26" s="120" customFormat="1" ht="16.5">
      <c r="A15" s="20">
        <v>18</v>
      </c>
      <c r="B15" s="18" t="s">
        <v>41</v>
      </c>
      <c r="C15" s="21">
        <v>4847</v>
      </c>
      <c r="D15" s="21">
        <v>8289660.1200000001</v>
      </c>
      <c r="E15" s="21">
        <v>811248.9238840451</v>
      </c>
      <c r="F15" s="21">
        <v>9100909.0438840445</v>
      </c>
      <c r="G15" s="114">
        <v>1359.93</v>
      </c>
      <c r="H15" s="32">
        <v>6591580.71</v>
      </c>
      <c r="I15" s="32">
        <v>2509328.3338840446</v>
      </c>
      <c r="J15" s="288">
        <f t="shared" si="0"/>
        <v>0.27572282304813861</v>
      </c>
      <c r="K15" s="116">
        <v>0</v>
      </c>
      <c r="L15" s="116">
        <v>0</v>
      </c>
      <c r="M15" s="116">
        <v>39010.788694602939</v>
      </c>
      <c r="N15" s="116">
        <v>59363.153025517749</v>
      </c>
      <c r="O15" s="116">
        <v>0</v>
      </c>
      <c r="P15" s="117">
        <v>-249245.69999999998</v>
      </c>
      <c r="Q15" s="117">
        <v>-455199.6460995652</v>
      </c>
      <c r="R15" s="117">
        <v>-328307.6518825799</v>
      </c>
      <c r="S15" s="118">
        <v>7028.15</v>
      </c>
      <c r="T15" s="22">
        <f t="shared" si="1"/>
        <v>1581977.4276220202</v>
      </c>
      <c r="U15" s="36">
        <v>1264211.9978376583</v>
      </c>
      <c r="V15" s="22">
        <f t="shared" si="3"/>
        <v>2846189.4254596783</v>
      </c>
      <c r="W15" s="22">
        <v>844062.01572521508</v>
      </c>
      <c r="X15" s="21">
        <f t="shared" si="2"/>
        <v>3690251.4411848933</v>
      </c>
      <c r="Y15" s="20">
        <f t="shared" si="4"/>
        <v>761.34752242312629</v>
      </c>
      <c r="Z15" s="248">
        <v>1</v>
      </c>
    </row>
    <row r="16" spans="1:26" s="120" customFormat="1" ht="16.5">
      <c r="A16" s="20">
        <v>19</v>
      </c>
      <c r="B16" s="18" t="s">
        <v>42</v>
      </c>
      <c r="C16" s="21">
        <v>3955</v>
      </c>
      <c r="D16" s="21">
        <v>6957810.5499999998</v>
      </c>
      <c r="E16" s="21">
        <v>515102.2239600757</v>
      </c>
      <c r="F16" s="21">
        <v>7472912.7739600753</v>
      </c>
      <c r="G16" s="114">
        <v>1359.93</v>
      </c>
      <c r="H16" s="32">
        <v>5378523.1500000004</v>
      </c>
      <c r="I16" s="32">
        <v>2094389.623960075</v>
      </c>
      <c r="J16" s="288">
        <f t="shared" si="0"/>
        <v>0.28026416034964741</v>
      </c>
      <c r="K16" s="116">
        <v>0</v>
      </c>
      <c r="L16" s="116">
        <v>0</v>
      </c>
      <c r="M16" s="116">
        <v>33159.496576722122</v>
      </c>
      <c r="N16" s="116">
        <v>45417.020659937654</v>
      </c>
      <c r="O16" s="116">
        <v>0</v>
      </c>
      <c r="P16" s="117">
        <v>-206404.55</v>
      </c>
      <c r="Q16" s="117">
        <v>-90275.155369053187</v>
      </c>
      <c r="R16" s="117">
        <v>-365058.11083873111</v>
      </c>
      <c r="S16" s="118">
        <v>5734.75</v>
      </c>
      <c r="T16" s="22">
        <f t="shared" si="1"/>
        <v>1516963.0749889505</v>
      </c>
      <c r="U16" s="36">
        <v>1672274.6053625762</v>
      </c>
      <c r="V16" s="22">
        <f t="shared" si="3"/>
        <v>3189237.6803515265</v>
      </c>
      <c r="W16" s="22">
        <v>661630.39903514727</v>
      </c>
      <c r="X16" s="21">
        <f t="shared" si="2"/>
        <v>3850868.0793866739</v>
      </c>
      <c r="Y16" s="20">
        <f t="shared" si="4"/>
        <v>973.67081653266087</v>
      </c>
      <c r="Z16" s="248">
        <v>2</v>
      </c>
    </row>
    <row r="17" spans="1:26" s="120" customFormat="1" ht="16.5">
      <c r="A17" s="20">
        <v>20</v>
      </c>
      <c r="B17" s="18" t="s">
        <v>43</v>
      </c>
      <c r="C17" s="21">
        <v>16467</v>
      </c>
      <c r="D17" s="21">
        <v>25690328.099999998</v>
      </c>
      <c r="E17" s="21">
        <v>2282463.444117018</v>
      </c>
      <c r="F17" s="21">
        <v>27972791.544117015</v>
      </c>
      <c r="G17" s="114">
        <v>1359.93</v>
      </c>
      <c r="H17" s="32">
        <v>22393967.310000002</v>
      </c>
      <c r="I17" s="32">
        <v>5578824.2341170125</v>
      </c>
      <c r="J17" s="288">
        <f t="shared" si="0"/>
        <v>0.19943752218359845</v>
      </c>
      <c r="K17" s="116">
        <v>0</v>
      </c>
      <c r="L17" s="116">
        <v>0</v>
      </c>
      <c r="M17" s="116">
        <v>142409.78703914111</v>
      </c>
      <c r="N17" s="116">
        <v>180217.24568993325</v>
      </c>
      <c r="O17" s="116">
        <v>0</v>
      </c>
      <c r="P17" s="117">
        <v>-1383710.73</v>
      </c>
      <c r="Q17" s="117">
        <v>-1559634.2949535965</v>
      </c>
      <c r="R17" s="117">
        <v>-1707264.5085644324</v>
      </c>
      <c r="S17" s="118">
        <v>23877.149999999998</v>
      </c>
      <c r="T17" s="22">
        <f t="shared" si="1"/>
        <v>1274718.8833280588</v>
      </c>
      <c r="U17" s="36">
        <v>7582111.0112589402</v>
      </c>
      <c r="V17" s="22">
        <f t="shared" si="3"/>
        <v>8856829.894586999</v>
      </c>
      <c r="W17" s="22">
        <v>2774244.0656870781</v>
      </c>
      <c r="X17" s="21">
        <f t="shared" si="2"/>
        <v>11631073.960274078</v>
      </c>
      <c r="Y17" s="20">
        <f t="shared" si="4"/>
        <v>706.32622580154725</v>
      </c>
      <c r="Z17" s="248">
        <v>6</v>
      </c>
    </row>
    <row r="18" spans="1:26" s="120" customFormat="1" ht="16.5">
      <c r="A18" s="20">
        <v>46</v>
      </c>
      <c r="B18" s="18" t="s">
        <v>44</v>
      </c>
      <c r="C18" s="21">
        <v>1362</v>
      </c>
      <c r="D18" s="21">
        <v>1534759.14</v>
      </c>
      <c r="E18" s="21">
        <v>973965.499344329</v>
      </c>
      <c r="F18" s="21">
        <v>2508724.639344329</v>
      </c>
      <c r="G18" s="114">
        <v>1359.93</v>
      </c>
      <c r="H18" s="32">
        <v>1852224.6600000001</v>
      </c>
      <c r="I18" s="32">
        <v>656499.97934432887</v>
      </c>
      <c r="J18" s="288">
        <f t="shared" si="0"/>
        <v>0.26168674275703263</v>
      </c>
      <c r="K18" s="116">
        <v>161658.92077200001</v>
      </c>
      <c r="L18" s="116">
        <v>0</v>
      </c>
      <c r="M18" s="116">
        <v>14379.615768924381</v>
      </c>
      <c r="N18" s="116">
        <v>17985.481096364652</v>
      </c>
      <c r="O18" s="116">
        <v>0</v>
      </c>
      <c r="P18" s="117">
        <v>-92682.565000000002</v>
      </c>
      <c r="Q18" s="117">
        <v>423169.38777901919</v>
      </c>
      <c r="R18" s="117">
        <v>341345.80526720308</v>
      </c>
      <c r="S18" s="118">
        <v>1974.8999999999999</v>
      </c>
      <c r="T18" s="22">
        <f t="shared" si="1"/>
        <v>1524331.5250278404</v>
      </c>
      <c r="U18" s="36">
        <v>395478.38149849745</v>
      </c>
      <c r="V18" s="22">
        <f t="shared" si="3"/>
        <v>1919809.9065263378</v>
      </c>
      <c r="W18" s="22">
        <v>299258.74607450695</v>
      </c>
      <c r="X18" s="21">
        <f t="shared" si="2"/>
        <v>2219068.6526008449</v>
      </c>
      <c r="Y18" s="20">
        <f t="shared" si="4"/>
        <v>1629.2721384734543</v>
      </c>
      <c r="Z18" s="248">
        <v>10</v>
      </c>
    </row>
    <row r="19" spans="1:26" s="120" customFormat="1" ht="16.5">
      <c r="A19" s="20">
        <v>47</v>
      </c>
      <c r="B19" s="18" t="s">
        <v>45</v>
      </c>
      <c r="C19" s="21">
        <v>1789</v>
      </c>
      <c r="D19" s="21">
        <v>2032781.0899999999</v>
      </c>
      <c r="E19" s="21">
        <v>1762323.754312929</v>
      </c>
      <c r="F19" s="21">
        <v>3795104.8443129286</v>
      </c>
      <c r="G19" s="114">
        <v>1359.93</v>
      </c>
      <c r="H19" s="32">
        <v>2432914.77</v>
      </c>
      <c r="I19" s="32">
        <v>1362190.0743129286</v>
      </c>
      <c r="J19" s="288">
        <f t="shared" si="0"/>
        <v>0.35893344985032727</v>
      </c>
      <c r="K19" s="116">
        <v>640735.6347060001</v>
      </c>
      <c r="L19" s="116">
        <v>161177.4</v>
      </c>
      <c r="M19" s="116">
        <v>19138.143893097644</v>
      </c>
      <c r="N19" s="116">
        <v>22689.034740660005</v>
      </c>
      <c r="O19" s="116">
        <v>0</v>
      </c>
      <c r="P19" s="117">
        <v>-86734.12999999999</v>
      </c>
      <c r="Q19" s="117">
        <v>-40129.627860742439</v>
      </c>
      <c r="R19" s="117">
        <v>668980.33645591384</v>
      </c>
      <c r="S19" s="118">
        <v>2594.0499999999997</v>
      </c>
      <c r="T19" s="22">
        <f t="shared" si="1"/>
        <v>2750640.9162478577</v>
      </c>
      <c r="U19" s="36">
        <v>637622.2629026043</v>
      </c>
      <c r="V19" s="22">
        <f t="shared" si="3"/>
        <v>3388263.1791504622</v>
      </c>
      <c r="W19" s="22">
        <v>388613.91736976692</v>
      </c>
      <c r="X19" s="21">
        <f t="shared" si="2"/>
        <v>3776877.0965202292</v>
      </c>
      <c r="Y19" s="20">
        <f t="shared" si="4"/>
        <v>2111.1666274568079</v>
      </c>
      <c r="Z19" s="248">
        <v>19</v>
      </c>
    </row>
    <row r="20" spans="1:26" s="120" customFormat="1" ht="16.5">
      <c r="A20" s="20">
        <v>49</v>
      </c>
      <c r="B20" s="18" t="s">
        <v>46</v>
      </c>
      <c r="C20" s="21">
        <v>297132</v>
      </c>
      <c r="D20" s="21">
        <v>511008310.95000005</v>
      </c>
      <c r="E20" s="21">
        <v>141085851.21936321</v>
      </c>
      <c r="F20" s="21">
        <v>652094162.16936326</v>
      </c>
      <c r="G20" s="114">
        <v>1359.93</v>
      </c>
      <c r="H20" s="32">
        <v>404078720.75999999</v>
      </c>
      <c r="I20" s="32">
        <v>248015441.40936327</v>
      </c>
      <c r="J20" s="288">
        <f t="shared" si="0"/>
        <v>0.38033685286228369</v>
      </c>
      <c r="K20" s="116">
        <v>0</v>
      </c>
      <c r="L20" s="116">
        <v>0</v>
      </c>
      <c r="M20" s="116">
        <v>3505374.4782500011</v>
      </c>
      <c r="N20" s="116">
        <v>6235669.7794037703</v>
      </c>
      <c r="O20" s="116">
        <v>4653554.710272151</v>
      </c>
      <c r="P20" s="117">
        <v>-31170499.35565</v>
      </c>
      <c r="Q20" s="117">
        <v>85654835.328998104</v>
      </c>
      <c r="R20" s="117">
        <v>30661654.44133902</v>
      </c>
      <c r="S20" s="118">
        <v>430841.39999999997</v>
      </c>
      <c r="T20" s="22">
        <f t="shared" si="1"/>
        <v>347986872.19197631</v>
      </c>
      <c r="U20" s="36">
        <v>-23588332.759399064</v>
      </c>
      <c r="V20" s="22">
        <f t="shared" si="3"/>
        <v>324398539.43257725</v>
      </c>
      <c r="W20" s="22">
        <v>30593192.01680956</v>
      </c>
      <c r="X20" s="21">
        <f t="shared" si="2"/>
        <v>354991731.44938684</v>
      </c>
      <c r="Y20" s="20">
        <f t="shared" si="4"/>
        <v>1194.7273651083924</v>
      </c>
      <c r="Z20" s="248">
        <v>1</v>
      </c>
    </row>
    <row r="21" spans="1:26" s="120" customFormat="1" ht="16.5">
      <c r="A21" s="20">
        <v>50</v>
      </c>
      <c r="B21" s="18" t="s">
        <v>47</v>
      </c>
      <c r="C21" s="21">
        <v>11417</v>
      </c>
      <c r="D21" s="21">
        <v>16319564.880000001</v>
      </c>
      <c r="E21" s="21">
        <v>2004933.7603068068</v>
      </c>
      <c r="F21" s="21">
        <v>18324498.640306808</v>
      </c>
      <c r="G21" s="114">
        <v>1359.93</v>
      </c>
      <c r="H21" s="32">
        <v>15526320.810000001</v>
      </c>
      <c r="I21" s="32">
        <v>2798177.8303068075</v>
      </c>
      <c r="J21" s="288">
        <f t="shared" si="0"/>
        <v>0.15270146732156145</v>
      </c>
      <c r="K21" s="116">
        <v>0</v>
      </c>
      <c r="L21" s="116">
        <v>0</v>
      </c>
      <c r="M21" s="116">
        <v>123570.74827247433</v>
      </c>
      <c r="N21" s="116">
        <v>120663.23968408135</v>
      </c>
      <c r="O21" s="116">
        <v>0</v>
      </c>
      <c r="P21" s="117">
        <v>-601572.87750000006</v>
      </c>
      <c r="Q21" s="117">
        <v>92375.646514763721</v>
      </c>
      <c r="R21" s="117">
        <v>60286.297986327292</v>
      </c>
      <c r="S21" s="118">
        <v>16554.649999999998</v>
      </c>
      <c r="T21" s="22">
        <f t="shared" si="1"/>
        <v>2610055.5352644543</v>
      </c>
      <c r="U21" s="36">
        <v>3558724.2063398557</v>
      </c>
      <c r="V21" s="22">
        <f t="shared" si="3"/>
        <v>6168779.7416043095</v>
      </c>
      <c r="W21" s="22">
        <v>2090451.7902924221</v>
      </c>
      <c r="X21" s="21">
        <f t="shared" si="2"/>
        <v>8259231.5318967318</v>
      </c>
      <c r="Y21" s="20">
        <f t="shared" si="4"/>
        <v>723.415216948124</v>
      </c>
      <c r="Z21" s="248">
        <v>4</v>
      </c>
    </row>
    <row r="22" spans="1:26" s="120" customFormat="1" ht="16.5">
      <c r="A22" s="20">
        <v>51</v>
      </c>
      <c r="B22" s="18" t="s">
        <v>48</v>
      </c>
      <c r="C22" s="21">
        <v>9334</v>
      </c>
      <c r="D22" s="21">
        <v>14935805.92</v>
      </c>
      <c r="E22" s="21">
        <v>1544490.708029974</v>
      </c>
      <c r="F22" s="21">
        <v>16480296.628029974</v>
      </c>
      <c r="G22" s="114">
        <v>1359.93</v>
      </c>
      <c r="H22" s="32">
        <v>12693586.620000001</v>
      </c>
      <c r="I22" s="32">
        <v>3786710.0080299731</v>
      </c>
      <c r="J22" s="288">
        <f t="shared" si="0"/>
        <v>0.22977195699193126</v>
      </c>
      <c r="K22" s="116">
        <v>0</v>
      </c>
      <c r="L22" s="116">
        <v>0</v>
      </c>
      <c r="M22" s="116">
        <v>118374.61624666958</v>
      </c>
      <c r="N22" s="116">
        <v>187230.95399691132</v>
      </c>
      <c r="O22" s="116">
        <v>0</v>
      </c>
      <c r="P22" s="117">
        <v>-440098.90249999997</v>
      </c>
      <c r="Q22" s="117">
        <v>-3965481.1848943904</v>
      </c>
      <c r="R22" s="117">
        <v>-4472680.0518201273</v>
      </c>
      <c r="S22" s="117">
        <v>13534.3</v>
      </c>
      <c r="T22" s="22">
        <f t="shared" si="1"/>
        <v>-4772410.2609409634</v>
      </c>
      <c r="U22" s="36">
        <v>-161278.3590565139</v>
      </c>
      <c r="V22" s="22">
        <f t="shared" si="3"/>
        <v>-4933688.6199974772</v>
      </c>
      <c r="W22" s="22">
        <v>1803744.0505200343</v>
      </c>
      <c r="X22" s="21">
        <f t="shared" si="2"/>
        <v>-3129944.5694774427</v>
      </c>
      <c r="Y22" s="20">
        <f t="shared" si="4"/>
        <v>-335.32725192601697</v>
      </c>
      <c r="Z22" s="248">
        <v>4</v>
      </c>
    </row>
    <row r="23" spans="1:26" s="120" customFormat="1" ht="16.5">
      <c r="A23" s="20">
        <v>52</v>
      </c>
      <c r="B23" s="18" t="s">
        <v>49</v>
      </c>
      <c r="C23" s="21">
        <v>2404</v>
      </c>
      <c r="D23" s="21">
        <v>3729477.4299999997</v>
      </c>
      <c r="E23" s="21">
        <v>556384.22461047361</v>
      </c>
      <c r="F23" s="21">
        <v>4285861.6546104737</v>
      </c>
      <c r="G23" s="114">
        <v>1359.93</v>
      </c>
      <c r="H23" s="32">
        <v>3269271.72</v>
      </c>
      <c r="I23" s="32">
        <v>1016589.9346104735</v>
      </c>
      <c r="J23" s="288">
        <f t="shared" si="0"/>
        <v>0.23719616183058237</v>
      </c>
      <c r="K23" s="116">
        <v>113941.66199200001</v>
      </c>
      <c r="L23" s="116">
        <v>0</v>
      </c>
      <c r="M23" s="116">
        <v>26604.399097326423</v>
      </c>
      <c r="N23" s="116">
        <v>32847.294573283289</v>
      </c>
      <c r="O23" s="116">
        <v>0</v>
      </c>
      <c r="P23" s="117">
        <v>-103022.66500000001</v>
      </c>
      <c r="Q23" s="117">
        <v>586767.76662889076</v>
      </c>
      <c r="R23" s="117">
        <v>293419.35851192137</v>
      </c>
      <c r="S23" s="118">
        <v>3485.7999999999997</v>
      </c>
      <c r="T23" s="22">
        <f t="shared" si="1"/>
        <v>1970633.5504138954</v>
      </c>
      <c r="U23" s="36">
        <v>1161900.5448695265</v>
      </c>
      <c r="V23" s="22">
        <f t="shared" si="3"/>
        <v>3132534.0952834217</v>
      </c>
      <c r="W23" s="22">
        <v>548990.38673231227</v>
      </c>
      <c r="X23" s="21">
        <f t="shared" si="2"/>
        <v>3681524.4820157341</v>
      </c>
      <c r="Y23" s="20">
        <f t="shared" si="4"/>
        <v>1531.4161738834168</v>
      </c>
      <c r="Z23" s="248">
        <v>14</v>
      </c>
    </row>
    <row r="24" spans="1:26" s="120" customFormat="1" ht="16.5">
      <c r="A24" s="20">
        <v>61</v>
      </c>
      <c r="B24" s="18" t="s">
        <v>50</v>
      </c>
      <c r="C24" s="21">
        <v>16573</v>
      </c>
      <c r="D24" s="21">
        <v>19151057.830000002</v>
      </c>
      <c r="E24" s="21">
        <v>3650915.7718336629</v>
      </c>
      <c r="F24" s="21">
        <v>22801973.601833664</v>
      </c>
      <c r="G24" s="114">
        <v>1359.93</v>
      </c>
      <c r="H24" s="32">
        <v>22538119.890000001</v>
      </c>
      <c r="I24" s="32">
        <v>263853.71183366328</v>
      </c>
      <c r="J24" s="288">
        <f t="shared" si="0"/>
        <v>1.1571529572003582E-2</v>
      </c>
      <c r="K24" s="116">
        <v>0</v>
      </c>
      <c r="L24" s="116">
        <v>0</v>
      </c>
      <c r="M24" s="116">
        <v>269440.81979515002</v>
      </c>
      <c r="N24" s="116">
        <v>250335.49509176321</v>
      </c>
      <c r="O24" s="116">
        <v>0</v>
      </c>
      <c r="P24" s="117">
        <v>-1614018.0574999999</v>
      </c>
      <c r="Q24" s="117">
        <v>1336798.4277311836</v>
      </c>
      <c r="R24" s="117">
        <v>1992799.1365088173</v>
      </c>
      <c r="S24" s="118">
        <v>24030.85</v>
      </c>
      <c r="T24" s="22">
        <f t="shared" si="1"/>
        <v>2523240.3834605776</v>
      </c>
      <c r="U24" s="36">
        <v>5988693.3571983296</v>
      </c>
      <c r="V24" s="22">
        <f t="shared" si="3"/>
        <v>8511933.7406589072</v>
      </c>
      <c r="W24" s="22">
        <v>3033193.7414299296</v>
      </c>
      <c r="X24" s="21">
        <f t="shared" si="2"/>
        <v>11545127.482088838</v>
      </c>
      <c r="Y24" s="20">
        <f t="shared" si="4"/>
        <v>696.62266832129592</v>
      </c>
      <c r="Z24" s="248">
        <v>5</v>
      </c>
    </row>
    <row r="25" spans="1:26" s="120" customFormat="1" ht="16.5">
      <c r="A25" s="20">
        <v>69</v>
      </c>
      <c r="B25" s="18" t="s">
        <v>51</v>
      </c>
      <c r="C25" s="21">
        <v>6802</v>
      </c>
      <c r="D25" s="21">
        <v>11546990.84</v>
      </c>
      <c r="E25" s="21">
        <v>1294490.0825655174</v>
      </c>
      <c r="F25" s="21">
        <v>12841480.922565518</v>
      </c>
      <c r="G25" s="114">
        <v>1359.93</v>
      </c>
      <c r="H25" s="32">
        <v>9250243.8600000013</v>
      </c>
      <c r="I25" s="32">
        <v>3591237.0625655167</v>
      </c>
      <c r="J25" s="288">
        <f t="shared" si="0"/>
        <v>0.27965910506901615</v>
      </c>
      <c r="K25" s="116">
        <v>328723.96789200004</v>
      </c>
      <c r="L25" s="116">
        <v>0</v>
      </c>
      <c r="M25" s="116">
        <v>92537.242817501712</v>
      </c>
      <c r="N25" s="116">
        <v>109281.03431769395</v>
      </c>
      <c r="O25" s="116">
        <v>0</v>
      </c>
      <c r="P25" s="117">
        <v>-397090.90500000003</v>
      </c>
      <c r="Q25" s="117">
        <v>-1346132.7263176125</v>
      </c>
      <c r="R25" s="117">
        <v>-1618806.7812533176</v>
      </c>
      <c r="S25" s="118">
        <v>9862.9</v>
      </c>
      <c r="T25" s="22">
        <f t="shared" si="1"/>
        <v>769611.79502178216</v>
      </c>
      <c r="U25" s="36">
        <v>3717894.4496111902</v>
      </c>
      <c r="V25" s="22">
        <f t="shared" si="3"/>
        <v>4487506.2446329724</v>
      </c>
      <c r="W25" s="22">
        <v>1358836.9357966033</v>
      </c>
      <c r="X25" s="21">
        <f t="shared" si="2"/>
        <v>5846343.180429576</v>
      </c>
      <c r="Y25" s="20">
        <f t="shared" si="4"/>
        <v>859.50355489996707</v>
      </c>
      <c r="Z25" s="248">
        <v>17</v>
      </c>
    </row>
    <row r="26" spans="1:26" s="120" customFormat="1" ht="16.5">
      <c r="A26" s="20">
        <v>71</v>
      </c>
      <c r="B26" s="18" t="s">
        <v>52</v>
      </c>
      <c r="C26" s="21">
        <v>6613</v>
      </c>
      <c r="D26" s="21">
        <v>12191877.719999999</v>
      </c>
      <c r="E26" s="21">
        <v>1595801.5030193822</v>
      </c>
      <c r="F26" s="21">
        <v>13787679.22301938</v>
      </c>
      <c r="G26" s="114">
        <v>1359.93</v>
      </c>
      <c r="H26" s="32">
        <v>8993217.0899999999</v>
      </c>
      <c r="I26" s="32">
        <v>4794462.1330193803</v>
      </c>
      <c r="J26" s="288">
        <f t="shared" si="0"/>
        <v>0.34773525373398084</v>
      </c>
      <c r="K26" s="116">
        <v>272598.8684406667</v>
      </c>
      <c r="L26" s="116">
        <v>0</v>
      </c>
      <c r="M26" s="116">
        <v>90058.28917560511</v>
      </c>
      <c r="N26" s="116">
        <v>99763.673706570829</v>
      </c>
      <c r="O26" s="116">
        <v>0</v>
      </c>
      <c r="P26" s="117">
        <v>-384963.04</v>
      </c>
      <c r="Q26" s="117">
        <v>116196.85905073934</v>
      </c>
      <c r="R26" s="117">
        <v>-570776.7071980047</v>
      </c>
      <c r="S26" s="118">
        <v>9588.85</v>
      </c>
      <c r="T26" s="22">
        <f t="shared" si="1"/>
        <v>4426928.9261949575</v>
      </c>
      <c r="U26" s="36">
        <v>3923936.3797591394</v>
      </c>
      <c r="V26" s="22">
        <f t="shared" si="3"/>
        <v>8350865.3059540968</v>
      </c>
      <c r="W26" s="22">
        <v>1381039.5184965217</v>
      </c>
      <c r="X26" s="21">
        <f t="shared" si="2"/>
        <v>9731904.8244506195</v>
      </c>
      <c r="Y26" s="20">
        <f t="shared" si="4"/>
        <v>1471.6323641993981</v>
      </c>
      <c r="Z26" s="248">
        <v>17</v>
      </c>
    </row>
    <row r="27" spans="1:26" s="120" customFormat="1" ht="16.5">
      <c r="A27" s="20">
        <v>72</v>
      </c>
      <c r="B27" s="18" t="s">
        <v>53</v>
      </c>
      <c r="C27" s="21">
        <v>950</v>
      </c>
      <c r="D27" s="21">
        <v>1136400.1299999999</v>
      </c>
      <c r="E27" s="21">
        <v>1375428.0078845066</v>
      </c>
      <c r="F27" s="21">
        <v>2511828.1378845065</v>
      </c>
      <c r="G27" s="114">
        <v>1359.93</v>
      </c>
      <c r="H27" s="32">
        <v>1291933.5</v>
      </c>
      <c r="I27" s="32">
        <v>1219894.6378845065</v>
      </c>
      <c r="J27" s="288">
        <f t="shared" si="0"/>
        <v>0.48566007342839834</v>
      </c>
      <c r="K27" s="116">
        <v>58109.15603333334</v>
      </c>
      <c r="L27" s="116">
        <v>0</v>
      </c>
      <c r="M27" s="116">
        <v>8291.8421836236248</v>
      </c>
      <c r="N27" s="116">
        <v>12441.268654286556</v>
      </c>
      <c r="O27" s="116">
        <v>0</v>
      </c>
      <c r="P27" s="117">
        <v>-42471.32</v>
      </c>
      <c r="Q27" s="117">
        <v>-18543.602143970566</v>
      </c>
      <c r="R27" s="117">
        <v>20153.898237397832</v>
      </c>
      <c r="S27" s="118">
        <v>1377.5</v>
      </c>
      <c r="T27" s="22">
        <f t="shared" si="1"/>
        <v>1259253.3808491773</v>
      </c>
      <c r="U27" s="36">
        <v>286639.08822049748</v>
      </c>
      <c r="V27" s="22">
        <f t="shared" si="3"/>
        <v>1545892.4690696746</v>
      </c>
      <c r="W27" s="22">
        <v>170460.73771434132</v>
      </c>
      <c r="X27" s="21">
        <f t="shared" si="2"/>
        <v>1716353.206784016</v>
      </c>
      <c r="Y27" s="20">
        <f t="shared" si="4"/>
        <v>1806.6875860884379</v>
      </c>
      <c r="Z27" s="248">
        <v>17</v>
      </c>
    </row>
    <row r="28" spans="1:26" s="120" customFormat="1" ht="16.5">
      <c r="A28" s="20">
        <v>74</v>
      </c>
      <c r="B28" s="18" t="s">
        <v>54</v>
      </c>
      <c r="C28" s="21">
        <v>1083</v>
      </c>
      <c r="D28" s="21">
        <v>1415469.1300000001</v>
      </c>
      <c r="E28" s="21">
        <v>466424.21528055181</v>
      </c>
      <c r="F28" s="21">
        <v>1881893.3452805518</v>
      </c>
      <c r="G28" s="114">
        <v>1359.93</v>
      </c>
      <c r="H28" s="32">
        <v>1472804.1900000002</v>
      </c>
      <c r="I28" s="32">
        <v>409089.15528055164</v>
      </c>
      <c r="J28" s="288">
        <f t="shared" si="0"/>
        <v>0.21738168972565489</v>
      </c>
      <c r="K28" s="116">
        <v>147266.72771400004</v>
      </c>
      <c r="L28" s="116">
        <v>0</v>
      </c>
      <c r="M28" s="116">
        <v>12055.490841705152</v>
      </c>
      <c r="N28" s="116">
        <v>12200.635251830063</v>
      </c>
      <c r="O28" s="116">
        <v>0</v>
      </c>
      <c r="P28" s="117">
        <v>-51234.104999999996</v>
      </c>
      <c r="Q28" s="117">
        <v>124876.83825200844</v>
      </c>
      <c r="R28" s="117">
        <v>28154.534898044585</v>
      </c>
      <c r="S28" s="118">
        <v>1570.35</v>
      </c>
      <c r="T28" s="22">
        <f t="shared" si="1"/>
        <v>683979.62723813998</v>
      </c>
      <c r="U28" s="36">
        <v>462782.50187502179</v>
      </c>
      <c r="V28" s="22">
        <f t="shared" si="3"/>
        <v>1146762.1291131617</v>
      </c>
      <c r="W28" s="22">
        <v>286522.37275305967</v>
      </c>
      <c r="X28" s="21">
        <f t="shared" si="2"/>
        <v>1433284.5018662214</v>
      </c>
      <c r="Y28" s="20">
        <f t="shared" si="4"/>
        <v>1323.4390598949412</v>
      </c>
      <c r="Z28" s="248">
        <v>16</v>
      </c>
    </row>
    <row r="29" spans="1:26" s="120" customFormat="1" ht="16.5">
      <c r="A29" s="20">
        <v>75</v>
      </c>
      <c r="B29" s="18" t="s">
        <v>55</v>
      </c>
      <c r="C29" s="21">
        <v>19702</v>
      </c>
      <c r="D29" s="21">
        <v>24113271.370000001</v>
      </c>
      <c r="E29" s="21">
        <v>4565423.8987725135</v>
      </c>
      <c r="F29" s="21">
        <v>28678695.268772513</v>
      </c>
      <c r="G29" s="114">
        <v>1359.93</v>
      </c>
      <c r="H29" s="32">
        <v>26793340.859999999</v>
      </c>
      <c r="I29" s="32">
        <v>1885354.4087725133</v>
      </c>
      <c r="J29" s="288">
        <f t="shared" si="0"/>
        <v>6.5740592140027615E-2</v>
      </c>
      <c r="K29" s="116">
        <v>0</v>
      </c>
      <c r="L29" s="116">
        <v>0</v>
      </c>
      <c r="M29" s="116">
        <v>206458.34809381561</v>
      </c>
      <c r="N29" s="116">
        <v>352533.3793065371</v>
      </c>
      <c r="O29" s="116">
        <v>0</v>
      </c>
      <c r="P29" s="117">
        <v>-1321833.925</v>
      </c>
      <c r="Q29" s="117">
        <v>-1014078.494076492</v>
      </c>
      <c r="R29" s="117">
        <v>986290.50451448536</v>
      </c>
      <c r="S29" s="118">
        <v>28567.899999999998</v>
      </c>
      <c r="T29" s="22">
        <f t="shared" si="1"/>
        <v>1123292.1216108594</v>
      </c>
      <c r="U29" s="36">
        <v>-171272.41222516191</v>
      </c>
      <c r="V29" s="22">
        <f t="shared" si="3"/>
        <v>952019.7093856975</v>
      </c>
      <c r="W29" s="22">
        <v>3237145.3558460623</v>
      </c>
      <c r="X29" s="21">
        <f t="shared" si="2"/>
        <v>4189165.06523176</v>
      </c>
      <c r="Y29" s="20">
        <f t="shared" si="4"/>
        <v>212.62638641923459</v>
      </c>
      <c r="Z29" s="248">
        <v>8</v>
      </c>
    </row>
    <row r="30" spans="1:26" s="120" customFormat="1" ht="16.5">
      <c r="A30" s="20">
        <v>77</v>
      </c>
      <c r="B30" s="18" t="s">
        <v>56</v>
      </c>
      <c r="C30" s="21">
        <v>4683</v>
      </c>
      <c r="D30" s="21">
        <v>6334099.3700000001</v>
      </c>
      <c r="E30" s="21">
        <v>998216.14893149259</v>
      </c>
      <c r="F30" s="21">
        <v>7332315.5189314932</v>
      </c>
      <c r="G30" s="114">
        <v>1359.93</v>
      </c>
      <c r="H30" s="32">
        <v>6368552.1900000004</v>
      </c>
      <c r="I30" s="32">
        <v>963763.32893149275</v>
      </c>
      <c r="J30" s="288">
        <f t="shared" si="0"/>
        <v>0.13144051513374289</v>
      </c>
      <c r="K30" s="116">
        <v>191626.240162</v>
      </c>
      <c r="L30" s="116">
        <v>0</v>
      </c>
      <c r="M30" s="116">
        <v>48383.109232382565</v>
      </c>
      <c r="N30" s="116">
        <v>74134.393463607834</v>
      </c>
      <c r="O30" s="116">
        <v>0</v>
      </c>
      <c r="P30" s="117">
        <v>-314220.02499999997</v>
      </c>
      <c r="Q30" s="117">
        <v>62638.926461373107</v>
      </c>
      <c r="R30" s="117">
        <v>44096.0499229294</v>
      </c>
      <c r="S30" s="118">
        <v>6790.3499999999995</v>
      </c>
      <c r="T30" s="22">
        <f t="shared" si="1"/>
        <v>1077212.3731737856</v>
      </c>
      <c r="U30" s="36">
        <v>2693101.7260296349</v>
      </c>
      <c r="V30" s="22">
        <f t="shared" si="3"/>
        <v>3770314.0992034208</v>
      </c>
      <c r="W30" s="22">
        <v>1062975.310328146</v>
      </c>
      <c r="X30" s="21">
        <f t="shared" si="2"/>
        <v>4833289.4095315672</v>
      </c>
      <c r="Y30" s="20">
        <f t="shared" si="4"/>
        <v>1032.0925495476333</v>
      </c>
      <c r="Z30" s="248">
        <v>13</v>
      </c>
    </row>
    <row r="31" spans="1:26" s="120" customFormat="1" ht="16.5">
      <c r="A31" s="20">
        <v>78</v>
      </c>
      <c r="B31" s="18" t="s">
        <v>57</v>
      </c>
      <c r="C31" s="21">
        <v>7979</v>
      </c>
      <c r="D31" s="21">
        <v>9107498.209999999</v>
      </c>
      <c r="E31" s="21">
        <v>2682200.755308751</v>
      </c>
      <c r="F31" s="21">
        <v>11789698.96530875</v>
      </c>
      <c r="G31" s="114">
        <v>1359.93</v>
      </c>
      <c r="H31" s="32">
        <v>10850881.470000001</v>
      </c>
      <c r="I31" s="32">
        <v>938817.49530874938</v>
      </c>
      <c r="J31" s="288">
        <f t="shared" si="0"/>
        <v>7.9630319490872903E-2</v>
      </c>
      <c r="K31" s="116">
        <v>485913.89762266667</v>
      </c>
      <c r="L31" s="116">
        <v>0</v>
      </c>
      <c r="M31" s="116">
        <v>114066.473146278</v>
      </c>
      <c r="N31" s="116">
        <v>140243.8424859856</v>
      </c>
      <c r="O31" s="116">
        <v>0</v>
      </c>
      <c r="P31" s="117">
        <v>-561788.42500000005</v>
      </c>
      <c r="Q31" s="117">
        <v>-1543134.5041248978</v>
      </c>
      <c r="R31" s="117">
        <v>-347526.20240419992</v>
      </c>
      <c r="S31" s="118">
        <v>11569.55</v>
      </c>
      <c r="T31" s="22">
        <f t="shared" si="1"/>
        <v>-761837.8729654178</v>
      </c>
      <c r="U31" s="36">
        <v>-53170.74999094852</v>
      </c>
      <c r="V31" s="22">
        <f t="shared" si="3"/>
        <v>-815008.62295636628</v>
      </c>
      <c r="W31" s="22">
        <v>1250756.2643230706</v>
      </c>
      <c r="X31" s="21">
        <f t="shared" si="2"/>
        <v>435747.64136670437</v>
      </c>
      <c r="Y31" s="20">
        <f t="shared" si="4"/>
        <v>54.611811175172875</v>
      </c>
      <c r="Z31" s="248">
        <v>1</v>
      </c>
    </row>
    <row r="32" spans="1:26" s="120" customFormat="1" ht="16.5">
      <c r="A32" s="20">
        <v>79</v>
      </c>
      <c r="B32" s="18" t="s">
        <v>58</v>
      </c>
      <c r="C32" s="21">
        <v>6785</v>
      </c>
      <c r="D32" s="21">
        <v>8615530.7699999996</v>
      </c>
      <c r="E32" s="21">
        <v>1196601.379270463</v>
      </c>
      <c r="F32" s="21">
        <v>9812132.1492704619</v>
      </c>
      <c r="G32" s="114">
        <v>1359.93</v>
      </c>
      <c r="H32" s="32">
        <v>9227125.0500000007</v>
      </c>
      <c r="I32" s="32">
        <v>585007.09927046113</v>
      </c>
      <c r="J32" s="288">
        <f t="shared" si="0"/>
        <v>5.9620792950078313E-2</v>
      </c>
      <c r="K32" s="116">
        <v>0</v>
      </c>
      <c r="L32" s="116">
        <v>0</v>
      </c>
      <c r="M32" s="116">
        <v>130085.75984883904</v>
      </c>
      <c r="N32" s="116">
        <v>111538.80928946847</v>
      </c>
      <c r="O32" s="116">
        <v>0</v>
      </c>
      <c r="P32" s="117">
        <v>-534842.53500000003</v>
      </c>
      <c r="Q32" s="117">
        <v>-870011.97962409223</v>
      </c>
      <c r="R32" s="117">
        <v>-833475.17045262607</v>
      </c>
      <c r="S32" s="118">
        <v>9838.25</v>
      </c>
      <c r="T32" s="22">
        <f t="shared" si="1"/>
        <v>-1401859.7666679495</v>
      </c>
      <c r="U32" s="36">
        <v>-482305.50769093074</v>
      </c>
      <c r="V32" s="22">
        <f t="shared" si="3"/>
        <v>-1884165.2743588802</v>
      </c>
      <c r="W32" s="22">
        <v>1086400.6993279201</v>
      </c>
      <c r="X32" s="21">
        <f t="shared" si="2"/>
        <v>-797764.57503096014</v>
      </c>
      <c r="Y32" s="20">
        <f t="shared" si="4"/>
        <v>-117.57768239218278</v>
      </c>
      <c r="Z32" s="248">
        <v>4</v>
      </c>
    </row>
    <row r="33" spans="1:26" s="120" customFormat="1" ht="16.5">
      <c r="A33" s="20">
        <v>81</v>
      </c>
      <c r="B33" s="18" t="s">
        <v>59</v>
      </c>
      <c r="C33" s="21">
        <v>2621</v>
      </c>
      <c r="D33" s="21">
        <v>2353664.9099999997</v>
      </c>
      <c r="E33" s="21">
        <v>835178.90188098315</v>
      </c>
      <c r="F33" s="21">
        <v>3188843.8118809829</v>
      </c>
      <c r="G33" s="114">
        <v>1359.93</v>
      </c>
      <c r="H33" s="32">
        <v>3564376.5300000003</v>
      </c>
      <c r="I33" s="32">
        <v>-375532.71811901731</v>
      </c>
      <c r="J33" s="288">
        <f t="shared" si="0"/>
        <v>-0.11776453795568753</v>
      </c>
      <c r="K33" s="116">
        <v>240885.44253000003</v>
      </c>
      <c r="L33" s="116">
        <v>0</v>
      </c>
      <c r="M33" s="116">
        <v>33488.919589317862</v>
      </c>
      <c r="N33" s="116">
        <v>48516.129404364619</v>
      </c>
      <c r="O33" s="116">
        <v>0</v>
      </c>
      <c r="P33" s="117">
        <v>-170716.36499999999</v>
      </c>
      <c r="Q33" s="117">
        <v>290115.99736029241</v>
      </c>
      <c r="R33" s="117">
        <v>412654.12146636535</v>
      </c>
      <c r="S33" s="118">
        <v>3800.45</v>
      </c>
      <c r="T33" s="22">
        <f t="shared" si="1"/>
        <v>483211.9772313229</v>
      </c>
      <c r="U33" s="36">
        <v>266278.30742711219</v>
      </c>
      <c r="V33" s="22">
        <f t="shared" si="3"/>
        <v>749490.28465843503</v>
      </c>
      <c r="W33" s="22">
        <v>628569.95055504888</v>
      </c>
      <c r="X33" s="21">
        <f t="shared" si="2"/>
        <v>1378060.2352134839</v>
      </c>
      <c r="Y33" s="20">
        <f t="shared" si="4"/>
        <v>525.77651095516364</v>
      </c>
      <c r="Z33" s="248">
        <v>7</v>
      </c>
    </row>
    <row r="34" spans="1:26" s="120" customFormat="1" ht="16.5">
      <c r="A34" s="20">
        <v>82</v>
      </c>
      <c r="B34" s="18" t="s">
        <v>60</v>
      </c>
      <c r="C34" s="21">
        <v>9405</v>
      </c>
      <c r="D34" s="21">
        <v>15269203.49</v>
      </c>
      <c r="E34" s="21">
        <v>1171297.6166123943</v>
      </c>
      <c r="F34" s="21">
        <v>16440501.106612395</v>
      </c>
      <c r="G34" s="114">
        <v>1359.93</v>
      </c>
      <c r="H34" s="32">
        <v>12790141.65</v>
      </c>
      <c r="I34" s="32">
        <v>3650359.4566123951</v>
      </c>
      <c r="J34" s="288">
        <f t="shared" si="0"/>
        <v>0.22203456165604435</v>
      </c>
      <c r="K34" s="116">
        <v>0</v>
      </c>
      <c r="L34" s="116">
        <v>0</v>
      </c>
      <c r="M34" s="116">
        <v>83138.317027644953</v>
      </c>
      <c r="N34" s="116">
        <v>161280.89786749988</v>
      </c>
      <c r="O34" s="116">
        <v>0</v>
      </c>
      <c r="P34" s="117">
        <v>-494231.67000000004</v>
      </c>
      <c r="Q34" s="117">
        <v>348473.04083571001</v>
      </c>
      <c r="R34" s="117">
        <v>97994.88333825834</v>
      </c>
      <c r="S34" s="118">
        <v>13637.25</v>
      </c>
      <c r="T34" s="22">
        <f t="shared" si="1"/>
        <v>3860652.1756815081</v>
      </c>
      <c r="U34" s="36">
        <v>2303150.1003213162</v>
      </c>
      <c r="V34" s="22">
        <f t="shared" si="3"/>
        <v>6163802.2760028243</v>
      </c>
      <c r="W34" s="22">
        <v>1420815.5510925855</v>
      </c>
      <c r="X34" s="21">
        <f t="shared" si="2"/>
        <v>7584617.8270954099</v>
      </c>
      <c r="Y34" s="20">
        <f t="shared" si="4"/>
        <v>806.44527667149498</v>
      </c>
      <c r="Z34" s="248">
        <v>5</v>
      </c>
    </row>
    <row r="35" spans="1:26" s="120" customFormat="1" ht="16.5">
      <c r="A35" s="20">
        <v>86</v>
      </c>
      <c r="B35" s="18" t="s">
        <v>61</v>
      </c>
      <c r="C35" s="21">
        <v>8143</v>
      </c>
      <c r="D35" s="21">
        <v>13010539.120000001</v>
      </c>
      <c r="E35" s="21">
        <v>1351984.1827461827</v>
      </c>
      <c r="F35" s="21">
        <v>14362523.302746184</v>
      </c>
      <c r="G35" s="114">
        <v>1359.93</v>
      </c>
      <c r="H35" s="32">
        <v>11073909.99</v>
      </c>
      <c r="I35" s="32">
        <v>3288613.3127461839</v>
      </c>
      <c r="J35" s="288">
        <f t="shared" si="0"/>
        <v>0.22897183478319474</v>
      </c>
      <c r="K35" s="116">
        <v>0</v>
      </c>
      <c r="L35" s="116">
        <v>0</v>
      </c>
      <c r="M35" s="116">
        <v>53837.711654590377</v>
      </c>
      <c r="N35" s="116">
        <v>121924.75355272843</v>
      </c>
      <c r="O35" s="116">
        <v>0</v>
      </c>
      <c r="P35" s="117">
        <v>-469812.32499999995</v>
      </c>
      <c r="Q35" s="117">
        <v>246262.38394632383</v>
      </c>
      <c r="R35" s="117">
        <v>-45427.468053555327</v>
      </c>
      <c r="S35" s="118">
        <v>11807.35</v>
      </c>
      <c r="T35" s="22">
        <f t="shared" si="1"/>
        <v>3207205.7188462713</v>
      </c>
      <c r="U35" s="36">
        <v>2869047.2596968873</v>
      </c>
      <c r="V35" s="22">
        <f t="shared" si="3"/>
        <v>6076252.9785431586</v>
      </c>
      <c r="W35" s="22">
        <v>1438485.8113037464</v>
      </c>
      <c r="X35" s="21">
        <f t="shared" si="2"/>
        <v>7514738.7898469046</v>
      </c>
      <c r="Y35" s="20">
        <f t="shared" si="4"/>
        <v>922.84646811333721</v>
      </c>
      <c r="Z35" s="248">
        <v>5</v>
      </c>
    </row>
    <row r="36" spans="1:26" s="120" customFormat="1" ht="16.5">
      <c r="A36" s="20">
        <v>90</v>
      </c>
      <c r="B36" s="18" t="s">
        <v>62</v>
      </c>
      <c r="C36" s="21">
        <v>3136</v>
      </c>
      <c r="D36" s="21">
        <v>3026291.37</v>
      </c>
      <c r="E36" s="21">
        <v>1312504.497856193</v>
      </c>
      <c r="F36" s="21">
        <v>4338795.8678561933</v>
      </c>
      <c r="G36" s="114">
        <v>1359.93</v>
      </c>
      <c r="H36" s="32">
        <v>4264740.4800000004</v>
      </c>
      <c r="I36" s="32">
        <v>74055.387856192887</v>
      </c>
      <c r="J36" s="288">
        <f t="shared" si="0"/>
        <v>1.7068188988753643E-2</v>
      </c>
      <c r="K36" s="116">
        <v>975751.12767999992</v>
      </c>
      <c r="L36" s="116">
        <v>0</v>
      </c>
      <c r="M36" s="116">
        <v>39068.926088338594</v>
      </c>
      <c r="N36" s="116">
        <v>56633.420558148864</v>
      </c>
      <c r="O36" s="116">
        <v>0</v>
      </c>
      <c r="P36" s="117">
        <v>-203223.9725</v>
      </c>
      <c r="Q36" s="117">
        <v>94114.218245721509</v>
      </c>
      <c r="R36" s="117">
        <v>-675256.10001324408</v>
      </c>
      <c r="S36" s="118">
        <v>4547.2</v>
      </c>
      <c r="T36" s="22">
        <f t="shared" si="1"/>
        <v>365690.20791515772</v>
      </c>
      <c r="U36" s="36">
        <v>-11568.74731487914</v>
      </c>
      <c r="V36" s="22">
        <f t="shared" si="3"/>
        <v>354121.46060027857</v>
      </c>
      <c r="W36" s="22">
        <v>713124.3294630067</v>
      </c>
      <c r="X36" s="21">
        <f t="shared" si="2"/>
        <v>1067245.7900632853</v>
      </c>
      <c r="Y36" s="20">
        <f t="shared" si="4"/>
        <v>340.32072387222109</v>
      </c>
      <c r="Z36" s="248">
        <v>12</v>
      </c>
    </row>
    <row r="37" spans="1:26" s="120" customFormat="1" ht="16.5">
      <c r="A37" s="20">
        <v>91</v>
      </c>
      <c r="B37" s="18" t="s">
        <v>63</v>
      </c>
      <c r="C37" s="21">
        <v>658457</v>
      </c>
      <c r="D37" s="21">
        <v>876452932.53999996</v>
      </c>
      <c r="E37" s="21">
        <v>288843004.63089824</v>
      </c>
      <c r="F37" s="21">
        <v>1165295937.1708982</v>
      </c>
      <c r="G37" s="114">
        <v>1359.93</v>
      </c>
      <c r="H37" s="32">
        <v>895455428.00999999</v>
      </c>
      <c r="I37" s="32">
        <v>269840509.16089821</v>
      </c>
      <c r="J37" s="288">
        <f t="shared" si="0"/>
        <v>0.23156393200513181</v>
      </c>
      <c r="K37" s="116">
        <v>0</v>
      </c>
      <c r="L37" s="116">
        <v>0</v>
      </c>
      <c r="M37" s="116">
        <v>11131201.324985925</v>
      </c>
      <c r="N37" s="116">
        <v>12561352.790450351</v>
      </c>
      <c r="O37" s="116">
        <v>3518191.1113316556</v>
      </c>
      <c r="P37" s="117">
        <v>-80696368.159400001</v>
      </c>
      <c r="Q37" s="117">
        <v>-6980980.3654889707</v>
      </c>
      <c r="R37" s="117">
        <v>-76687612.739061773</v>
      </c>
      <c r="S37" s="118">
        <v>954762.65</v>
      </c>
      <c r="T37" s="22">
        <f t="shared" si="1"/>
        <v>133641055.77371541</v>
      </c>
      <c r="U37" s="36">
        <v>-60743727.182346418</v>
      </c>
      <c r="V37" s="22">
        <f t="shared" si="3"/>
        <v>72897328.591368988</v>
      </c>
      <c r="W37" s="22">
        <v>88279488.98038578</v>
      </c>
      <c r="X37" s="21">
        <f t="shared" si="2"/>
        <v>161176817.57175475</v>
      </c>
      <c r="Y37" s="20">
        <f t="shared" si="4"/>
        <v>244.77956430223196</v>
      </c>
      <c r="Z37" s="248">
        <v>1</v>
      </c>
    </row>
    <row r="38" spans="1:26" s="120" customFormat="1" ht="16.5">
      <c r="A38" s="20">
        <v>92</v>
      </c>
      <c r="B38" s="18" t="s">
        <v>64</v>
      </c>
      <c r="C38" s="21">
        <v>239206</v>
      </c>
      <c r="D38" s="21">
        <v>378049339.44</v>
      </c>
      <c r="E38" s="21">
        <v>129966959.04851484</v>
      </c>
      <c r="F38" s="21">
        <v>508016298.48851484</v>
      </c>
      <c r="G38" s="114">
        <v>1359.93</v>
      </c>
      <c r="H38" s="32">
        <v>325303415.58000004</v>
      </c>
      <c r="I38" s="32">
        <v>182712882.9085148</v>
      </c>
      <c r="J38" s="288">
        <f t="shared" si="0"/>
        <v>0.35965949016229359</v>
      </c>
      <c r="K38" s="116">
        <v>0</v>
      </c>
      <c r="L38" s="116">
        <v>0</v>
      </c>
      <c r="M38" s="116">
        <v>3144743.4849491548</v>
      </c>
      <c r="N38" s="116">
        <v>5206313.1719184378</v>
      </c>
      <c r="O38" s="116">
        <v>3810314.5146148414</v>
      </c>
      <c r="P38" s="117">
        <v>-33111565.099949997</v>
      </c>
      <c r="Q38" s="117">
        <v>-27694606.953011636</v>
      </c>
      <c r="R38" s="117">
        <v>-3093860.6356005617</v>
      </c>
      <c r="S38" s="118">
        <v>346848.7</v>
      </c>
      <c r="T38" s="22">
        <f t="shared" si="1"/>
        <v>131321070.09143505</v>
      </c>
      <c r="U38" s="36">
        <v>-3797594.6678831158</v>
      </c>
      <c r="V38" s="22">
        <f t="shared" si="3"/>
        <v>127523475.42355193</v>
      </c>
      <c r="W38" s="22">
        <v>30036233.761776581</v>
      </c>
      <c r="X38" s="21">
        <f t="shared" si="2"/>
        <v>157559709.18532851</v>
      </c>
      <c r="Y38" s="20">
        <f t="shared" si="4"/>
        <v>658.67791437225037</v>
      </c>
      <c r="Z38" s="248">
        <v>1</v>
      </c>
    </row>
    <row r="39" spans="1:26" s="120" customFormat="1" ht="16.5">
      <c r="A39" s="20">
        <v>97</v>
      </c>
      <c r="B39" s="18" t="s">
        <v>65</v>
      </c>
      <c r="C39" s="21">
        <v>2131</v>
      </c>
      <c r="D39" s="21">
        <v>2088566.68</v>
      </c>
      <c r="E39" s="21">
        <v>1125390.8403082287</v>
      </c>
      <c r="F39" s="21">
        <v>3213957.5203082287</v>
      </c>
      <c r="G39" s="114">
        <v>1359.93</v>
      </c>
      <c r="H39" s="32">
        <v>2898010.83</v>
      </c>
      <c r="I39" s="32">
        <v>315946.6903082286</v>
      </c>
      <c r="J39" s="288">
        <f t="shared" si="0"/>
        <v>9.8304563240751333E-2</v>
      </c>
      <c r="K39" s="116">
        <v>101530.89832000001</v>
      </c>
      <c r="L39" s="116">
        <v>0</v>
      </c>
      <c r="M39" s="116">
        <v>21521.136256412297</v>
      </c>
      <c r="N39" s="116">
        <v>22303.471123502884</v>
      </c>
      <c r="O39" s="116">
        <v>0</v>
      </c>
      <c r="P39" s="117">
        <v>-140193.23499999999</v>
      </c>
      <c r="Q39" s="117">
        <v>-317202.09788532177</v>
      </c>
      <c r="R39" s="117">
        <v>271315.2243055604</v>
      </c>
      <c r="S39" s="118">
        <v>3089.95</v>
      </c>
      <c r="T39" s="22">
        <f t="shared" si="1"/>
        <v>278312.03742838243</v>
      </c>
      <c r="U39" s="36">
        <v>148005.49223321679</v>
      </c>
      <c r="V39" s="22">
        <f t="shared" si="3"/>
        <v>426317.5296615992</v>
      </c>
      <c r="W39" s="22">
        <v>454103.40579262201</v>
      </c>
      <c r="X39" s="21">
        <f t="shared" si="2"/>
        <v>880420.93545422121</v>
      </c>
      <c r="Y39" s="20">
        <f t="shared" si="4"/>
        <v>413.14919542666411</v>
      </c>
      <c r="Z39" s="248">
        <v>10</v>
      </c>
    </row>
    <row r="40" spans="1:26" s="120" customFormat="1" ht="16.5">
      <c r="A40" s="20">
        <v>98</v>
      </c>
      <c r="B40" s="18" t="s">
        <v>66</v>
      </c>
      <c r="C40" s="21">
        <v>23090</v>
      </c>
      <c r="D40" s="21">
        <v>36880455.07</v>
      </c>
      <c r="E40" s="21">
        <v>3480207.425138962</v>
      </c>
      <c r="F40" s="21">
        <v>40360662.495138966</v>
      </c>
      <c r="G40" s="114">
        <v>1359.93</v>
      </c>
      <c r="H40" s="32">
        <v>31400783.700000003</v>
      </c>
      <c r="I40" s="32">
        <v>8959878.7951389626</v>
      </c>
      <c r="J40" s="288">
        <f t="shared" si="0"/>
        <v>0.22199533509188779</v>
      </c>
      <c r="K40" s="116">
        <v>0</v>
      </c>
      <c r="L40" s="116">
        <v>0</v>
      </c>
      <c r="M40" s="116">
        <v>187646.01136506288</v>
      </c>
      <c r="N40" s="116">
        <v>448821.72474295646</v>
      </c>
      <c r="O40" s="116">
        <v>0</v>
      </c>
      <c r="P40" s="117">
        <v>-1464209.6379999998</v>
      </c>
      <c r="Q40" s="117">
        <v>4335426.4234630624</v>
      </c>
      <c r="R40" s="117">
        <v>3029037.0495852563</v>
      </c>
      <c r="S40" s="117">
        <v>33480.5</v>
      </c>
      <c r="T40" s="22">
        <f t="shared" si="1"/>
        <v>15530080.8662953</v>
      </c>
      <c r="U40" s="36">
        <v>6678970.2927188799</v>
      </c>
      <c r="V40" s="22">
        <f t="shared" si="3"/>
        <v>22209051.15901418</v>
      </c>
      <c r="W40" s="22">
        <v>3487316.6869670544</v>
      </c>
      <c r="X40" s="21">
        <f t="shared" si="2"/>
        <v>25696367.845981233</v>
      </c>
      <c r="Y40" s="20">
        <f t="shared" si="4"/>
        <v>1112.8786420953327</v>
      </c>
      <c r="Z40" s="248">
        <v>7</v>
      </c>
    </row>
    <row r="41" spans="1:26" s="120" customFormat="1" ht="16.5">
      <c r="A41" s="20">
        <v>102</v>
      </c>
      <c r="B41" s="18" t="s">
        <v>67</v>
      </c>
      <c r="C41" s="21">
        <v>9870</v>
      </c>
      <c r="D41" s="21">
        <v>13172714.940000001</v>
      </c>
      <c r="E41" s="21">
        <v>1787539.6071900455</v>
      </c>
      <c r="F41" s="21">
        <v>14960254.547190048</v>
      </c>
      <c r="G41" s="114">
        <v>1359.93</v>
      </c>
      <c r="H41" s="32">
        <v>13422509.100000001</v>
      </c>
      <c r="I41" s="32">
        <v>1537745.4471900463</v>
      </c>
      <c r="J41" s="288">
        <f t="shared" si="0"/>
        <v>0.10278872209957669</v>
      </c>
      <c r="K41" s="116">
        <v>0</v>
      </c>
      <c r="L41" s="116">
        <v>0</v>
      </c>
      <c r="M41" s="116">
        <v>129648.74945751394</v>
      </c>
      <c r="N41" s="116">
        <v>169919.89822828633</v>
      </c>
      <c r="O41" s="116">
        <v>0</v>
      </c>
      <c r="P41" s="117">
        <v>-602903.45000000007</v>
      </c>
      <c r="Q41" s="117">
        <v>1048170.5654000834</v>
      </c>
      <c r="R41" s="117">
        <v>660474.0562988912</v>
      </c>
      <c r="S41" s="118">
        <v>14311.5</v>
      </c>
      <c r="T41" s="22">
        <f t="shared" si="1"/>
        <v>2957366.766574821</v>
      </c>
      <c r="U41" s="36">
        <v>4158820.6476539145</v>
      </c>
      <c r="V41" s="22">
        <f t="shared" si="3"/>
        <v>7116187.4142287355</v>
      </c>
      <c r="W41" s="22">
        <v>2161681.9961973322</v>
      </c>
      <c r="X41" s="21">
        <f t="shared" si="2"/>
        <v>9277869.4104260672</v>
      </c>
      <c r="Y41" s="20">
        <f t="shared" si="4"/>
        <v>940.00703246464718</v>
      </c>
      <c r="Z41" s="248">
        <v>4</v>
      </c>
    </row>
    <row r="42" spans="1:26" s="120" customFormat="1" ht="16.5">
      <c r="A42" s="20">
        <v>103</v>
      </c>
      <c r="B42" s="18" t="s">
        <v>68</v>
      </c>
      <c r="C42" s="21">
        <v>2166</v>
      </c>
      <c r="D42" s="21">
        <v>3017765.58</v>
      </c>
      <c r="E42" s="21">
        <v>390627.18698231084</v>
      </c>
      <c r="F42" s="21">
        <v>3408392.7669823109</v>
      </c>
      <c r="G42" s="114">
        <v>1359.93</v>
      </c>
      <c r="H42" s="32">
        <v>2945608.3800000004</v>
      </c>
      <c r="I42" s="32">
        <v>462784.38698231056</v>
      </c>
      <c r="J42" s="288">
        <f t="shared" si="0"/>
        <v>0.13577789257898409</v>
      </c>
      <c r="K42" s="116">
        <v>0</v>
      </c>
      <c r="L42" s="116">
        <v>0</v>
      </c>
      <c r="M42" s="116">
        <v>17700.101388759638</v>
      </c>
      <c r="N42" s="116">
        <v>14431.037468238708</v>
      </c>
      <c r="O42" s="116">
        <v>0</v>
      </c>
      <c r="P42" s="117">
        <v>-135954.095</v>
      </c>
      <c r="Q42" s="117">
        <v>205163.71927565767</v>
      </c>
      <c r="R42" s="117">
        <v>123638.49758452934</v>
      </c>
      <c r="S42" s="118">
        <v>3140.7</v>
      </c>
      <c r="T42" s="22">
        <f t="shared" si="1"/>
        <v>690904.34769949596</v>
      </c>
      <c r="U42" s="36">
        <v>1108079.1228638655</v>
      </c>
      <c r="V42" s="22">
        <f t="shared" si="3"/>
        <v>1798983.4705633614</v>
      </c>
      <c r="W42" s="22">
        <v>497462.05417832138</v>
      </c>
      <c r="X42" s="21">
        <f t="shared" si="2"/>
        <v>2296445.5247416827</v>
      </c>
      <c r="Y42" s="20">
        <f t="shared" si="4"/>
        <v>1060.2241573137962</v>
      </c>
      <c r="Z42" s="248">
        <v>5</v>
      </c>
    </row>
    <row r="43" spans="1:26" s="120" customFormat="1" ht="16.5">
      <c r="A43" s="20">
        <v>105</v>
      </c>
      <c r="B43" s="18" t="s">
        <v>69</v>
      </c>
      <c r="C43" s="21">
        <v>2139</v>
      </c>
      <c r="D43" s="21">
        <v>1903161.69</v>
      </c>
      <c r="E43" s="21">
        <v>1324878.1668727014</v>
      </c>
      <c r="F43" s="21">
        <v>3228039.8568727011</v>
      </c>
      <c r="G43" s="114">
        <v>1359.93</v>
      </c>
      <c r="H43" s="32">
        <v>2908890.27</v>
      </c>
      <c r="I43" s="32">
        <v>319149.58687270107</v>
      </c>
      <c r="J43" s="288">
        <f t="shared" si="0"/>
        <v>9.8867920169328577E-2</v>
      </c>
      <c r="K43" s="116">
        <v>682561.89025199995</v>
      </c>
      <c r="L43" s="116">
        <v>0</v>
      </c>
      <c r="M43" s="116">
        <v>21012.432458026029</v>
      </c>
      <c r="N43" s="116">
        <v>37626.341060475192</v>
      </c>
      <c r="O43" s="116">
        <v>0</v>
      </c>
      <c r="P43" s="117">
        <v>-115956.395</v>
      </c>
      <c r="Q43" s="117">
        <v>338605.69872906734</v>
      </c>
      <c r="R43" s="117">
        <v>353435.51227285573</v>
      </c>
      <c r="S43" s="118">
        <v>3101.5499999999997</v>
      </c>
      <c r="T43" s="22">
        <f t="shared" si="1"/>
        <v>1639536.6166451254</v>
      </c>
      <c r="U43" s="36">
        <v>799732.63808291405</v>
      </c>
      <c r="V43" s="22">
        <f t="shared" si="3"/>
        <v>2439269.2547280397</v>
      </c>
      <c r="W43" s="22">
        <v>501643.39813616365</v>
      </c>
      <c r="X43" s="21">
        <f t="shared" si="2"/>
        <v>2940912.6528642033</v>
      </c>
      <c r="Y43" s="20">
        <f t="shared" si="4"/>
        <v>1374.9007259767197</v>
      </c>
      <c r="Z43" s="248">
        <v>18</v>
      </c>
    </row>
    <row r="44" spans="1:26" s="120" customFormat="1" ht="16.5">
      <c r="A44" s="20">
        <v>106</v>
      </c>
      <c r="B44" s="18" t="s">
        <v>70</v>
      </c>
      <c r="C44" s="21">
        <v>46880</v>
      </c>
      <c r="D44" s="21">
        <v>67321637.789999992</v>
      </c>
      <c r="E44" s="21">
        <v>10238618.015843855</v>
      </c>
      <c r="F44" s="21">
        <v>77560255.805843845</v>
      </c>
      <c r="G44" s="114">
        <v>1359.93</v>
      </c>
      <c r="H44" s="32">
        <v>63753518.400000006</v>
      </c>
      <c r="I44" s="32">
        <v>13806737.405843839</v>
      </c>
      <c r="J44" s="288">
        <f t="shared" si="0"/>
        <v>0.1780130462747076</v>
      </c>
      <c r="K44" s="116">
        <v>0</v>
      </c>
      <c r="L44" s="116">
        <v>0</v>
      </c>
      <c r="M44" s="116">
        <v>579190.9277779744</v>
      </c>
      <c r="N44" s="116">
        <v>824947.71604041965</v>
      </c>
      <c r="O44" s="116">
        <v>126467.27095406462</v>
      </c>
      <c r="P44" s="117">
        <v>-4762826.3232500004</v>
      </c>
      <c r="Q44" s="117">
        <v>1749488.2548557413</v>
      </c>
      <c r="R44" s="117">
        <v>3681008.4198144875</v>
      </c>
      <c r="S44" s="118">
        <v>67976</v>
      </c>
      <c r="T44" s="22">
        <f t="shared" si="1"/>
        <v>16072989.672036525</v>
      </c>
      <c r="U44" s="36">
        <v>-202173.25492259031</v>
      </c>
      <c r="V44" s="22">
        <f t="shared" si="3"/>
        <v>15870816.417113934</v>
      </c>
      <c r="W44" s="22">
        <v>6711225.9388995422</v>
      </c>
      <c r="X44" s="21">
        <f t="shared" si="2"/>
        <v>22582042.356013477</v>
      </c>
      <c r="Y44" s="20">
        <f t="shared" si="4"/>
        <v>481.69885571701104</v>
      </c>
      <c r="Z44" s="248">
        <v>1</v>
      </c>
    </row>
    <row r="45" spans="1:26" s="120" customFormat="1" ht="16.5">
      <c r="A45" s="20">
        <v>108</v>
      </c>
      <c r="B45" s="18" t="s">
        <v>71</v>
      </c>
      <c r="C45" s="21">
        <v>10337</v>
      </c>
      <c r="D45" s="21">
        <v>16274657.65</v>
      </c>
      <c r="E45" s="21">
        <v>1455497.324386731</v>
      </c>
      <c r="F45" s="21">
        <v>17730154.974386733</v>
      </c>
      <c r="G45" s="114">
        <v>1359.93</v>
      </c>
      <c r="H45" s="32">
        <v>14057596.41</v>
      </c>
      <c r="I45" s="32">
        <v>3672558.5643867329</v>
      </c>
      <c r="J45" s="288">
        <f t="shared" si="0"/>
        <v>0.20713629236135669</v>
      </c>
      <c r="K45" s="116">
        <v>0</v>
      </c>
      <c r="L45" s="116">
        <v>0</v>
      </c>
      <c r="M45" s="116">
        <v>90202.235734264992</v>
      </c>
      <c r="N45" s="116">
        <v>199734.07590047046</v>
      </c>
      <c r="O45" s="116">
        <v>0</v>
      </c>
      <c r="P45" s="117">
        <v>-643915.46250000002</v>
      </c>
      <c r="Q45" s="117">
        <v>632336.26354080834</v>
      </c>
      <c r="R45" s="117">
        <v>90917.135641304398</v>
      </c>
      <c r="S45" s="118">
        <v>14988.65</v>
      </c>
      <c r="T45" s="22">
        <f t="shared" si="1"/>
        <v>4056821.462703581</v>
      </c>
      <c r="U45" s="36">
        <v>4481128.5037412439</v>
      </c>
      <c r="V45" s="22">
        <f t="shared" si="3"/>
        <v>8537949.9664448239</v>
      </c>
      <c r="W45" s="22">
        <v>1764880.5176937785</v>
      </c>
      <c r="X45" s="21">
        <f t="shared" si="2"/>
        <v>10302830.484138602</v>
      </c>
      <c r="Y45" s="20">
        <f t="shared" si="4"/>
        <v>996.69444559723343</v>
      </c>
      <c r="Z45" s="248">
        <v>6</v>
      </c>
    </row>
    <row r="46" spans="1:26" s="120" customFormat="1" ht="16.5">
      <c r="A46" s="20">
        <v>109</v>
      </c>
      <c r="B46" s="18" t="s">
        <v>72</v>
      </c>
      <c r="C46" s="21">
        <v>67971</v>
      </c>
      <c r="D46" s="21">
        <v>92340976.25</v>
      </c>
      <c r="E46" s="21">
        <v>14111744.116995094</v>
      </c>
      <c r="F46" s="21">
        <v>106452720.3669951</v>
      </c>
      <c r="G46" s="114">
        <v>1359.93</v>
      </c>
      <c r="H46" s="32">
        <v>92435802.030000001</v>
      </c>
      <c r="I46" s="32">
        <v>14016918.336995095</v>
      </c>
      <c r="J46" s="288">
        <f t="shared" si="0"/>
        <v>0.13167271149738452</v>
      </c>
      <c r="K46" s="116">
        <v>0</v>
      </c>
      <c r="L46" s="116">
        <v>0</v>
      </c>
      <c r="M46" s="116">
        <v>889856.10689514456</v>
      </c>
      <c r="N46" s="116">
        <v>1318713.2727959771</v>
      </c>
      <c r="O46" s="116">
        <v>147278.64335499911</v>
      </c>
      <c r="P46" s="117">
        <v>-6747383.1845499994</v>
      </c>
      <c r="Q46" s="117">
        <v>-1056323.821490908</v>
      </c>
      <c r="R46" s="117">
        <v>2251283.1293844273</v>
      </c>
      <c r="S46" s="118">
        <v>98557.95</v>
      </c>
      <c r="T46" s="22">
        <f t="shared" si="1"/>
        <v>10918900.433384735</v>
      </c>
      <c r="U46" s="36">
        <v>7033183.3112761276</v>
      </c>
      <c r="V46" s="22">
        <f t="shared" si="3"/>
        <v>17952083.744660862</v>
      </c>
      <c r="W46" s="22">
        <v>10510009.629210038</v>
      </c>
      <c r="X46" s="21">
        <f t="shared" si="2"/>
        <v>28462093.373870902</v>
      </c>
      <c r="Y46" s="20">
        <f t="shared" si="4"/>
        <v>418.73877644688031</v>
      </c>
      <c r="Z46" s="248">
        <v>5</v>
      </c>
    </row>
    <row r="47" spans="1:26" s="120" customFormat="1" ht="16.5">
      <c r="A47" s="20">
        <v>111</v>
      </c>
      <c r="B47" s="18" t="s">
        <v>73</v>
      </c>
      <c r="C47" s="21">
        <v>18344</v>
      </c>
      <c r="D47" s="21">
        <v>19015667.670000002</v>
      </c>
      <c r="E47" s="21">
        <v>4077910.9697553529</v>
      </c>
      <c r="F47" s="21">
        <v>23093578.639755353</v>
      </c>
      <c r="G47" s="114">
        <v>1359.93</v>
      </c>
      <c r="H47" s="32">
        <v>24946555.920000002</v>
      </c>
      <c r="I47" s="32">
        <v>-1852977.2802446485</v>
      </c>
      <c r="J47" s="288">
        <f t="shared" si="0"/>
        <v>-8.0237771250176337E-2</v>
      </c>
      <c r="K47" s="116">
        <v>0</v>
      </c>
      <c r="L47" s="116">
        <v>0</v>
      </c>
      <c r="M47" s="116">
        <v>221635.63238444732</v>
      </c>
      <c r="N47" s="116">
        <v>377648.30821863894</v>
      </c>
      <c r="O47" s="116">
        <v>0</v>
      </c>
      <c r="P47" s="117">
        <v>-1591579.1502499999</v>
      </c>
      <c r="Q47" s="117">
        <v>4154602.9293716196</v>
      </c>
      <c r="R47" s="117">
        <v>4471601.8892766926</v>
      </c>
      <c r="S47" s="118">
        <v>26598.799999999999</v>
      </c>
      <c r="T47" s="22">
        <f t="shared" si="1"/>
        <v>5807531.1287567494</v>
      </c>
      <c r="U47" s="36">
        <v>5598052.7324047554</v>
      </c>
      <c r="V47" s="22">
        <f t="shared" si="3"/>
        <v>11405583.861161504</v>
      </c>
      <c r="W47" s="22">
        <v>3115929.4168748241</v>
      </c>
      <c r="X47" s="21">
        <f t="shared" si="2"/>
        <v>14521513.278036328</v>
      </c>
      <c r="Y47" s="20">
        <f t="shared" si="4"/>
        <v>791.62196238750153</v>
      </c>
      <c r="Z47" s="248">
        <v>7</v>
      </c>
    </row>
    <row r="48" spans="1:26" s="120" customFormat="1" ht="16.5">
      <c r="A48" s="20">
        <v>139</v>
      </c>
      <c r="B48" s="18" t="s">
        <v>74</v>
      </c>
      <c r="C48" s="21">
        <v>9912</v>
      </c>
      <c r="D48" s="21">
        <v>20295203.419999998</v>
      </c>
      <c r="E48" s="21">
        <v>2254342.6806585109</v>
      </c>
      <c r="F48" s="21">
        <v>22549546.10065851</v>
      </c>
      <c r="G48" s="114">
        <v>1359.93</v>
      </c>
      <c r="H48" s="32">
        <v>13479626.16</v>
      </c>
      <c r="I48" s="32">
        <v>9069919.9406585097</v>
      </c>
      <c r="J48" s="288">
        <f t="shared" si="0"/>
        <v>0.40222184074887624</v>
      </c>
      <c r="K48" s="116">
        <v>0</v>
      </c>
      <c r="L48" s="116">
        <v>0</v>
      </c>
      <c r="M48" s="116">
        <v>84692.428518966044</v>
      </c>
      <c r="N48" s="116">
        <v>169232.48582984722</v>
      </c>
      <c r="O48" s="116">
        <v>16817.666088945371</v>
      </c>
      <c r="P48" s="117">
        <v>-543358.18500000006</v>
      </c>
      <c r="Q48" s="117">
        <v>-534634.40564460063</v>
      </c>
      <c r="R48" s="117">
        <v>-955570.43802996131</v>
      </c>
      <c r="S48" s="118">
        <v>14372.4</v>
      </c>
      <c r="T48" s="22">
        <f t="shared" si="1"/>
        <v>7321471.8924217056</v>
      </c>
      <c r="U48" s="36">
        <v>5671369.5595834516</v>
      </c>
      <c r="V48" s="22">
        <f t="shared" si="3"/>
        <v>12992841.452005157</v>
      </c>
      <c r="W48" s="22">
        <v>1480868.7365664409</v>
      </c>
      <c r="X48" s="21">
        <f t="shared" si="2"/>
        <v>14473710.188571598</v>
      </c>
      <c r="Y48" s="20">
        <f t="shared" si="4"/>
        <v>1460.2209633345035</v>
      </c>
      <c r="Z48" s="248">
        <v>17</v>
      </c>
    </row>
    <row r="49" spans="1:26" s="120" customFormat="1" ht="16.5">
      <c r="A49" s="20">
        <v>140</v>
      </c>
      <c r="B49" s="18" t="s">
        <v>75</v>
      </c>
      <c r="C49" s="21">
        <v>20958</v>
      </c>
      <c r="D49" s="21">
        <v>28936227.030000001</v>
      </c>
      <c r="E49" s="21">
        <v>3651615.5816591224</v>
      </c>
      <c r="F49" s="21">
        <v>32587842.611659124</v>
      </c>
      <c r="G49" s="114">
        <v>1359.93</v>
      </c>
      <c r="H49" s="32">
        <v>28501412.940000001</v>
      </c>
      <c r="I49" s="32">
        <v>4086429.6716591232</v>
      </c>
      <c r="J49" s="288">
        <f t="shared" si="0"/>
        <v>0.12539736736659884</v>
      </c>
      <c r="K49" s="116">
        <v>328738.91657599999</v>
      </c>
      <c r="L49" s="116">
        <v>0</v>
      </c>
      <c r="M49" s="116">
        <v>293308.7463709726</v>
      </c>
      <c r="N49" s="116">
        <v>447220.93441073614</v>
      </c>
      <c r="O49" s="116">
        <v>0</v>
      </c>
      <c r="P49" s="117">
        <v>-1739033.6458999999</v>
      </c>
      <c r="Q49" s="117">
        <v>6270362.2196530169</v>
      </c>
      <c r="R49" s="117">
        <v>3747967.5276693455</v>
      </c>
      <c r="S49" s="118">
        <v>30389.1</v>
      </c>
      <c r="T49" s="22">
        <f t="shared" si="1"/>
        <v>13465383.470439194</v>
      </c>
      <c r="U49" s="36">
        <v>7495485.2801185129</v>
      </c>
      <c r="V49" s="22">
        <f t="shared" si="3"/>
        <v>20960868.750557706</v>
      </c>
      <c r="W49" s="22">
        <v>3680626.5974915633</v>
      </c>
      <c r="X49" s="21">
        <f t="shared" si="2"/>
        <v>24641495.348049268</v>
      </c>
      <c r="Y49" s="20">
        <f t="shared" si="4"/>
        <v>1175.7560524882751</v>
      </c>
      <c r="Z49" s="248">
        <v>11</v>
      </c>
    </row>
    <row r="50" spans="1:26" s="120" customFormat="1" ht="16.5">
      <c r="A50" s="20">
        <v>142</v>
      </c>
      <c r="B50" s="18" t="s">
        <v>76</v>
      </c>
      <c r="C50" s="21">
        <v>6559</v>
      </c>
      <c r="D50" s="21">
        <v>8775061.3599999994</v>
      </c>
      <c r="E50" s="21">
        <v>1234000.1965498724</v>
      </c>
      <c r="F50" s="21">
        <v>10009061.556549871</v>
      </c>
      <c r="G50" s="114">
        <v>1359.93</v>
      </c>
      <c r="H50" s="32">
        <v>8919780.870000001</v>
      </c>
      <c r="I50" s="32">
        <v>1089280.6865498703</v>
      </c>
      <c r="J50" s="288">
        <f t="shared" si="0"/>
        <v>0.10882945223141838</v>
      </c>
      <c r="K50" s="116">
        <v>0</v>
      </c>
      <c r="L50" s="116">
        <v>0</v>
      </c>
      <c r="M50" s="116">
        <v>66044.047517840372</v>
      </c>
      <c r="N50" s="116">
        <v>92307.502564715061</v>
      </c>
      <c r="O50" s="116">
        <v>0</v>
      </c>
      <c r="P50" s="117">
        <v>-398751.35499999998</v>
      </c>
      <c r="Q50" s="117">
        <v>-71566.627596771534</v>
      </c>
      <c r="R50" s="117">
        <v>140890.71835605166</v>
      </c>
      <c r="S50" s="118">
        <v>9510.5499999999993</v>
      </c>
      <c r="T50" s="22">
        <f t="shared" si="1"/>
        <v>927715.52239170589</v>
      </c>
      <c r="U50" s="36">
        <v>2505487.6044492419</v>
      </c>
      <c r="V50" s="22">
        <f t="shared" si="3"/>
        <v>3433203.1268409477</v>
      </c>
      <c r="W50" s="22">
        <v>1192204.6543184987</v>
      </c>
      <c r="X50" s="21">
        <f t="shared" si="2"/>
        <v>4625407.7811594466</v>
      </c>
      <c r="Y50" s="20">
        <f t="shared" si="4"/>
        <v>705.20014958979209</v>
      </c>
      <c r="Z50" s="248">
        <v>7</v>
      </c>
    </row>
    <row r="51" spans="1:26" s="120" customFormat="1" ht="16.5">
      <c r="A51" s="20">
        <v>143</v>
      </c>
      <c r="B51" s="18" t="s">
        <v>77</v>
      </c>
      <c r="C51" s="21">
        <v>6877</v>
      </c>
      <c r="D51" s="21">
        <v>8854239.7599999998</v>
      </c>
      <c r="E51" s="21">
        <v>1485124.8459191124</v>
      </c>
      <c r="F51" s="21">
        <v>10339364.605919112</v>
      </c>
      <c r="G51" s="114">
        <v>1359.93</v>
      </c>
      <c r="H51" s="32">
        <v>9352238.6100000013</v>
      </c>
      <c r="I51" s="32">
        <v>987125.99591911025</v>
      </c>
      <c r="J51" s="288">
        <f t="shared" si="0"/>
        <v>9.5472597547628532E-2</v>
      </c>
      <c r="K51" s="116">
        <v>34758.705349333337</v>
      </c>
      <c r="L51" s="116">
        <v>0</v>
      </c>
      <c r="M51" s="116">
        <v>74101.929902237694</v>
      </c>
      <c r="N51" s="116">
        <v>121619.45212383695</v>
      </c>
      <c r="O51" s="116">
        <v>0</v>
      </c>
      <c r="P51" s="117">
        <v>-502742.64500000002</v>
      </c>
      <c r="Q51" s="117">
        <v>-176703.40341126439</v>
      </c>
      <c r="R51" s="117">
        <v>251739.65739487222</v>
      </c>
      <c r="S51" s="118">
        <v>9971.65</v>
      </c>
      <c r="T51" s="22">
        <f t="shared" si="1"/>
        <v>799871.34227812605</v>
      </c>
      <c r="U51" s="36">
        <v>2511480.328180186</v>
      </c>
      <c r="V51" s="22">
        <f t="shared" si="3"/>
        <v>3311351.6704583121</v>
      </c>
      <c r="W51" s="22">
        <v>1376624.841600894</v>
      </c>
      <c r="X51" s="21">
        <f t="shared" si="2"/>
        <v>4687976.5120592061</v>
      </c>
      <c r="Y51" s="20">
        <f t="shared" si="4"/>
        <v>681.68918308262414</v>
      </c>
      <c r="Z51" s="248">
        <v>6</v>
      </c>
    </row>
    <row r="52" spans="1:26" s="120" customFormat="1" ht="16.5">
      <c r="A52" s="20">
        <v>145</v>
      </c>
      <c r="B52" s="18" t="s">
        <v>78</v>
      </c>
      <c r="C52" s="21">
        <v>12366</v>
      </c>
      <c r="D52" s="21">
        <v>22318568.309999999</v>
      </c>
      <c r="E52" s="21">
        <v>1404074.684282722</v>
      </c>
      <c r="F52" s="21">
        <v>23722642.994282722</v>
      </c>
      <c r="G52" s="114">
        <v>1359.93</v>
      </c>
      <c r="H52" s="32">
        <v>16816894.379999999</v>
      </c>
      <c r="I52" s="32">
        <v>6905748.6142827235</v>
      </c>
      <c r="J52" s="288">
        <f t="shared" si="0"/>
        <v>0.29110367744214016</v>
      </c>
      <c r="K52" s="116">
        <v>0</v>
      </c>
      <c r="L52" s="116">
        <v>0</v>
      </c>
      <c r="M52" s="116">
        <v>101925.37767350522</v>
      </c>
      <c r="N52" s="116">
        <v>205665.74141354731</v>
      </c>
      <c r="O52" s="116">
        <v>60395.122432058059</v>
      </c>
      <c r="P52" s="117">
        <v>-681330.79500000004</v>
      </c>
      <c r="Q52" s="117">
        <v>1593397.3832346916</v>
      </c>
      <c r="R52" s="117">
        <v>27999.957431392664</v>
      </c>
      <c r="S52" s="118">
        <v>17930.7</v>
      </c>
      <c r="T52" s="22">
        <f t="shared" si="1"/>
        <v>8231732.1014679186</v>
      </c>
      <c r="U52" s="36">
        <v>5814647.8595180539</v>
      </c>
      <c r="V52" s="22">
        <f t="shared" si="3"/>
        <v>14046379.960985973</v>
      </c>
      <c r="W52" s="22">
        <v>2214616.8171209665</v>
      </c>
      <c r="X52" s="21">
        <f t="shared" si="2"/>
        <v>16260996.778106939</v>
      </c>
      <c r="Y52" s="20">
        <f t="shared" si="4"/>
        <v>1314.9762880565211</v>
      </c>
      <c r="Z52" s="248">
        <v>14</v>
      </c>
    </row>
    <row r="53" spans="1:26" s="120" customFormat="1" ht="16.5">
      <c r="A53" s="20">
        <v>146</v>
      </c>
      <c r="B53" s="18" t="s">
        <v>79</v>
      </c>
      <c r="C53" s="21">
        <v>4643</v>
      </c>
      <c r="D53" s="21">
        <v>4004697.21</v>
      </c>
      <c r="E53" s="21">
        <v>2940176.4320446323</v>
      </c>
      <c r="F53" s="21">
        <v>6944873.6420446318</v>
      </c>
      <c r="G53" s="114">
        <v>1359.93</v>
      </c>
      <c r="H53" s="32">
        <v>6314154.9900000002</v>
      </c>
      <c r="I53" s="32">
        <v>630718.65204463154</v>
      </c>
      <c r="J53" s="288">
        <f t="shared" si="0"/>
        <v>9.081787294533733E-2</v>
      </c>
      <c r="K53" s="116">
        <v>1331039.8623840001</v>
      </c>
      <c r="L53" s="116">
        <v>0</v>
      </c>
      <c r="M53" s="116">
        <v>58034.775686602195</v>
      </c>
      <c r="N53" s="116">
        <v>79016.066248970048</v>
      </c>
      <c r="O53" s="116">
        <v>0</v>
      </c>
      <c r="P53" s="117">
        <v>-266265.27999999997</v>
      </c>
      <c r="Q53" s="117">
        <v>1279545.0623940355</v>
      </c>
      <c r="R53" s="117">
        <v>597398.68318906007</v>
      </c>
      <c r="S53" s="118">
        <v>6732.3499999999995</v>
      </c>
      <c r="T53" s="22">
        <f t="shared" si="1"/>
        <v>3716220.1719472995</v>
      </c>
      <c r="U53" s="36">
        <v>487527.99831726344</v>
      </c>
      <c r="V53" s="22">
        <f t="shared" si="3"/>
        <v>4203748.1702645626</v>
      </c>
      <c r="W53" s="22">
        <v>1027671.2188625729</v>
      </c>
      <c r="X53" s="21">
        <f t="shared" si="2"/>
        <v>5231419.3891271353</v>
      </c>
      <c r="Y53" s="20">
        <f t="shared" si="4"/>
        <v>1126.7325843478645</v>
      </c>
      <c r="Z53" s="248">
        <v>12</v>
      </c>
    </row>
    <row r="54" spans="1:26" s="120" customFormat="1" ht="16.5">
      <c r="A54" s="20">
        <v>148</v>
      </c>
      <c r="B54" s="18" t="s">
        <v>80</v>
      </c>
      <c r="C54" s="21">
        <v>7008</v>
      </c>
      <c r="D54" s="21">
        <v>8018043.0899999989</v>
      </c>
      <c r="E54" s="21">
        <v>6950151.3976837471</v>
      </c>
      <c r="F54" s="21">
        <v>14968194.487683747</v>
      </c>
      <c r="G54" s="114">
        <v>1359.93</v>
      </c>
      <c r="H54" s="32">
        <v>9530389.4400000013</v>
      </c>
      <c r="I54" s="32">
        <v>5437805.0476837456</v>
      </c>
      <c r="J54" s="288">
        <f t="shared" si="0"/>
        <v>0.36329064618702844</v>
      </c>
      <c r="K54" s="116">
        <v>2071302.7848960003</v>
      </c>
      <c r="L54" s="116">
        <v>425329.25</v>
      </c>
      <c r="M54" s="116">
        <v>87527.102097904528</v>
      </c>
      <c r="N54" s="116">
        <v>137201.99467886216</v>
      </c>
      <c r="O54" s="116">
        <v>26783.286464422024</v>
      </c>
      <c r="P54" s="117">
        <v>-349785.22499999998</v>
      </c>
      <c r="Q54" s="117">
        <v>-56517.299530779419</v>
      </c>
      <c r="R54" s="117">
        <v>1965943.6151336934</v>
      </c>
      <c r="S54" s="118">
        <v>10161.6</v>
      </c>
      <c r="T54" s="22">
        <f t="shared" si="1"/>
        <v>9755752.1564238481</v>
      </c>
      <c r="U54" s="36">
        <v>-37835.938078849445</v>
      </c>
      <c r="V54" s="22">
        <f t="shared" si="3"/>
        <v>9717916.2183449995</v>
      </c>
      <c r="W54" s="22">
        <v>1158727.0007333471</v>
      </c>
      <c r="X54" s="21">
        <f t="shared" si="2"/>
        <v>10876643.219078347</v>
      </c>
      <c r="Y54" s="20">
        <f t="shared" si="4"/>
        <v>1552.032422813691</v>
      </c>
      <c r="Z54" s="248">
        <v>19</v>
      </c>
    </row>
    <row r="55" spans="1:26" s="120" customFormat="1" ht="16.5">
      <c r="A55" s="20">
        <v>149</v>
      </c>
      <c r="B55" s="18" t="s">
        <v>81</v>
      </c>
      <c r="C55" s="21">
        <v>5353</v>
      </c>
      <c r="D55" s="21">
        <v>7652940.79</v>
      </c>
      <c r="E55" s="21">
        <v>2003265.6692354458</v>
      </c>
      <c r="F55" s="21">
        <v>9656206.4592354465</v>
      </c>
      <c r="G55" s="114">
        <v>1359.93</v>
      </c>
      <c r="H55" s="32">
        <v>7279705.29</v>
      </c>
      <c r="I55" s="32">
        <v>2376501.1692354465</v>
      </c>
      <c r="J55" s="288">
        <f t="shared" si="0"/>
        <v>0.2461112631827066</v>
      </c>
      <c r="K55" s="116">
        <v>0</v>
      </c>
      <c r="L55" s="116">
        <v>0</v>
      </c>
      <c r="M55" s="116">
        <v>39501.425070417434</v>
      </c>
      <c r="N55" s="116">
        <v>85793.469225615991</v>
      </c>
      <c r="O55" s="116">
        <v>0</v>
      </c>
      <c r="P55" s="117">
        <v>-272258.27499999997</v>
      </c>
      <c r="Q55" s="117">
        <v>283177.42182702594</v>
      </c>
      <c r="R55" s="117">
        <v>264334.85681748344</v>
      </c>
      <c r="S55" s="118">
        <v>7761.8499999999995</v>
      </c>
      <c r="T55" s="22">
        <f t="shared" si="1"/>
        <v>2784811.9171759891</v>
      </c>
      <c r="U55" s="36">
        <v>-67742.647724091294</v>
      </c>
      <c r="V55" s="22">
        <f t="shared" si="3"/>
        <v>2717069.2694518981</v>
      </c>
      <c r="W55" s="22">
        <v>894655.11603372497</v>
      </c>
      <c r="X55" s="21">
        <f t="shared" si="2"/>
        <v>3611724.385485623</v>
      </c>
      <c r="Y55" s="20">
        <f t="shared" si="4"/>
        <v>674.71032794425992</v>
      </c>
      <c r="Z55" s="248">
        <v>1</v>
      </c>
    </row>
    <row r="56" spans="1:26" s="120" customFormat="1" ht="16.5">
      <c r="A56" s="20">
        <v>151</v>
      </c>
      <c r="B56" s="18" t="s">
        <v>82</v>
      </c>
      <c r="C56" s="21">
        <v>1891</v>
      </c>
      <c r="D56" s="21">
        <v>2032686.3099999998</v>
      </c>
      <c r="E56" s="21">
        <v>734095.46538472816</v>
      </c>
      <c r="F56" s="21">
        <v>2766781.7753847279</v>
      </c>
      <c r="G56" s="114">
        <v>1359.93</v>
      </c>
      <c r="H56" s="32">
        <v>2571627.63</v>
      </c>
      <c r="I56" s="32">
        <v>195154.14538472798</v>
      </c>
      <c r="J56" s="288">
        <f t="shared" si="0"/>
        <v>7.0534708274052921E-2</v>
      </c>
      <c r="K56" s="116">
        <v>193787.81925600002</v>
      </c>
      <c r="L56" s="116">
        <v>0</v>
      </c>
      <c r="M56" s="116">
        <v>20975.873327697453</v>
      </c>
      <c r="N56" s="116">
        <v>25439.004778249269</v>
      </c>
      <c r="O56" s="116">
        <v>0</v>
      </c>
      <c r="P56" s="117">
        <v>-87672.404999999999</v>
      </c>
      <c r="Q56" s="117">
        <v>35097.668524151108</v>
      </c>
      <c r="R56" s="117">
        <v>-123810.99685885971</v>
      </c>
      <c r="S56" s="118">
        <v>2741.95</v>
      </c>
      <c r="T56" s="22">
        <f t="shared" si="1"/>
        <v>261713.05941196613</v>
      </c>
      <c r="U56" s="36">
        <v>611126.28222003125</v>
      </c>
      <c r="V56" s="22">
        <f t="shared" si="3"/>
        <v>872839.34163199738</v>
      </c>
      <c r="W56" s="22">
        <v>502072.84695007181</v>
      </c>
      <c r="X56" s="21">
        <f t="shared" si="2"/>
        <v>1374912.1885820692</v>
      </c>
      <c r="Y56" s="20">
        <f t="shared" si="4"/>
        <v>727.08206693922227</v>
      </c>
      <c r="Z56" s="248">
        <v>14</v>
      </c>
    </row>
    <row r="57" spans="1:26" s="120" customFormat="1" ht="16.5">
      <c r="A57" s="20">
        <v>152</v>
      </c>
      <c r="B57" s="18" t="s">
        <v>83</v>
      </c>
      <c r="C57" s="21">
        <v>4480</v>
      </c>
      <c r="D57" s="21">
        <v>6983345.1899999995</v>
      </c>
      <c r="E57" s="21">
        <v>622688.61293571012</v>
      </c>
      <c r="F57" s="21">
        <v>7606033.8029357092</v>
      </c>
      <c r="G57" s="114">
        <v>1359.93</v>
      </c>
      <c r="H57" s="32">
        <v>6092486.4000000004</v>
      </c>
      <c r="I57" s="32">
        <v>1513547.4029357089</v>
      </c>
      <c r="J57" s="288">
        <f t="shared" si="0"/>
        <v>0.19899298927011386</v>
      </c>
      <c r="K57" s="116">
        <v>0</v>
      </c>
      <c r="L57" s="116">
        <v>0</v>
      </c>
      <c r="M57" s="116">
        <v>45126.422192004888</v>
      </c>
      <c r="N57" s="116">
        <v>61597.867537255872</v>
      </c>
      <c r="O57" s="116">
        <v>0</v>
      </c>
      <c r="P57" s="117">
        <v>-261551.03999999998</v>
      </c>
      <c r="Q57" s="117">
        <v>291295.78330893617</v>
      </c>
      <c r="R57" s="117">
        <v>-178928.31839623427</v>
      </c>
      <c r="S57" s="118">
        <v>6496</v>
      </c>
      <c r="T57" s="22">
        <f t="shared" si="1"/>
        <v>1477584.1175776715</v>
      </c>
      <c r="U57" s="36">
        <v>2284555.9181354269</v>
      </c>
      <c r="V57" s="22">
        <f t="shared" si="3"/>
        <v>3762140.0357130985</v>
      </c>
      <c r="W57" s="22">
        <v>939656.42120935966</v>
      </c>
      <c r="X57" s="21">
        <f t="shared" si="2"/>
        <v>4701796.4569224585</v>
      </c>
      <c r="Y57" s="20">
        <f t="shared" si="4"/>
        <v>1049.5081377059059</v>
      </c>
      <c r="Z57" s="248">
        <v>14</v>
      </c>
    </row>
    <row r="58" spans="1:26" s="120" customFormat="1" ht="16.5">
      <c r="A58" s="20">
        <v>153</v>
      </c>
      <c r="B58" s="18" t="s">
        <v>84</v>
      </c>
      <c r="C58" s="21">
        <v>25655</v>
      </c>
      <c r="D58" s="21">
        <v>29675967.280000001</v>
      </c>
      <c r="E58" s="21">
        <v>6046988.5691071441</v>
      </c>
      <c r="F58" s="21">
        <v>35722955.849107146</v>
      </c>
      <c r="G58" s="114">
        <v>1359.93</v>
      </c>
      <c r="H58" s="32">
        <v>34889004.149999999</v>
      </c>
      <c r="I58" s="32">
        <v>833951.69910714775</v>
      </c>
      <c r="J58" s="288">
        <f t="shared" si="0"/>
        <v>2.3344980259465048E-2</v>
      </c>
      <c r="K58" s="116">
        <v>0</v>
      </c>
      <c r="L58" s="116">
        <v>0</v>
      </c>
      <c r="M58" s="116">
        <v>330148.43137931096</v>
      </c>
      <c r="N58" s="116">
        <v>468562.61148674338</v>
      </c>
      <c r="O58" s="116">
        <v>0</v>
      </c>
      <c r="P58" s="117">
        <v>-2422031.5625</v>
      </c>
      <c r="Q58" s="117">
        <v>7596460.1907860134</v>
      </c>
      <c r="R58" s="117">
        <v>6033095.1624867953</v>
      </c>
      <c r="S58" s="118">
        <v>37199.75</v>
      </c>
      <c r="T58" s="22">
        <f t="shared" si="1"/>
        <v>12877386.282746011</v>
      </c>
      <c r="U58" s="36">
        <v>8224746.7727084365</v>
      </c>
      <c r="V58" s="22">
        <f t="shared" si="3"/>
        <v>21102133.055454448</v>
      </c>
      <c r="W58" s="22">
        <v>3918225.3298471766</v>
      </c>
      <c r="X58" s="21">
        <f t="shared" si="2"/>
        <v>25020358.385301623</v>
      </c>
      <c r="Y58" s="20">
        <f t="shared" si="4"/>
        <v>975.26245898661557</v>
      </c>
      <c r="Z58" s="248">
        <v>9</v>
      </c>
    </row>
    <row r="59" spans="1:26" s="120" customFormat="1" ht="16.5">
      <c r="A59" s="20">
        <v>165</v>
      </c>
      <c r="B59" s="18" t="s">
        <v>85</v>
      </c>
      <c r="C59" s="21">
        <v>16340</v>
      </c>
      <c r="D59" s="21">
        <v>25203312.41</v>
      </c>
      <c r="E59" s="21">
        <v>2652271.0922288373</v>
      </c>
      <c r="F59" s="21">
        <v>27855583.502228837</v>
      </c>
      <c r="G59" s="114">
        <v>1359.93</v>
      </c>
      <c r="H59" s="32">
        <v>22221256.199999999</v>
      </c>
      <c r="I59" s="32">
        <v>5634327.3022288382</v>
      </c>
      <c r="J59" s="288">
        <f t="shared" si="0"/>
        <v>0.20226922554962862</v>
      </c>
      <c r="K59" s="116">
        <v>0</v>
      </c>
      <c r="L59" s="116">
        <v>0</v>
      </c>
      <c r="M59" s="116">
        <v>148950.25602040361</v>
      </c>
      <c r="N59" s="116">
        <v>263830.81020383374</v>
      </c>
      <c r="O59" s="116">
        <v>0</v>
      </c>
      <c r="P59" s="117">
        <v>-1302953.9774999998</v>
      </c>
      <c r="Q59" s="117">
        <v>1551576.2857019408</v>
      </c>
      <c r="R59" s="117">
        <v>605166.81359396363</v>
      </c>
      <c r="S59" s="118">
        <v>23693</v>
      </c>
      <c r="T59" s="22">
        <f t="shared" si="1"/>
        <v>6924590.49024898</v>
      </c>
      <c r="U59" s="36">
        <v>4972570.705241628</v>
      </c>
      <c r="V59" s="22">
        <f t="shared" si="3"/>
        <v>11897161.195490608</v>
      </c>
      <c r="W59" s="22">
        <v>2578411.4744891911</v>
      </c>
      <c r="X59" s="21">
        <f t="shared" si="2"/>
        <v>14475572.6699798</v>
      </c>
      <c r="Y59" s="20">
        <f t="shared" si="4"/>
        <v>885.89796021908194</v>
      </c>
      <c r="Z59" s="248">
        <v>5</v>
      </c>
    </row>
    <row r="60" spans="1:26" s="120" customFormat="1" ht="16.5">
      <c r="A60" s="20">
        <v>167</v>
      </c>
      <c r="B60" s="18" t="s">
        <v>86</v>
      </c>
      <c r="C60" s="21">
        <v>77261</v>
      </c>
      <c r="D60" s="21">
        <v>96942952.540000007</v>
      </c>
      <c r="E60" s="21">
        <v>17419928.829813559</v>
      </c>
      <c r="F60" s="21">
        <v>114362881.36981356</v>
      </c>
      <c r="G60" s="114">
        <v>1359.93</v>
      </c>
      <c r="H60" s="32">
        <v>105069551.73</v>
      </c>
      <c r="I60" s="32">
        <v>9293329.6398135573</v>
      </c>
      <c r="J60" s="288">
        <f t="shared" si="0"/>
        <v>8.1261765430357208E-2</v>
      </c>
      <c r="K60" s="116">
        <v>0</v>
      </c>
      <c r="L60" s="116">
        <v>0</v>
      </c>
      <c r="M60" s="116">
        <v>1132062.907759981</v>
      </c>
      <c r="N60" s="116">
        <v>1538562.0979076326</v>
      </c>
      <c r="O60" s="116">
        <v>238679.45430810339</v>
      </c>
      <c r="P60" s="117">
        <v>-7369986.5868000006</v>
      </c>
      <c r="Q60" s="117">
        <v>7212540.3294365508</v>
      </c>
      <c r="R60" s="117">
        <v>7102223.0924413912</v>
      </c>
      <c r="S60" s="118">
        <v>112028.45</v>
      </c>
      <c r="T60" s="22">
        <f t="shared" si="1"/>
        <v>19259439.384867214</v>
      </c>
      <c r="U60" s="36">
        <v>24876905.582658071</v>
      </c>
      <c r="V60" s="22">
        <f t="shared" si="3"/>
        <v>44136344.967525288</v>
      </c>
      <c r="W60" s="22">
        <v>12599686.028364588</v>
      </c>
      <c r="X60" s="21">
        <f t="shared" si="2"/>
        <v>56736030.995889872</v>
      </c>
      <c r="Y60" s="20">
        <f t="shared" si="4"/>
        <v>734.34243662248571</v>
      </c>
      <c r="Z60" s="248">
        <v>12</v>
      </c>
    </row>
    <row r="61" spans="1:26" s="120" customFormat="1" ht="16.5">
      <c r="A61" s="20">
        <v>169</v>
      </c>
      <c r="B61" s="18" t="s">
        <v>87</v>
      </c>
      <c r="C61" s="21">
        <v>5046</v>
      </c>
      <c r="D61" s="21">
        <v>7113675.79</v>
      </c>
      <c r="E61" s="21">
        <v>716562.66942287504</v>
      </c>
      <c r="F61" s="21">
        <v>7830238.4594228752</v>
      </c>
      <c r="G61" s="114">
        <v>1359.93</v>
      </c>
      <c r="H61" s="32">
        <v>6862206.7800000003</v>
      </c>
      <c r="I61" s="32">
        <v>968031.67942287493</v>
      </c>
      <c r="J61" s="288">
        <f t="shared" si="0"/>
        <v>0.12362735623433661</v>
      </c>
      <c r="K61" s="116">
        <v>0</v>
      </c>
      <c r="L61" s="116">
        <v>0</v>
      </c>
      <c r="M61" s="116">
        <v>52891.871567043658</v>
      </c>
      <c r="N61" s="116">
        <v>61466.801211433405</v>
      </c>
      <c r="O61" s="116">
        <v>0</v>
      </c>
      <c r="P61" s="117">
        <v>-278191.76</v>
      </c>
      <c r="Q61" s="117">
        <v>294662.53420430375</v>
      </c>
      <c r="R61" s="117">
        <v>243093.74100410688</v>
      </c>
      <c r="S61" s="118">
        <v>7316.7</v>
      </c>
      <c r="T61" s="22">
        <f t="shared" si="1"/>
        <v>1349271.5674097626</v>
      </c>
      <c r="U61" s="36">
        <v>1388092.8454910221</v>
      </c>
      <c r="V61" s="22">
        <f t="shared" si="3"/>
        <v>2737364.412900785</v>
      </c>
      <c r="W61" s="22">
        <v>915355.61309493182</v>
      </c>
      <c r="X61" s="21">
        <f t="shared" si="2"/>
        <v>3652720.0259957169</v>
      </c>
      <c r="Y61" s="20">
        <f t="shared" si="4"/>
        <v>723.884269915917</v>
      </c>
      <c r="Z61" s="248">
        <v>5</v>
      </c>
    </row>
    <row r="62" spans="1:26" s="120" customFormat="1" ht="16.5">
      <c r="A62" s="20">
        <v>171</v>
      </c>
      <c r="B62" s="18" t="s">
        <v>88</v>
      </c>
      <c r="C62" s="21">
        <v>4624</v>
      </c>
      <c r="D62" s="21">
        <v>5865007.5499999998</v>
      </c>
      <c r="E62" s="21">
        <v>1064402.7855062045</v>
      </c>
      <c r="F62" s="21">
        <v>6929410.3355062045</v>
      </c>
      <c r="G62" s="114">
        <v>1359.93</v>
      </c>
      <c r="H62" s="32">
        <v>6288316.3200000003</v>
      </c>
      <c r="I62" s="32">
        <v>641094.01550620422</v>
      </c>
      <c r="J62" s="288">
        <f t="shared" si="0"/>
        <v>9.2517831166852277E-2</v>
      </c>
      <c r="K62" s="116">
        <v>26859.031136000001</v>
      </c>
      <c r="L62" s="116">
        <v>0</v>
      </c>
      <c r="M62" s="116">
        <v>45153.734687410528</v>
      </c>
      <c r="N62" s="116">
        <v>90469.529194769828</v>
      </c>
      <c r="O62" s="116">
        <v>0</v>
      </c>
      <c r="P62" s="117">
        <v>-278237.92499999999</v>
      </c>
      <c r="Q62" s="117">
        <v>236815.91370217776</v>
      </c>
      <c r="R62" s="117">
        <v>-21394.773749381366</v>
      </c>
      <c r="S62" s="118">
        <v>6704.8</v>
      </c>
      <c r="T62" s="22">
        <f t="shared" si="1"/>
        <v>747464.325477181</v>
      </c>
      <c r="U62" s="36">
        <v>1258742.6759261508</v>
      </c>
      <c r="V62" s="22">
        <f t="shared" si="3"/>
        <v>2006207.0014033318</v>
      </c>
      <c r="W62" s="22">
        <v>946112.66206561192</v>
      </c>
      <c r="X62" s="21">
        <f t="shared" si="2"/>
        <v>2952319.6634689439</v>
      </c>
      <c r="Y62" s="20">
        <f t="shared" si="4"/>
        <v>638.4774358713114</v>
      </c>
      <c r="Z62" s="248">
        <v>11</v>
      </c>
    </row>
    <row r="63" spans="1:26" s="120" customFormat="1" ht="16.5">
      <c r="A63" s="20">
        <v>172</v>
      </c>
      <c r="B63" s="18" t="s">
        <v>89</v>
      </c>
      <c r="C63" s="21">
        <v>4263</v>
      </c>
      <c r="D63" s="21">
        <v>4480426.96</v>
      </c>
      <c r="E63" s="21">
        <v>1313759.8809217445</v>
      </c>
      <c r="F63" s="21">
        <v>5794186.8409217447</v>
      </c>
      <c r="G63" s="114">
        <v>1359.93</v>
      </c>
      <c r="H63" s="32">
        <v>5797381.5899999999</v>
      </c>
      <c r="I63" s="32">
        <v>-3194.7490782551467</v>
      </c>
      <c r="J63" s="288">
        <f t="shared" si="0"/>
        <v>-5.5137142897982957E-4</v>
      </c>
      <c r="K63" s="116">
        <v>552631.28946900007</v>
      </c>
      <c r="L63" s="116">
        <v>0</v>
      </c>
      <c r="M63" s="116">
        <v>51148.650520614021</v>
      </c>
      <c r="N63" s="116">
        <v>60897.218536004177</v>
      </c>
      <c r="O63" s="116">
        <v>0</v>
      </c>
      <c r="P63" s="117">
        <v>-270744.03999999998</v>
      </c>
      <c r="Q63" s="117">
        <v>-193304.1060517905</v>
      </c>
      <c r="R63" s="117">
        <v>-294504.81534340768</v>
      </c>
      <c r="S63" s="118">
        <v>6181.3499999999995</v>
      </c>
      <c r="T63" s="22">
        <f t="shared" si="1"/>
        <v>-90889.201947835041</v>
      </c>
      <c r="U63" s="36">
        <v>1441166.0691494301</v>
      </c>
      <c r="V63" s="22">
        <f t="shared" si="3"/>
        <v>1350276.8672015951</v>
      </c>
      <c r="W63" s="22">
        <v>943783.46906109562</v>
      </c>
      <c r="X63" s="21">
        <f t="shared" si="2"/>
        <v>2294060.3362626908</v>
      </c>
      <c r="Y63" s="20">
        <f t="shared" si="4"/>
        <v>538.13284922887419</v>
      </c>
      <c r="Z63" s="248">
        <v>13</v>
      </c>
    </row>
    <row r="64" spans="1:26" s="120" customFormat="1" ht="16.5">
      <c r="A64" s="20">
        <v>176</v>
      </c>
      <c r="B64" s="18" t="s">
        <v>90</v>
      </c>
      <c r="C64" s="21">
        <v>4444</v>
      </c>
      <c r="D64" s="21">
        <v>4342355.1400000006</v>
      </c>
      <c r="E64" s="21">
        <v>1898004.5753521116</v>
      </c>
      <c r="F64" s="21">
        <v>6240359.7153521124</v>
      </c>
      <c r="G64" s="114">
        <v>1359.93</v>
      </c>
      <c r="H64" s="32">
        <v>6043528.9199999999</v>
      </c>
      <c r="I64" s="32">
        <v>196830.7953521125</v>
      </c>
      <c r="J64" s="288">
        <f t="shared" si="0"/>
        <v>3.1541578423417267E-2</v>
      </c>
      <c r="K64" s="116">
        <v>1240911.3009039999</v>
      </c>
      <c r="L64" s="116">
        <v>0</v>
      </c>
      <c r="M64" s="116">
        <v>54467.870002490556</v>
      </c>
      <c r="N64" s="116">
        <v>73487.96813207533</v>
      </c>
      <c r="O64" s="116">
        <v>0</v>
      </c>
      <c r="P64" s="117">
        <v>-305025.47499999998</v>
      </c>
      <c r="Q64" s="117">
        <v>-381170.26784384914</v>
      </c>
      <c r="R64" s="117">
        <v>-359656.37924106268</v>
      </c>
      <c r="S64" s="118">
        <v>6443.8</v>
      </c>
      <c r="T64" s="22">
        <f t="shared" si="1"/>
        <v>526289.61230576667</v>
      </c>
      <c r="U64" s="36">
        <v>1823389.6501873652</v>
      </c>
      <c r="V64" s="22">
        <f t="shared" si="3"/>
        <v>2349679.2624931317</v>
      </c>
      <c r="W64" s="22">
        <v>997650.35001855285</v>
      </c>
      <c r="X64" s="21">
        <f t="shared" si="2"/>
        <v>3347329.6125116847</v>
      </c>
      <c r="Y64" s="20">
        <f t="shared" si="4"/>
        <v>753.22448526365542</v>
      </c>
      <c r="Z64" s="248">
        <v>12</v>
      </c>
    </row>
    <row r="65" spans="1:26" s="120" customFormat="1" ht="16.5">
      <c r="A65" s="20">
        <v>177</v>
      </c>
      <c r="B65" s="18" t="s">
        <v>91</v>
      </c>
      <c r="C65" s="21">
        <v>1786</v>
      </c>
      <c r="D65" s="21">
        <v>2277366.2199999997</v>
      </c>
      <c r="E65" s="21">
        <v>353807.9218497384</v>
      </c>
      <c r="F65" s="21">
        <v>2631174.1418497381</v>
      </c>
      <c r="G65" s="114">
        <v>1359.93</v>
      </c>
      <c r="H65" s="32">
        <v>2428834.98</v>
      </c>
      <c r="I65" s="32">
        <v>202339.1618497381</v>
      </c>
      <c r="J65" s="288">
        <f t="shared" si="0"/>
        <v>7.690071083911304E-2</v>
      </c>
      <c r="K65" s="116">
        <v>68483.10792533333</v>
      </c>
      <c r="L65" s="116">
        <v>0</v>
      </c>
      <c r="M65" s="116">
        <v>21355.574664717333</v>
      </c>
      <c r="N65" s="116">
        <v>34455.457399024759</v>
      </c>
      <c r="O65" s="116">
        <v>0</v>
      </c>
      <c r="P65" s="117">
        <v>-106827.3275</v>
      </c>
      <c r="Q65" s="117">
        <v>357873.34609830112</v>
      </c>
      <c r="R65" s="117">
        <v>363469.13644535554</v>
      </c>
      <c r="S65" s="118">
        <v>2589.6999999999998</v>
      </c>
      <c r="T65" s="22">
        <f t="shared" si="1"/>
        <v>943738.15688247012</v>
      </c>
      <c r="U65" s="36">
        <v>-6155.0132025048206</v>
      </c>
      <c r="V65" s="22">
        <f t="shared" si="3"/>
        <v>937583.14367996529</v>
      </c>
      <c r="W65" s="22">
        <v>378838.24359697854</v>
      </c>
      <c r="X65" s="21">
        <f t="shared" si="2"/>
        <v>1316421.3872769438</v>
      </c>
      <c r="Y65" s="20">
        <f t="shared" si="4"/>
        <v>737.07804438798644</v>
      </c>
      <c r="Z65" s="248">
        <v>6</v>
      </c>
    </row>
    <row r="66" spans="1:26" s="120" customFormat="1" ht="16.5">
      <c r="A66" s="20">
        <v>178</v>
      </c>
      <c r="B66" s="18" t="s">
        <v>92</v>
      </c>
      <c r="C66" s="21">
        <v>5887</v>
      </c>
      <c r="D66" s="21">
        <v>6653437.8700000001</v>
      </c>
      <c r="E66" s="21">
        <v>1564400.3127256229</v>
      </c>
      <c r="F66" s="21">
        <v>8217838.1827256233</v>
      </c>
      <c r="G66" s="114">
        <v>1359.93</v>
      </c>
      <c r="H66" s="32">
        <v>8005907.9100000001</v>
      </c>
      <c r="I66" s="32">
        <v>211930.2727256231</v>
      </c>
      <c r="J66" s="288">
        <f t="shared" si="0"/>
        <v>2.5789054008280785E-2</v>
      </c>
      <c r="K66" s="116">
        <v>296671.80925200001</v>
      </c>
      <c r="L66" s="116">
        <v>0</v>
      </c>
      <c r="M66" s="116">
        <v>64330.781858198403</v>
      </c>
      <c r="N66" s="116">
        <v>113230.14081200061</v>
      </c>
      <c r="O66" s="116">
        <v>0</v>
      </c>
      <c r="P66" s="117">
        <v>-313328.67</v>
      </c>
      <c r="Q66" s="117">
        <v>832529.17260799883</v>
      </c>
      <c r="R66" s="117">
        <v>363905.56139458384</v>
      </c>
      <c r="S66" s="118">
        <v>8536.15</v>
      </c>
      <c r="T66" s="22">
        <f t="shared" si="1"/>
        <v>1577805.2186504048</v>
      </c>
      <c r="U66" s="36">
        <v>1592728.5435757763</v>
      </c>
      <c r="V66" s="22">
        <f t="shared" si="3"/>
        <v>3170533.7622261811</v>
      </c>
      <c r="W66" s="22">
        <v>1352222.9635741962</v>
      </c>
      <c r="X66" s="21">
        <f t="shared" si="2"/>
        <v>4522756.7258003773</v>
      </c>
      <c r="Y66" s="20">
        <f t="shared" si="4"/>
        <v>768.26171662992647</v>
      </c>
      <c r="Z66" s="248">
        <v>10</v>
      </c>
    </row>
    <row r="67" spans="1:26" s="120" customFormat="1" ht="16.5">
      <c r="A67" s="20">
        <v>179</v>
      </c>
      <c r="B67" s="18" t="s">
        <v>93</v>
      </c>
      <c r="C67" s="21">
        <v>144473</v>
      </c>
      <c r="D67" s="21">
        <v>203468574.03999999</v>
      </c>
      <c r="E67" s="21">
        <v>29396081.699357592</v>
      </c>
      <c r="F67" s="21">
        <v>232864655.73935759</v>
      </c>
      <c r="G67" s="114">
        <v>1359.93</v>
      </c>
      <c r="H67" s="32">
        <v>196473166.89000002</v>
      </c>
      <c r="I67" s="32">
        <v>36391488.849357575</v>
      </c>
      <c r="J67" s="288">
        <f t="shared" si="0"/>
        <v>0.15627742533023173</v>
      </c>
      <c r="K67" s="116">
        <v>0</v>
      </c>
      <c r="L67" s="116">
        <v>0</v>
      </c>
      <c r="M67" s="116">
        <v>1988678.1441319401</v>
      </c>
      <c r="N67" s="116">
        <v>3060144.60400014</v>
      </c>
      <c r="O67" s="116">
        <v>1073853.2155220937</v>
      </c>
      <c r="P67" s="117">
        <v>-17479573.87145</v>
      </c>
      <c r="Q67" s="117">
        <v>-7091614.2941753212</v>
      </c>
      <c r="R67" s="117">
        <v>1130494.3773779264</v>
      </c>
      <c r="S67" s="118">
        <v>209485.85</v>
      </c>
      <c r="T67" s="22">
        <f t="shared" si="1"/>
        <v>19282956.874764357</v>
      </c>
      <c r="U67" s="36">
        <v>40036379.977745287</v>
      </c>
      <c r="V67" s="22">
        <f t="shared" si="3"/>
        <v>59319336.852509648</v>
      </c>
      <c r="W67" s="22">
        <v>21122633.565577343</v>
      </c>
      <c r="X67" s="21">
        <f t="shared" si="2"/>
        <v>80441970.418086991</v>
      </c>
      <c r="Y67" s="20">
        <f t="shared" si="4"/>
        <v>556.79587478689439</v>
      </c>
      <c r="Z67" s="248">
        <v>13</v>
      </c>
    </row>
    <row r="68" spans="1:26" s="120" customFormat="1" ht="16.5">
      <c r="A68" s="20">
        <v>181</v>
      </c>
      <c r="B68" s="18" t="s">
        <v>94</v>
      </c>
      <c r="C68" s="21">
        <v>1685</v>
      </c>
      <c r="D68" s="21">
        <v>2295025.8199999998</v>
      </c>
      <c r="E68" s="21">
        <v>347181.8806231934</v>
      </c>
      <c r="F68" s="21">
        <v>2642207.7006231933</v>
      </c>
      <c r="G68" s="114">
        <v>1359.93</v>
      </c>
      <c r="H68" s="32">
        <v>2291482.0500000003</v>
      </c>
      <c r="I68" s="32">
        <v>350725.65062319301</v>
      </c>
      <c r="J68" s="288">
        <f t="shared" si="0"/>
        <v>0.13273962169608036</v>
      </c>
      <c r="K68" s="116">
        <v>39648.807126666667</v>
      </c>
      <c r="L68" s="116">
        <v>0</v>
      </c>
      <c r="M68" s="116">
        <v>14140.919975699013</v>
      </c>
      <c r="N68" s="116">
        <v>21823.335427051585</v>
      </c>
      <c r="O68" s="116">
        <v>0</v>
      </c>
      <c r="P68" s="117">
        <v>-81687.400000000009</v>
      </c>
      <c r="Q68" s="117">
        <v>298162.82759963517</v>
      </c>
      <c r="R68" s="117">
        <v>213465.8887162983</v>
      </c>
      <c r="S68" s="118">
        <v>2443.25</v>
      </c>
      <c r="T68" s="22">
        <f t="shared" si="1"/>
        <v>858723.27946854371</v>
      </c>
      <c r="U68" s="36">
        <v>954375.74875171797</v>
      </c>
      <c r="V68" s="22">
        <f t="shared" si="3"/>
        <v>1813099.0282202617</v>
      </c>
      <c r="W68" s="22">
        <v>431797.35128548706</v>
      </c>
      <c r="X68" s="21">
        <f t="shared" si="2"/>
        <v>2244896.3795057489</v>
      </c>
      <c r="Y68" s="20">
        <f t="shared" si="4"/>
        <v>1332.2827178075661</v>
      </c>
      <c r="Z68" s="248">
        <v>4</v>
      </c>
    </row>
    <row r="69" spans="1:26" s="120" customFormat="1" ht="16.5">
      <c r="A69" s="20">
        <v>182</v>
      </c>
      <c r="B69" s="18" t="s">
        <v>95</v>
      </c>
      <c r="C69" s="21">
        <v>19767</v>
      </c>
      <c r="D69" s="21">
        <v>23727294.75</v>
      </c>
      <c r="E69" s="21">
        <v>4005984.8079243805</v>
      </c>
      <c r="F69" s="21">
        <v>27733279.557924382</v>
      </c>
      <c r="G69" s="114">
        <v>1359.93</v>
      </c>
      <c r="H69" s="32">
        <v>26881736.310000002</v>
      </c>
      <c r="I69" s="32">
        <v>851543.24792438</v>
      </c>
      <c r="J69" s="288">
        <f t="shared" si="0"/>
        <v>3.0704743957375349E-2</v>
      </c>
      <c r="K69" s="116">
        <v>290749.38989799999</v>
      </c>
      <c r="L69" s="116">
        <v>0</v>
      </c>
      <c r="M69" s="116">
        <v>252922.32612713226</v>
      </c>
      <c r="N69" s="116">
        <v>375228.8517432168</v>
      </c>
      <c r="O69" s="116">
        <v>0</v>
      </c>
      <c r="P69" s="117">
        <v>-1559834.53</v>
      </c>
      <c r="Q69" s="117">
        <v>1666777.3868203121</v>
      </c>
      <c r="R69" s="117">
        <v>2026097.030260168</v>
      </c>
      <c r="S69" s="118">
        <v>28662.149999999998</v>
      </c>
      <c r="T69" s="22">
        <f t="shared" si="1"/>
        <v>3932145.8527732091</v>
      </c>
      <c r="U69" s="36">
        <v>-69367.832597479661</v>
      </c>
      <c r="V69" s="22">
        <f t="shared" si="3"/>
        <v>3862778.0201757294</v>
      </c>
      <c r="W69" s="22">
        <v>3333770.6346947895</v>
      </c>
      <c r="X69" s="21">
        <f t="shared" si="2"/>
        <v>7196548.6548705194</v>
      </c>
      <c r="Y69" s="20">
        <f t="shared" si="4"/>
        <v>364.06883466740118</v>
      </c>
      <c r="Z69" s="248">
        <v>13</v>
      </c>
    </row>
    <row r="70" spans="1:26" s="120" customFormat="1" ht="16.5">
      <c r="A70" s="20">
        <v>186</v>
      </c>
      <c r="B70" s="18" t="s">
        <v>96</v>
      </c>
      <c r="C70" s="21">
        <v>45226</v>
      </c>
      <c r="D70" s="21">
        <v>70400395.959999993</v>
      </c>
      <c r="E70" s="21">
        <v>9289859.252515547</v>
      </c>
      <c r="F70" s="21">
        <v>79690255.212515533</v>
      </c>
      <c r="G70" s="114">
        <v>1359.93</v>
      </c>
      <c r="H70" s="32">
        <v>61504194.18</v>
      </c>
      <c r="I70" s="32">
        <v>18186061.032515533</v>
      </c>
      <c r="J70" s="288">
        <f t="shared" si="0"/>
        <v>0.22820934609906196</v>
      </c>
      <c r="K70" s="116">
        <v>0</v>
      </c>
      <c r="L70" s="116">
        <v>0</v>
      </c>
      <c r="M70" s="116">
        <v>376548.28505418904</v>
      </c>
      <c r="N70" s="116">
        <v>855008.07372949005</v>
      </c>
      <c r="O70" s="116">
        <v>623828.6096007477</v>
      </c>
      <c r="P70" s="117">
        <v>-5594164.778549999</v>
      </c>
      <c r="Q70" s="117">
        <v>-3409635.4958324749</v>
      </c>
      <c r="R70" s="117">
        <v>-910405.65919543139</v>
      </c>
      <c r="S70" s="118">
        <v>65577.7</v>
      </c>
      <c r="T70" s="22">
        <f t="shared" si="1"/>
        <v>10192817.767322056</v>
      </c>
      <c r="U70" s="36">
        <v>3422567.853259732</v>
      </c>
      <c r="V70" s="22">
        <f t="shared" si="3"/>
        <v>13615385.620581787</v>
      </c>
      <c r="W70" s="22">
        <v>5476934.4101341153</v>
      </c>
      <c r="X70" s="21">
        <f t="shared" si="2"/>
        <v>19092320.030715901</v>
      </c>
      <c r="Y70" s="20">
        <f t="shared" si="4"/>
        <v>422.15362912298019</v>
      </c>
      <c r="Z70" s="248">
        <v>1</v>
      </c>
    </row>
    <row r="71" spans="1:26" s="120" customFormat="1" ht="16.5">
      <c r="A71" s="20">
        <v>202</v>
      </c>
      <c r="B71" s="18" t="s">
        <v>97</v>
      </c>
      <c r="C71" s="21">
        <v>35497</v>
      </c>
      <c r="D71" s="21">
        <v>61270671.850000001</v>
      </c>
      <c r="E71" s="21">
        <v>5638753.5728792492</v>
      </c>
      <c r="F71" s="21">
        <v>66909425.422879249</v>
      </c>
      <c r="G71" s="114">
        <v>1359.93</v>
      </c>
      <c r="H71" s="32">
        <v>48273435.210000001</v>
      </c>
      <c r="I71" s="32">
        <v>18635990.212879248</v>
      </c>
      <c r="J71" s="288">
        <f t="shared" si="0"/>
        <v>0.27852563514178363</v>
      </c>
      <c r="K71" s="116">
        <v>0</v>
      </c>
      <c r="L71" s="116">
        <v>0</v>
      </c>
      <c r="M71" s="116">
        <v>293235.23299954779</v>
      </c>
      <c r="N71" s="116">
        <v>660279.01452703739</v>
      </c>
      <c r="O71" s="116">
        <v>708620.90448450984</v>
      </c>
      <c r="P71" s="117">
        <v>-2252636.4449999998</v>
      </c>
      <c r="Q71" s="117">
        <v>3039877.669067522</v>
      </c>
      <c r="R71" s="117">
        <v>1455677.5783048854</v>
      </c>
      <c r="S71" s="118">
        <v>51470.65</v>
      </c>
      <c r="T71" s="22">
        <f t="shared" si="1"/>
        <v>22592514.81726275</v>
      </c>
      <c r="U71" s="36">
        <v>1495516.01308127</v>
      </c>
      <c r="V71" s="22">
        <f t="shared" si="3"/>
        <v>24088030.830344021</v>
      </c>
      <c r="W71" s="22">
        <v>3823613.8257266623</v>
      </c>
      <c r="X71" s="21">
        <f t="shared" si="2"/>
        <v>27911644.656070683</v>
      </c>
      <c r="Y71" s="20">
        <f t="shared" si="4"/>
        <v>786.30996016763902</v>
      </c>
      <c r="Z71" s="248">
        <v>2</v>
      </c>
    </row>
    <row r="72" spans="1:26" s="120" customFormat="1" ht="16.5">
      <c r="A72" s="20">
        <v>204</v>
      </c>
      <c r="B72" s="18" t="s">
        <v>98</v>
      </c>
      <c r="C72" s="21">
        <v>2778</v>
      </c>
      <c r="D72" s="21">
        <v>2950468.8600000003</v>
      </c>
      <c r="E72" s="21">
        <v>868807.06582429924</v>
      </c>
      <c r="F72" s="21">
        <v>3819275.9258242995</v>
      </c>
      <c r="G72" s="114">
        <v>1359.93</v>
      </c>
      <c r="H72" s="32">
        <v>3777885.54</v>
      </c>
      <c r="I72" s="32">
        <v>41390.385824299417</v>
      </c>
      <c r="J72" s="288">
        <f t="shared" si="0"/>
        <v>1.0837233713446952E-2</v>
      </c>
      <c r="K72" s="116">
        <v>305276.05068600003</v>
      </c>
      <c r="L72" s="116">
        <v>0</v>
      </c>
      <c r="M72" s="116">
        <v>31369.553610244657</v>
      </c>
      <c r="N72" s="116">
        <v>25644.400577572003</v>
      </c>
      <c r="O72" s="116">
        <v>0</v>
      </c>
      <c r="P72" s="117">
        <v>-206845.79</v>
      </c>
      <c r="Q72" s="117">
        <v>-472564.01996446296</v>
      </c>
      <c r="R72" s="117">
        <v>-725824.72209087736</v>
      </c>
      <c r="S72" s="118">
        <v>4028.1</v>
      </c>
      <c r="T72" s="22">
        <f t="shared" si="1"/>
        <v>-997526.04135722423</v>
      </c>
      <c r="U72" s="36">
        <v>1020508.4931754384</v>
      </c>
      <c r="V72" s="22">
        <f t="shared" si="3"/>
        <v>22982.451818214147</v>
      </c>
      <c r="W72" s="22">
        <v>625921.38121556991</v>
      </c>
      <c r="X72" s="21">
        <f t="shared" si="2"/>
        <v>648903.83303378406</v>
      </c>
      <c r="Y72" s="20">
        <f t="shared" si="4"/>
        <v>233.58669295672573</v>
      </c>
      <c r="Z72" s="248">
        <v>11</v>
      </c>
    </row>
    <row r="73" spans="1:26" s="120" customFormat="1" ht="16.5">
      <c r="A73" s="20">
        <v>205</v>
      </c>
      <c r="B73" s="18" t="s">
        <v>99</v>
      </c>
      <c r="C73" s="21">
        <v>36493</v>
      </c>
      <c r="D73" s="21">
        <v>53534549.639999993</v>
      </c>
      <c r="E73" s="21">
        <v>6984974.0504413545</v>
      </c>
      <c r="F73" s="21">
        <v>60519523.690441348</v>
      </c>
      <c r="G73" s="114">
        <v>1359.93</v>
      </c>
      <c r="H73" s="32">
        <v>49627925.490000002</v>
      </c>
      <c r="I73" s="32">
        <v>10891598.200441346</v>
      </c>
      <c r="J73" s="288">
        <f t="shared" si="0"/>
        <v>0.1799683397402812</v>
      </c>
      <c r="K73" s="116">
        <v>407000.0305606667</v>
      </c>
      <c r="L73" s="116">
        <v>0</v>
      </c>
      <c r="M73" s="116">
        <v>489729.21414065041</v>
      </c>
      <c r="N73" s="116">
        <v>693216.44746239984</v>
      </c>
      <c r="O73" s="116">
        <v>0</v>
      </c>
      <c r="P73" s="117">
        <v>-2925878.04825</v>
      </c>
      <c r="Q73" s="117">
        <v>-7752867.8544950169</v>
      </c>
      <c r="R73" s="117">
        <v>-4898872.5916404137</v>
      </c>
      <c r="S73" s="118">
        <v>52914.85</v>
      </c>
      <c r="T73" s="22">
        <f t="shared" si="1"/>
        <v>-3043159.7517803665</v>
      </c>
      <c r="U73" s="36">
        <v>13084594.004478877</v>
      </c>
      <c r="V73" s="22">
        <f t="shared" si="3"/>
        <v>10041434.252698511</v>
      </c>
      <c r="W73" s="22">
        <v>5725031.7848050632</v>
      </c>
      <c r="X73" s="21">
        <f t="shared" si="2"/>
        <v>15766466.037503574</v>
      </c>
      <c r="Y73" s="20">
        <f t="shared" si="4"/>
        <v>432.04083077586313</v>
      </c>
      <c r="Z73" s="248">
        <v>18</v>
      </c>
    </row>
    <row r="74" spans="1:26" s="120" customFormat="1" ht="16.5">
      <c r="A74" s="20">
        <v>208</v>
      </c>
      <c r="B74" s="18" t="s">
        <v>100</v>
      </c>
      <c r="C74" s="21">
        <v>12412</v>
      </c>
      <c r="D74" s="21">
        <v>20996313.34</v>
      </c>
      <c r="E74" s="21">
        <v>2158028.469451488</v>
      </c>
      <c r="F74" s="21">
        <v>23154341.809451487</v>
      </c>
      <c r="G74" s="114">
        <v>1359.93</v>
      </c>
      <c r="H74" s="32">
        <v>16879451.16</v>
      </c>
      <c r="I74" s="32">
        <v>6274890.6494514868</v>
      </c>
      <c r="J74" s="288">
        <f t="shared" si="0"/>
        <v>0.2710027648849041</v>
      </c>
      <c r="K74" s="116">
        <v>343722.13993600005</v>
      </c>
      <c r="L74" s="116">
        <v>0</v>
      </c>
      <c r="M74" s="116">
        <v>144228.12103199947</v>
      </c>
      <c r="N74" s="116">
        <v>243502.84249451451</v>
      </c>
      <c r="O74" s="116">
        <v>8372.8663539346489</v>
      </c>
      <c r="P74" s="117">
        <v>-616753.48499999999</v>
      </c>
      <c r="Q74" s="117">
        <v>1591114.3300373671</v>
      </c>
      <c r="R74" s="117">
        <v>714745.30689145578</v>
      </c>
      <c r="S74" s="118">
        <v>17997.399999999998</v>
      </c>
      <c r="T74" s="22">
        <f t="shared" si="1"/>
        <v>8721820.1711967587</v>
      </c>
      <c r="U74" s="36">
        <v>6269418.5082062874</v>
      </c>
      <c r="V74" s="22">
        <f t="shared" si="3"/>
        <v>14991238.679403046</v>
      </c>
      <c r="W74" s="22">
        <v>2430519.1975263674</v>
      </c>
      <c r="X74" s="21">
        <f t="shared" si="2"/>
        <v>17421757.876929414</v>
      </c>
      <c r="Y74" s="20">
        <f t="shared" si="4"/>
        <v>1403.6221299491954</v>
      </c>
      <c r="Z74" s="248">
        <v>17</v>
      </c>
    </row>
    <row r="75" spans="1:26" s="120" customFormat="1" ht="16.5">
      <c r="A75" s="20">
        <v>211</v>
      </c>
      <c r="B75" s="18" t="s">
        <v>101</v>
      </c>
      <c r="C75" s="21">
        <v>32622</v>
      </c>
      <c r="D75" s="21">
        <v>57021994.709999993</v>
      </c>
      <c r="E75" s="21">
        <v>4203322.6484602336</v>
      </c>
      <c r="F75" s="21">
        <v>61225317.358460225</v>
      </c>
      <c r="G75" s="114">
        <v>1359.93</v>
      </c>
      <c r="H75" s="32">
        <v>44363636.460000001</v>
      </c>
      <c r="I75" s="32">
        <v>16861680.898460224</v>
      </c>
      <c r="J75" s="288">
        <f t="shared" ref="J75:J138" si="5">I75/F75</f>
        <v>0.27540373208257851</v>
      </c>
      <c r="K75" s="116">
        <v>0</v>
      </c>
      <c r="L75" s="116">
        <v>0</v>
      </c>
      <c r="M75" s="116">
        <v>259547.97066091961</v>
      </c>
      <c r="N75" s="116">
        <v>590964.39337674621</v>
      </c>
      <c r="O75" s="116">
        <v>322339.35657327971</v>
      </c>
      <c r="P75" s="117">
        <v>-2089368.4449999998</v>
      </c>
      <c r="Q75" s="117">
        <v>684931.9172317225</v>
      </c>
      <c r="R75" s="117">
        <v>280472.81638252817</v>
      </c>
      <c r="S75" s="118">
        <v>47301.9</v>
      </c>
      <c r="T75" s="22">
        <f t="shared" ref="T75:T138" si="6">SUM(K75:S75)+I75</f>
        <v>16957870.80768542</v>
      </c>
      <c r="U75" s="36">
        <v>6410414.6119171288</v>
      </c>
      <c r="V75" s="22">
        <f t="shared" si="3"/>
        <v>23368285.419602551</v>
      </c>
      <c r="W75" s="22">
        <v>4309006.4312020615</v>
      </c>
      <c r="X75" s="21">
        <f t="shared" ref="X75:X138" si="7">SUM(V75:W75)</f>
        <v>27677291.850804612</v>
      </c>
      <c r="Y75" s="20">
        <f t="shared" si="4"/>
        <v>848.42412638111125</v>
      </c>
      <c r="Z75" s="248">
        <v>6</v>
      </c>
    </row>
    <row r="76" spans="1:26" s="120" customFormat="1" ht="16.5">
      <c r="A76" s="20">
        <v>213</v>
      </c>
      <c r="B76" s="18" t="s">
        <v>102</v>
      </c>
      <c r="C76" s="21">
        <v>5230</v>
      </c>
      <c r="D76" s="21">
        <v>5791256.0899999999</v>
      </c>
      <c r="E76" s="21">
        <v>1393263.8566139885</v>
      </c>
      <c r="F76" s="21">
        <v>7184519.9466139879</v>
      </c>
      <c r="G76" s="114">
        <v>1359.93</v>
      </c>
      <c r="H76" s="32">
        <v>7112433.9000000004</v>
      </c>
      <c r="I76" s="32">
        <v>72086.046613987535</v>
      </c>
      <c r="J76" s="288">
        <f t="shared" si="5"/>
        <v>1.0033523067600525E-2</v>
      </c>
      <c r="K76" s="116">
        <v>492014.11711000011</v>
      </c>
      <c r="L76" s="116">
        <v>0</v>
      </c>
      <c r="M76" s="116">
        <v>57079.545742748494</v>
      </c>
      <c r="N76" s="116">
        <v>75479.609135483173</v>
      </c>
      <c r="O76" s="116">
        <v>0</v>
      </c>
      <c r="P76" s="117">
        <v>-368440.79500000004</v>
      </c>
      <c r="Q76" s="117">
        <v>-135640.18013436309</v>
      </c>
      <c r="R76" s="117">
        <v>66922.726256264737</v>
      </c>
      <c r="S76" s="118">
        <v>7583.5</v>
      </c>
      <c r="T76" s="22">
        <f t="shared" si="6"/>
        <v>267084.56972412096</v>
      </c>
      <c r="U76" s="36">
        <v>716957.24678124534</v>
      </c>
      <c r="V76" s="22">
        <f t="shared" ref="V76:V139" si="8">SUM(T76:U76)</f>
        <v>984041.81650536624</v>
      </c>
      <c r="W76" s="22">
        <v>1126664.5288037318</v>
      </c>
      <c r="X76" s="21">
        <f t="shared" si="7"/>
        <v>2110706.3453090983</v>
      </c>
      <c r="Y76" s="20">
        <f t="shared" ref="Y76:Y139" si="9">X76/C76</f>
        <v>403.57673906483711</v>
      </c>
      <c r="Z76" s="248">
        <v>10</v>
      </c>
    </row>
    <row r="77" spans="1:26" s="120" customFormat="1" ht="16.5">
      <c r="A77" s="20">
        <v>214</v>
      </c>
      <c r="B77" s="18" t="s">
        <v>103</v>
      </c>
      <c r="C77" s="21">
        <v>12662</v>
      </c>
      <c r="D77" s="21">
        <v>16918543.23</v>
      </c>
      <c r="E77" s="21">
        <v>2791358.2853376875</v>
      </c>
      <c r="F77" s="21">
        <v>19709901.515337687</v>
      </c>
      <c r="G77" s="114">
        <v>1359.93</v>
      </c>
      <c r="H77" s="32">
        <v>17219433.66</v>
      </c>
      <c r="I77" s="32">
        <v>2490467.8553376868</v>
      </c>
      <c r="J77" s="288">
        <f t="shared" si="5"/>
        <v>0.1263561795780499</v>
      </c>
      <c r="K77" s="116">
        <v>233259.52438533335</v>
      </c>
      <c r="L77" s="116">
        <v>0</v>
      </c>
      <c r="M77" s="116">
        <v>178611.72304040106</v>
      </c>
      <c r="N77" s="116">
        <v>222289.94202821061</v>
      </c>
      <c r="O77" s="116">
        <v>0</v>
      </c>
      <c r="P77" s="117">
        <v>-705964.90249999997</v>
      </c>
      <c r="Q77" s="117">
        <v>218342.51649319506</v>
      </c>
      <c r="R77" s="117">
        <v>823608.0857681433</v>
      </c>
      <c r="S77" s="118">
        <v>18359.899999999998</v>
      </c>
      <c r="T77" s="22">
        <f t="shared" si="6"/>
        <v>3478974.6445529703</v>
      </c>
      <c r="U77" s="36">
        <v>5178433.7416731101</v>
      </c>
      <c r="V77" s="22">
        <f t="shared" si="8"/>
        <v>8657408.3862260804</v>
      </c>
      <c r="W77" s="22">
        <v>2642332.267822017</v>
      </c>
      <c r="X77" s="21">
        <f t="shared" si="7"/>
        <v>11299740.654048096</v>
      </c>
      <c r="Y77" s="20">
        <f t="shared" si="9"/>
        <v>892.4135724252169</v>
      </c>
      <c r="Z77" s="248">
        <v>4</v>
      </c>
    </row>
    <row r="78" spans="1:26" s="120" customFormat="1" ht="16.5">
      <c r="A78" s="20">
        <v>216</v>
      </c>
      <c r="B78" s="18" t="s">
        <v>104</v>
      </c>
      <c r="C78" s="21">
        <v>1311</v>
      </c>
      <c r="D78" s="21">
        <v>1518857.99</v>
      </c>
      <c r="E78" s="21">
        <v>529344.60820982605</v>
      </c>
      <c r="F78" s="21">
        <v>2048202.598209826</v>
      </c>
      <c r="G78" s="114">
        <v>1359.93</v>
      </c>
      <c r="H78" s="32">
        <v>1782868.23</v>
      </c>
      <c r="I78" s="32">
        <v>265334.36820982606</v>
      </c>
      <c r="J78" s="288">
        <f t="shared" si="5"/>
        <v>0.12954498175216364</v>
      </c>
      <c r="K78" s="116">
        <v>367330.88869200007</v>
      </c>
      <c r="L78" s="116">
        <v>0</v>
      </c>
      <c r="M78" s="116">
        <v>14779.536050244069</v>
      </c>
      <c r="N78" s="116">
        <v>23373.93753813193</v>
      </c>
      <c r="O78" s="116">
        <v>0</v>
      </c>
      <c r="P78" s="117">
        <v>-61475.9</v>
      </c>
      <c r="Q78" s="117">
        <v>114357.02483967174</v>
      </c>
      <c r="R78" s="117">
        <v>-4523.8032819577911</v>
      </c>
      <c r="S78" s="118">
        <v>1900.95</v>
      </c>
      <c r="T78" s="22">
        <f t="shared" si="6"/>
        <v>721077.00204791606</v>
      </c>
      <c r="U78" s="36">
        <v>372167.6190418874</v>
      </c>
      <c r="V78" s="22">
        <f t="shared" si="8"/>
        <v>1093244.6210898035</v>
      </c>
      <c r="W78" s="22">
        <v>301479.03133509605</v>
      </c>
      <c r="X78" s="21">
        <f t="shared" si="7"/>
        <v>1394723.6524248996</v>
      </c>
      <c r="Y78" s="20">
        <f t="shared" si="9"/>
        <v>1063.8624351067122</v>
      </c>
      <c r="Z78" s="248">
        <v>13</v>
      </c>
    </row>
    <row r="79" spans="1:26" s="120" customFormat="1" ht="16.5">
      <c r="A79" s="20">
        <v>217</v>
      </c>
      <c r="B79" s="18" t="s">
        <v>105</v>
      </c>
      <c r="C79" s="21">
        <v>5390</v>
      </c>
      <c r="D79" s="21">
        <v>8911056.7200000007</v>
      </c>
      <c r="E79" s="21">
        <v>938634.37492668419</v>
      </c>
      <c r="F79" s="21">
        <v>9849691.0949266851</v>
      </c>
      <c r="G79" s="114">
        <v>1359.93</v>
      </c>
      <c r="H79" s="32">
        <v>7330022.7000000002</v>
      </c>
      <c r="I79" s="32">
        <v>2519668.3949266849</v>
      </c>
      <c r="J79" s="288">
        <f t="shared" si="5"/>
        <v>0.25581192045956641</v>
      </c>
      <c r="K79" s="116">
        <v>63332.04005333333</v>
      </c>
      <c r="L79" s="116">
        <v>0</v>
      </c>
      <c r="M79" s="116">
        <v>63001.545233973724</v>
      </c>
      <c r="N79" s="116">
        <v>103983.39196857979</v>
      </c>
      <c r="O79" s="116">
        <v>0</v>
      </c>
      <c r="P79" s="117">
        <v>-289452.02999999997</v>
      </c>
      <c r="Q79" s="117">
        <v>-561106.87027460278</v>
      </c>
      <c r="R79" s="117">
        <v>-772481.20078429999</v>
      </c>
      <c r="S79" s="118">
        <v>7815.5</v>
      </c>
      <c r="T79" s="22">
        <f t="shared" si="6"/>
        <v>1134760.7711236691</v>
      </c>
      <c r="U79" s="36">
        <v>2726306.362260391</v>
      </c>
      <c r="V79" s="22">
        <f t="shared" si="8"/>
        <v>3861067.1333840601</v>
      </c>
      <c r="W79" s="22">
        <v>1064158.201157104</v>
      </c>
      <c r="X79" s="21">
        <f t="shared" si="7"/>
        <v>4925225.3345411643</v>
      </c>
      <c r="Y79" s="20">
        <f t="shared" si="9"/>
        <v>913.77093405216408</v>
      </c>
      <c r="Z79" s="248">
        <v>16</v>
      </c>
    </row>
    <row r="80" spans="1:26" s="120" customFormat="1" ht="16.5">
      <c r="A80" s="20">
        <v>218</v>
      </c>
      <c r="B80" s="18" t="s">
        <v>106</v>
      </c>
      <c r="C80" s="21">
        <v>1192</v>
      </c>
      <c r="D80" s="21">
        <v>1212511.22</v>
      </c>
      <c r="E80" s="21">
        <v>246701.17665707</v>
      </c>
      <c r="F80" s="21">
        <v>1459212.3966570699</v>
      </c>
      <c r="G80" s="114">
        <v>1359.93</v>
      </c>
      <c r="H80" s="32">
        <v>1621036.56</v>
      </c>
      <c r="I80" s="32">
        <v>-161824.16334293014</v>
      </c>
      <c r="J80" s="288">
        <f t="shared" si="5"/>
        <v>-0.11089829260884528</v>
      </c>
      <c r="K80" s="116">
        <v>44263.60244266667</v>
      </c>
      <c r="L80" s="116">
        <v>0</v>
      </c>
      <c r="M80" s="116">
        <v>11826.419147031816</v>
      </c>
      <c r="N80" s="116">
        <v>18032.150834145494</v>
      </c>
      <c r="O80" s="116">
        <v>0</v>
      </c>
      <c r="P80" s="117">
        <v>-53643.164999999994</v>
      </c>
      <c r="Q80" s="117">
        <v>422971.04760824348</v>
      </c>
      <c r="R80" s="117">
        <v>241440.92076209918</v>
      </c>
      <c r="S80" s="118">
        <v>1728.3999999999999</v>
      </c>
      <c r="T80" s="22">
        <f t="shared" si="6"/>
        <v>524795.21245125658</v>
      </c>
      <c r="U80" s="36">
        <v>620734.45455552044</v>
      </c>
      <c r="V80" s="22">
        <f t="shared" si="8"/>
        <v>1145529.6670067771</v>
      </c>
      <c r="W80" s="22">
        <v>340927.93071164907</v>
      </c>
      <c r="X80" s="21">
        <f t="shared" si="7"/>
        <v>1486457.5977184263</v>
      </c>
      <c r="Y80" s="20">
        <f t="shared" si="9"/>
        <v>1247.0281860053913</v>
      </c>
      <c r="Z80" s="248">
        <v>14</v>
      </c>
    </row>
    <row r="81" spans="1:26" s="120" customFormat="1" ht="16.5">
      <c r="A81" s="20">
        <v>224</v>
      </c>
      <c r="B81" s="18" t="s">
        <v>107</v>
      </c>
      <c r="C81" s="21">
        <v>8717</v>
      </c>
      <c r="D81" s="21">
        <v>12313888.699999999</v>
      </c>
      <c r="E81" s="21">
        <v>2177126.0660778526</v>
      </c>
      <c r="F81" s="21">
        <v>14491014.766077852</v>
      </c>
      <c r="G81" s="114">
        <v>1359.93</v>
      </c>
      <c r="H81" s="32">
        <v>11854509.810000001</v>
      </c>
      <c r="I81" s="32">
        <v>2636504.9560778514</v>
      </c>
      <c r="J81" s="288">
        <f t="shared" si="5"/>
        <v>0.18194067141865522</v>
      </c>
      <c r="K81" s="116">
        <v>0</v>
      </c>
      <c r="L81" s="116">
        <v>0</v>
      </c>
      <c r="M81" s="116">
        <v>85729.120912604398</v>
      </c>
      <c r="N81" s="116">
        <v>107864.33351839804</v>
      </c>
      <c r="O81" s="116">
        <v>0</v>
      </c>
      <c r="P81" s="117">
        <v>-753390.58220000006</v>
      </c>
      <c r="Q81" s="117">
        <v>-739697.95930586406</v>
      </c>
      <c r="R81" s="117">
        <v>-627025.14316977886</v>
      </c>
      <c r="S81" s="118">
        <v>12639.65</v>
      </c>
      <c r="T81" s="22">
        <f t="shared" si="6"/>
        <v>722624.37583321077</v>
      </c>
      <c r="U81" s="36">
        <v>3706311.3577195536</v>
      </c>
      <c r="V81" s="22">
        <f t="shared" si="8"/>
        <v>4428935.7335527642</v>
      </c>
      <c r="W81" s="22">
        <v>1484090.8745698929</v>
      </c>
      <c r="X81" s="21">
        <f t="shared" si="7"/>
        <v>5913026.6081226571</v>
      </c>
      <c r="Y81" s="20">
        <f t="shared" si="9"/>
        <v>678.33275302542813</v>
      </c>
      <c r="Z81" s="248">
        <v>1</v>
      </c>
    </row>
    <row r="82" spans="1:26" s="120" customFormat="1" ht="16.5">
      <c r="A82" s="20">
        <v>226</v>
      </c>
      <c r="B82" s="18" t="s">
        <v>108</v>
      </c>
      <c r="C82" s="21">
        <v>3774</v>
      </c>
      <c r="D82" s="21">
        <v>4511364.9700000007</v>
      </c>
      <c r="E82" s="21">
        <v>1100193.7288632416</v>
      </c>
      <c r="F82" s="21">
        <v>5611558.6988632418</v>
      </c>
      <c r="G82" s="114">
        <v>1359.93</v>
      </c>
      <c r="H82" s="32">
        <v>5132375.82</v>
      </c>
      <c r="I82" s="32">
        <v>479182.87886324152</v>
      </c>
      <c r="J82" s="288">
        <f t="shared" si="5"/>
        <v>8.5392117338149151E-2</v>
      </c>
      <c r="K82" s="116">
        <v>461840.83841400011</v>
      </c>
      <c r="L82" s="116">
        <v>0</v>
      </c>
      <c r="M82" s="116">
        <v>48920.055738446135</v>
      </c>
      <c r="N82" s="116">
        <v>66118.655395104826</v>
      </c>
      <c r="O82" s="116">
        <v>0</v>
      </c>
      <c r="P82" s="117">
        <v>-201950.565</v>
      </c>
      <c r="Q82" s="117">
        <v>784635.01991361193</v>
      </c>
      <c r="R82" s="117">
        <v>535356.36798002338</v>
      </c>
      <c r="S82" s="118">
        <v>5472.3</v>
      </c>
      <c r="T82" s="22">
        <f t="shared" si="6"/>
        <v>2179575.5513044279</v>
      </c>
      <c r="U82" s="36">
        <v>1482298.5651827611</v>
      </c>
      <c r="V82" s="22">
        <f t="shared" si="8"/>
        <v>3661874.1164871892</v>
      </c>
      <c r="W82" s="22">
        <v>806360.188221502</v>
      </c>
      <c r="X82" s="21">
        <f t="shared" si="7"/>
        <v>4468234.3047086913</v>
      </c>
      <c r="Y82" s="20">
        <f t="shared" si="9"/>
        <v>1183.9518560436384</v>
      </c>
      <c r="Z82" s="248">
        <v>13</v>
      </c>
    </row>
    <row r="83" spans="1:26" s="120" customFormat="1" ht="16.5">
      <c r="A83" s="20">
        <v>230</v>
      </c>
      <c r="B83" s="18" t="s">
        <v>109</v>
      </c>
      <c r="C83" s="21">
        <v>2290</v>
      </c>
      <c r="D83" s="21">
        <v>2673633.7999999998</v>
      </c>
      <c r="E83" s="21">
        <v>753077.43037613411</v>
      </c>
      <c r="F83" s="21">
        <v>3426711.2303761337</v>
      </c>
      <c r="G83" s="114">
        <v>1359.93</v>
      </c>
      <c r="H83" s="32">
        <v>3114239.7</v>
      </c>
      <c r="I83" s="32">
        <v>312471.53037613351</v>
      </c>
      <c r="J83" s="288">
        <f t="shared" si="5"/>
        <v>9.1187003913905815E-2</v>
      </c>
      <c r="K83" s="116">
        <v>228117.23934999999</v>
      </c>
      <c r="L83" s="116">
        <v>0</v>
      </c>
      <c r="M83" s="116">
        <v>24001.82856898725</v>
      </c>
      <c r="N83" s="116">
        <v>43571.571912707179</v>
      </c>
      <c r="O83" s="116">
        <v>0</v>
      </c>
      <c r="P83" s="117">
        <v>-95269.999999999985</v>
      </c>
      <c r="Q83" s="117">
        <v>-109857.50508823193</v>
      </c>
      <c r="R83" s="117">
        <v>-115270.02687541254</v>
      </c>
      <c r="S83" s="118">
        <v>3320.5</v>
      </c>
      <c r="T83" s="22">
        <f t="shared" si="6"/>
        <v>291085.13824418344</v>
      </c>
      <c r="U83" s="36">
        <v>1295258.7772060249</v>
      </c>
      <c r="V83" s="22">
        <f t="shared" si="8"/>
        <v>1586343.9154502084</v>
      </c>
      <c r="W83" s="22">
        <v>591678.54719004</v>
      </c>
      <c r="X83" s="21">
        <f t="shared" si="7"/>
        <v>2178022.4626402482</v>
      </c>
      <c r="Y83" s="20">
        <f t="shared" si="9"/>
        <v>951.10151206997739</v>
      </c>
      <c r="Z83" s="248">
        <v>4</v>
      </c>
    </row>
    <row r="84" spans="1:26" s="120" customFormat="1" ht="16.5">
      <c r="A84" s="20">
        <v>231</v>
      </c>
      <c r="B84" s="18" t="s">
        <v>110</v>
      </c>
      <c r="C84" s="21">
        <v>1289</v>
      </c>
      <c r="D84" s="21">
        <v>1455917.2200000002</v>
      </c>
      <c r="E84" s="21">
        <v>529293.98588526831</v>
      </c>
      <c r="F84" s="21">
        <v>1985211.2058852685</v>
      </c>
      <c r="G84" s="114">
        <v>1359.93</v>
      </c>
      <c r="H84" s="32">
        <v>1752949.77</v>
      </c>
      <c r="I84" s="32">
        <v>232261.4358852685</v>
      </c>
      <c r="J84" s="288">
        <f t="shared" si="5"/>
        <v>0.11699583157535914</v>
      </c>
      <c r="K84" s="116">
        <v>65000.476902666676</v>
      </c>
      <c r="L84" s="116">
        <v>0</v>
      </c>
      <c r="M84" s="116">
        <v>18040.178460517069</v>
      </c>
      <c r="N84" s="116">
        <v>13485.137310385146</v>
      </c>
      <c r="O84" s="116">
        <v>9304.1375551675519</v>
      </c>
      <c r="P84" s="117">
        <v>-56920.59</v>
      </c>
      <c r="Q84" s="117">
        <v>-863668.8372573927</v>
      </c>
      <c r="R84" s="117">
        <v>-534687.13476313697</v>
      </c>
      <c r="S84" s="118">
        <v>1869.05</v>
      </c>
      <c r="T84" s="22">
        <f t="shared" si="6"/>
        <v>-1115316.1459065247</v>
      </c>
      <c r="U84" s="36">
        <v>-38082.449863003989</v>
      </c>
      <c r="V84" s="22">
        <f t="shared" si="8"/>
        <v>-1153398.5957695288</v>
      </c>
      <c r="W84" s="22">
        <v>224270.99566541263</v>
      </c>
      <c r="X84" s="21">
        <f t="shared" si="7"/>
        <v>-929127.60010411614</v>
      </c>
      <c r="Y84" s="20">
        <f t="shared" si="9"/>
        <v>-720.81272312188992</v>
      </c>
      <c r="Z84" s="248">
        <v>15</v>
      </c>
    </row>
    <row r="85" spans="1:26" s="120" customFormat="1" ht="16.5">
      <c r="A85" s="20">
        <v>232</v>
      </c>
      <c r="B85" s="18" t="s">
        <v>111</v>
      </c>
      <c r="C85" s="21">
        <v>12890</v>
      </c>
      <c r="D85" s="21">
        <v>18160507.239999998</v>
      </c>
      <c r="E85" s="21">
        <v>2631880.851371977</v>
      </c>
      <c r="F85" s="21">
        <v>20792388.091371976</v>
      </c>
      <c r="G85" s="114">
        <v>1359.93</v>
      </c>
      <c r="H85" s="32">
        <v>17529497.699999999</v>
      </c>
      <c r="I85" s="32">
        <v>3262890.3913719766</v>
      </c>
      <c r="J85" s="288">
        <f t="shared" si="5"/>
        <v>0.15692715896958215</v>
      </c>
      <c r="K85" s="116">
        <v>7538.6133799999998</v>
      </c>
      <c r="L85" s="116">
        <v>0</v>
      </c>
      <c r="M85" s="116">
        <v>172686.04529003394</v>
      </c>
      <c r="N85" s="116">
        <v>237554.24893918465</v>
      </c>
      <c r="O85" s="116">
        <v>0</v>
      </c>
      <c r="P85" s="117">
        <v>-911475.2649999999</v>
      </c>
      <c r="Q85" s="117">
        <v>17854.550463376247</v>
      </c>
      <c r="R85" s="117">
        <v>-280201.83115556929</v>
      </c>
      <c r="S85" s="118">
        <v>18690.5</v>
      </c>
      <c r="T85" s="22">
        <f t="shared" si="6"/>
        <v>2525537.253289002</v>
      </c>
      <c r="U85" s="36">
        <v>5189312.3605946526</v>
      </c>
      <c r="V85" s="22">
        <f t="shared" si="8"/>
        <v>7714849.6138836546</v>
      </c>
      <c r="W85" s="22">
        <v>2831877.4419475598</v>
      </c>
      <c r="X85" s="21">
        <f t="shared" si="7"/>
        <v>10546727.055831214</v>
      </c>
      <c r="Y85" s="20">
        <f t="shared" si="9"/>
        <v>818.21001208931068</v>
      </c>
      <c r="Z85" s="248">
        <v>14</v>
      </c>
    </row>
    <row r="86" spans="1:26" s="120" customFormat="1" ht="16.5">
      <c r="A86" s="20">
        <v>233</v>
      </c>
      <c r="B86" s="18" t="s">
        <v>112</v>
      </c>
      <c r="C86" s="21">
        <v>15312</v>
      </c>
      <c r="D86" s="21">
        <v>22069391.16</v>
      </c>
      <c r="E86" s="21">
        <v>2821160.175777405</v>
      </c>
      <c r="F86" s="21">
        <v>24890551.335777406</v>
      </c>
      <c r="G86" s="114">
        <v>1359.93</v>
      </c>
      <c r="H86" s="32">
        <v>20823248.16</v>
      </c>
      <c r="I86" s="32">
        <v>4067303.1757774055</v>
      </c>
      <c r="J86" s="288">
        <f t="shared" si="5"/>
        <v>0.16340751640688281</v>
      </c>
      <c r="K86" s="116">
        <v>0</v>
      </c>
      <c r="L86" s="116">
        <v>0</v>
      </c>
      <c r="M86" s="116">
        <v>197673.02489159215</v>
      </c>
      <c r="N86" s="116">
        <v>210443.90851872254</v>
      </c>
      <c r="O86" s="116">
        <v>0</v>
      </c>
      <c r="P86" s="117">
        <v>-891966.7</v>
      </c>
      <c r="Q86" s="117">
        <v>2494170.1595986546</v>
      </c>
      <c r="R86" s="117">
        <v>786129.06680846412</v>
      </c>
      <c r="S86" s="118">
        <v>22202.399999999998</v>
      </c>
      <c r="T86" s="22">
        <f t="shared" si="6"/>
        <v>6885955.0355948387</v>
      </c>
      <c r="U86" s="36">
        <v>7291490.9218487255</v>
      </c>
      <c r="V86" s="22">
        <f t="shared" si="8"/>
        <v>14177445.957443565</v>
      </c>
      <c r="W86" s="22">
        <v>3403075.8114378415</v>
      </c>
      <c r="X86" s="21">
        <f t="shared" si="7"/>
        <v>17580521.768881407</v>
      </c>
      <c r="Y86" s="20">
        <f t="shared" si="9"/>
        <v>1148.1531980721923</v>
      </c>
      <c r="Z86" s="248">
        <v>14</v>
      </c>
    </row>
    <row r="87" spans="1:26" s="120" customFormat="1" ht="16.5">
      <c r="A87" s="20">
        <v>235</v>
      </c>
      <c r="B87" s="18" t="s">
        <v>113</v>
      </c>
      <c r="C87" s="21">
        <v>10396</v>
      </c>
      <c r="D87" s="21">
        <v>18035757.27</v>
      </c>
      <c r="E87" s="21">
        <v>3438419.5028798105</v>
      </c>
      <c r="F87" s="21">
        <v>21474176.772879809</v>
      </c>
      <c r="G87" s="114">
        <v>1359.93</v>
      </c>
      <c r="H87" s="32">
        <v>14137832.280000001</v>
      </c>
      <c r="I87" s="32">
        <v>7336344.4928798079</v>
      </c>
      <c r="J87" s="288">
        <f t="shared" si="5"/>
        <v>0.34163565711841548</v>
      </c>
      <c r="K87" s="116">
        <v>0</v>
      </c>
      <c r="L87" s="116">
        <v>0</v>
      </c>
      <c r="M87" s="116">
        <v>72648.755867265791</v>
      </c>
      <c r="N87" s="116">
        <v>181638.75646401822</v>
      </c>
      <c r="O87" s="116">
        <v>275131.64166968473</v>
      </c>
      <c r="P87" s="117">
        <v>-711865.3600000001</v>
      </c>
      <c r="Q87" s="117">
        <v>7363193.4739771765</v>
      </c>
      <c r="R87" s="117">
        <v>1488070.7429396594</v>
      </c>
      <c r="S87" s="118">
        <v>15074.199999999999</v>
      </c>
      <c r="T87" s="22">
        <f t="shared" si="6"/>
        <v>16020236.703797612</v>
      </c>
      <c r="U87" s="36">
        <v>-1613256.8999804079</v>
      </c>
      <c r="V87" s="22">
        <f t="shared" si="8"/>
        <v>14406979.803817205</v>
      </c>
      <c r="W87" s="22">
        <v>662205.84094886237</v>
      </c>
      <c r="X87" s="21">
        <f t="shared" si="7"/>
        <v>15069185.644766068</v>
      </c>
      <c r="Y87" s="20">
        <f t="shared" si="9"/>
        <v>1449.5176649447931</v>
      </c>
      <c r="Z87" s="248">
        <v>1</v>
      </c>
    </row>
    <row r="88" spans="1:26" s="120" customFormat="1" ht="16.5">
      <c r="A88" s="20">
        <v>236</v>
      </c>
      <c r="B88" s="18" t="s">
        <v>114</v>
      </c>
      <c r="C88" s="21">
        <v>4196</v>
      </c>
      <c r="D88" s="21">
        <v>7070877.1299999999</v>
      </c>
      <c r="E88" s="21">
        <v>682269.82788399188</v>
      </c>
      <c r="F88" s="21">
        <v>7753146.9578839913</v>
      </c>
      <c r="G88" s="114">
        <v>1359.93</v>
      </c>
      <c r="H88" s="32">
        <v>5706266.2800000003</v>
      </c>
      <c r="I88" s="32">
        <v>2046880.677883991</v>
      </c>
      <c r="J88" s="288">
        <f t="shared" si="5"/>
        <v>0.26400643364596188</v>
      </c>
      <c r="K88" s="116">
        <v>95521.727402666686</v>
      </c>
      <c r="L88" s="116">
        <v>0</v>
      </c>
      <c r="M88" s="116">
        <v>46310.708468334436</v>
      </c>
      <c r="N88" s="116">
        <v>65217.222519311414</v>
      </c>
      <c r="O88" s="116">
        <v>0</v>
      </c>
      <c r="P88" s="117">
        <v>-190964.215</v>
      </c>
      <c r="Q88" s="117">
        <v>-104928.87593170683</v>
      </c>
      <c r="R88" s="117">
        <v>-423861.78708387644</v>
      </c>
      <c r="S88" s="118">
        <v>6084.2</v>
      </c>
      <c r="T88" s="22">
        <f t="shared" si="6"/>
        <v>1540259.6582587203</v>
      </c>
      <c r="U88" s="36">
        <v>2283320.3170596054</v>
      </c>
      <c r="V88" s="22">
        <f t="shared" si="8"/>
        <v>3823579.9753183257</v>
      </c>
      <c r="W88" s="22">
        <v>896489.68078274722</v>
      </c>
      <c r="X88" s="21">
        <f t="shared" si="7"/>
        <v>4720069.6561010731</v>
      </c>
      <c r="Y88" s="20">
        <f t="shared" si="9"/>
        <v>1124.8974394902461</v>
      </c>
      <c r="Z88" s="248">
        <v>16</v>
      </c>
    </row>
    <row r="89" spans="1:26" s="120" customFormat="1" ht="16.5">
      <c r="A89" s="20">
        <v>239</v>
      </c>
      <c r="B89" s="18" t="s">
        <v>115</v>
      </c>
      <c r="C89" s="21">
        <v>2095</v>
      </c>
      <c r="D89" s="21">
        <v>2091512.0699999998</v>
      </c>
      <c r="E89" s="21">
        <v>589690.7026161832</v>
      </c>
      <c r="F89" s="21">
        <v>2681202.7726161829</v>
      </c>
      <c r="G89" s="114">
        <v>1359.93</v>
      </c>
      <c r="H89" s="32">
        <v>2849053.35</v>
      </c>
      <c r="I89" s="32">
        <v>-167850.57738381717</v>
      </c>
      <c r="J89" s="288">
        <f t="shared" si="5"/>
        <v>-6.2602716623344754E-2</v>
      </c>
      <c r="K89" s="116">
        <v>597700.96086000011</v>
      </c>
      <c r="L89" s="116">
        <v>0</v>
      </c>
      <c r="M89" s="116">
        <v>35779.8281454479</v>
      </c>
      <c r="N89" s="116">
        <v>36717.557335990758</v>
      </c>
      <c r="O89" s="116">
        <v>0</v>
      </c>
      <c r="P89" s="117">
        <v>-125239.745</v>
      </c>
      <c r="Q89" s="117">
        <v>195498.780700011</v>
      </c>
      <c r="R89" s="117">
        <v>-287488.2493543544</v>
      </c>
      <c r="S89" s="118">
        <v>3037.75</v>
      </c>
      <c r="T89" s="22">
        <f t="shared" si="6"/>
        <v>288156.30530327809</v>
      </c>
      <c r="U89" s="36">
        <v>397653.44895801763</v>
      </c>
      <c r="V89" s="22">
        <f t="shared" si="8"/>
        <v>685809.75426129578</v>
      </c>
      <c r="W89" s="22">
        <v>464543.67246879439</v>
      </c>
      <c r="X89" s="21">
        <f t="shared" si="7"/>
        <v>1150353.4267300903</v>
      </c>
      <c r="Y89" s="20">
        <f t="shared" si="9"/>
        <v>549.09471442963741</v>
      </c>
      <c r="Z89" s="248">
        <v>11</v>
      </c>
    </row>
    <row r="90" spans="1:26" s="120" customFormat="1" ht="16.5">
      <c r="A90" s="20">
        <v>240</v>
      </c>
      <c r="B90" s="18" t="s">
        <v>116</v>
      </c>
      <c r="C90" s="21">
        <v>19982</v>
      </c>
      <c r="D90" s="21">
        <v>26702679.030000001</v>
      </c>
      <c r="E90" s="21">
        <v>3963340.22689211</v>
      </c>
      <c r="F90" s="21">
        <v>30666019.256892111</v>
      </c>
      <c r="G90" s="114">
        <v>1359.93</v>
      </c>
      <c r="H90" s="32">
        <v>27174121.260000002</v>
      </c>
      <c r="I90" s="32">
        <v>3491897.9968921095</v>
      </c>
      <c r="J90" s="288">
        <f t="shared" si="5"/>
        <v>0.113868642931453</v>
      </c>
      <c r="K90" s="116">
        <v>144498.30104666666</v>
      </c>
      <c r="L90" s="116">
        <v>0</v>
      </c>
      <c r="M90" s="116">
        <v>315171.77759641653</v>
      </c>
      <c r="N90" s="116">
        <v>377955.66117311473</v>
      </c>
      <c r="O90" s="116">
        <v>0</v>
      </c>
      <c r="P90" s="117">
        <v>-1998124.335</v>
      </c>
      <c r="Q90" s="117">
        <v>-6108357.624492256</v>
      </c>
      <c r="R90" s="117">
        <v>-3736384.6645788797</v>
      </c>
      <c r="S90" s="118">
        <v>28973.899999999998</v>
      </c>
      <c r="T90" s="22">
        <f t="shared" si="6"/>
        <v>-7484368.9873628281</v>
      </c>
      <c r="U90" s="36">
        <v>4179917.2020548019</v>
      </c>
      <c r="V90" s="22">
        <f t="shared" si="8"/>
        <v>-3304451.7853080262</v>
      </c>
      <c r="W90" s="22">
        <v>3195185.713191451</v>
      </c>
      <c r="X90" s="21">
        <f t="shared" si="7"/>
        <v>-109266.0721165752</v>
      </c>
      <c r="Y90" s="20">
        <f t="shared" si="9"/>
        <v>-5.4682250083362627</v>
      </c>
      <c r="Z90" s="248">
        <v>19</v>
      </c>
    </row>
    <row r="91" spans="1:26" s="120" customFormat="1" ht="16.5">
      <c r="A91" s="20">
        <v>241</v>
      </c>
      <c r="B91" s="18" t="s">
        <v>117</v>
      </c>
      <c r="C91" s="21">
        <v>7904</v>
      </c>
      <c r="D91" s="21">
        <v>12362931.470000001</v>
      </c>
      <c r="E91" s="21">
        <v>1153311.7528034048</v>
      </c>
      <c r="F91" s="21">
        <v>13516243.222803406</v>
      </c>
      <c r="G91" s="114">
        <v>1359.93</v>
      </c>
      <c r="H91" s="32">
        <v>10748886.720000001</v>
      </c>
      <c r="I91" s="32">
        <v>2767356.5028034057</v>
      </c>
      <c r="J91" s="288">
        <f t="shared" si="5"/>
        <v>0.20474302342640352</v>
      </c>
      <c r="K91" s="116">
        <v>44410.75808</v>
      </c>
      <c r="L91" s="116">
        <v>0</v>
      </c>
      <c r="M91" s="116">
        <v>87137.195178451919</v>
      </c>
      <c r="N91" s="116">
        <v>140239.36328474176</v>
      </c>
      <c r="O91" s="116">
        <v>0</v>
      </c>
      <c r="P91" s="117">
        <v>-410520.42</v>
      </c>
      <c r="Q91" s="117">
        <v>-1201596.3587326356</v>
      </c>
      <c r="R91" s="117">
        <v>-845189.54189871054</v>
      </c>
      <c r="S91" s="118">
        <v>11460.8</v>
      </c>
      <c r="T91" s="22">
        <f t="shared" si="6"/>
        <v>593298.29871525289</v>
      </c>
      <c r="U91" s="36">
        <v>1677615.1925439893</v>
      </c>
      <c r="V91" s="22">
        <f t="shared" si="8"/>
        <v>2270913.4912592424</v>
      </c>
      <c r="W91" s="22">
        <v>1149668.269213184</v>
      </c>
      <c r="X91" s="21">
        <f t="shared" si="7"/>
        <v>3420581.7604724262</v>
      </c>
      <c r="Y91" s="20">
        <f t="shared" si="9"/>
        <v>432.76591099094463</v>
      </c>
      <c r="Z91" s="248">
        <v>19</v>
      </c>
    </row>
    <row r="92" spans="1:26" s="120" customFormat="1" ht="16.5">
      <c r="A92" s="20">
        <v>244</v>
      </c>
      <c r="B92" s="18" t="s">
        <v>118</v>
      </c>
      <c r="C92" s="21">
        <v>19116</v>
      </c>
      <c r="D92" s="21">
        <v>41633435.489999995</v>
      </c>
      <c r="E92" s="21">
        <v>1649940.3441278911</v>
      </c>
      <c r="F92" s="21">
        <v>43283375.834127888</v>
      </c>
      <c r="G92" s="114">
        <v>1359.93</v>
      </c>
      <c r="H92" s="32">
        <v>25996421.880000003</v>
      </c>
      <c r="I92" s="32">
        <v>17286953.954127885</v>
      </c>
      <c r="J92" s="288">
        <f t="shared" si="5"/>
        <v>0.39939014970494846</v>
      </c>
      <c r="K92" s="116">
        <v>0</v>
      </c>
      <c r="L92" s="116">
        <v>0</v>
      </c>
      <c r="M92" s="116">
        <v>198002.77287539403</v>
      </c>
      <c r="N92" s="116">
        <v>371929.97462885809</v>
      </c>
      <c r="O92" s="116">
        <v>415992.61659380875</v>
      </c>
      <c r="P92" s="117">
        <v>-970824.77</v>
      </c>
      <c r="Q92" s="117">
        <v>-843977.50751002331</v>
      </c>
      <c r="R92" s="117">
        <v>-1572961.3445982235</v>
      </c>
      <c r="S92" s="118">
        <v>27718.2</v>
      </c>
      <c r="T92" s="22">
        <f t="shared" si="6"/>
        <v>14912833.8961177</v>
      </c>
      <c r="U92" s="36">
        <v>4245106.9129029894</v>
      </c>
      <c r="V92" s="22">
        <f t="shared" si="8"/>
        <v>19157940.809020691</v>
      </c>
      <c r="W92" s="22">
        <v>2097985.6613888899</v>
      </c>
      <c r="X92" s="21">
        <f t="shared" si="7"/>
        <v>21255926.47040958</v>
      </c>
      <c r="Y92" s="20">
        <f t="shared" si="9"/>
        <v>1111.9442598038072</v>
      </c>
      <c r="Z92" s="248">
        <v>17</v>
      </c>
    </row>
    <row r="93" spans="1:26" s="120" customFormat="1" ht="16.5">
      <c r="A93" s="20">
        <v>245</v>
      </c>
      <c r="B93" s="18" t="s">
        <v>119</v>
      </c>
      <c r="C93" s="21">
        <v>37232</v>
      </c>
      <c r="D93" s="21">
        <v>57253224.640000008</v>
      </c>
      <c r="E93" s="21">
        <v>12749591.35832157</v>
      </c>
      <c r="F93" s="21">
        <v>70002815.998321578</v>
      </c>
      <c r="G93" s="114">
        <v>1359.93</v>
      </c>
      <c r="H93" s="32">
        <v>50632913.760000005</v>
      </c>
      <c r="I93" s="32">
        <v>19369902.238321573</v>
      </c>
      <c r="J93" s="288">
        <f t="shared" si="5"/>
        <v>0.27670175780908579</v>
      </c>
      <c r="K93" s="116">
        <v>0</v>
      </c>
      <c r="L93" s="116">
        <v>0</v>
      </c>
      <c r="M93" s="116">
        <v>335018.31177697261</v>
      </c>
      <c r="N93" s="116">
        <v>780295.61224501207</v>
      </c>
      <c r="O93" s="116">
        <v>332829.8135966346</v>
      </c>
      <c r="P93" s="117">
        <v>-5235610.8037</v>
      </c>
      <c r="Q93" s="117">
        <v>-1124612.8536957274</v>
      </c>
      <c r="R93" s="117">
        <v>422657.58740302263</v>
      </c>
      <c r="S93" s="118">
        <v>53986.400000000001</v>
      </c>
      <c r="T93" s="22">
        <f t="shared" si="6"/>
        <v>14934466.305947486</v>
      </c>
      <c r="U93" s="36">
        <v>1850402.4242887096</v>
      </c>
      <c r="V93" s="22">
        <f t="shared" si="8"/>
        <v>16784868.730236195</v>
      </c>
      <c r="W93" s="22">
        <v>4834905.5185733447</v>
      </c>
      <c r="X93" s="21">
        <f t="shared" si="7"/>
        <v>21619774.248809539</v>
      </c>
      <c r="Y93" s="20">
        <f t="shared" si="9"/>
        <v>580.67721983265847</v>
      </c>
      <c r="Z93" s="248">
        <v>1</v>
      </c>
    </row>
    <row r="94" spans="1:26" s="120" customFormat="1" ht="16.5">
      <c r="A94" s="20">
        <v>249</v>
      </c>
      <c r="B94" s="18" t="s">
        <v>120</v>
      </c>
      <c r="C94" s="21">
        <v>9443</v>
      </c>
      <c r="D94" s="21">
        <v>11671289.32</v>
      </c>
      <c r="E94" s="21">
        <v>2133661.1546548177</v>
      </c>
      <c r="F94" s="21">
        <v>13804950.474654818</v>
      </c>
      <c r="G94" s="114">
        <v>1359.93</v>
      </c>
      <c r="H94" s="32">
        <v>12841818.99</v>
      </c>
      <c r="I94" s="32">
        <v>963131.48465481773</v>
      </c>
      <c r="J94" s="288">
        <f t="shared" si="5"/>
        <v>6.9767109010863734E-2</v>
      </c>
      <c r="K94" s="116">
        <v>445543.00659400003</v>
      </c>
      <c r="L94" s="116">
        <v>0</v>
      </c>
      <c r="M94" s="116">
        <v>118407.38840783443</v>
      </c>
      <c r="N94" s="116">
        <v>161928.98357488506</v>
      </c>
      <c r="O94" s="116">
        <v>0</v>
      </c>
      <c r="P94" s="117">
        <v>-721680.58499999996</v>
      </c>
      <c r="Q94" s="117">
        <v>356946.7361238359</v>
      </c>
      <c r="R94" s="117">
        <v>874331.29611714953</v>
      </c>
      <c r="S94" s="118">
        <v>13692.35</v>
      </c>
      <c r="T94" s="22">
        <f t="shared" si="6"/>
        <v>2212300.660472523</v>
      </c>
      <c r="U94" s="36">
        <v>2871143.5752241258</v>
      </c>
      <c r="V94" s="22">
        <f t="shared" si="8"/>
        <v>5083444.2356966492</v>
      </c>
      <c r="W94" s="22">
        <v>1689805.5154613357</v>
      </c>
      <c r="X94" s="21">
        <f t="shared" si="7"/>
        <v>6773249.7511579851</v>
      </c>
      <c r="Y94" s="20">
        <f t="shared" si="9"/>
        <v>717.27732194831992</v>
      </c>
      <c r="Z94" s="248">
        <v>13</v>
      </c>
    </row>
    <row r="95" spans="1:26" s="120" customFormat="1" ht="16.5">
      <c r="A95" s="20">
        <v>250</v>
      </c>
      <c r="B95" s="18" t="s">
        <v>121</v>
      </c>
      <c r="C95" s="21">
        <v>1808</v>
      </c>
      <c r="D95" s="21">
        <v>2015227.51</v>
      </c>
      <c r="E95" s="21">
        <v>478533.53694943991</v>
      </c>
      <c r="F95" s="21">
        <v>2493761.0469494397</v>
      </c>
      <c r="G95" s="114">
        <v>1359.93</v>
      </c>
      <c r="H95" s="32">
        <v>2458753.44</v>
      </c>
      <c r="I95" s="32">
        <v>35007.606949439738</v>
      </c>
      <c r="J95" s="288">
        <f t="shared" si="5"/>
        <v>1.4038075938455985E-2</v>
      </c>
      <c r="K95" s="116">
        <v>201411.476624</v>
      </c>
      <c r="L95" s="116">
        <v>0</v>
      </c>
      <c r="M95" s="116">
        <v>19923.83289960153</v>
      </c>
      <c r="N95" s="116">
        <v>33106.553558820699</v>
      </c>
      <c r="O95" s="116">
        <v>0</v>
      </c>
      <c r="P95" s="117">
        <v>-86002.014999999985</v>
      </c>
      <c r="Q95" s="117">
        <v>197920.72461793592</v>
      </c>
      <c r="R95" s="117">
        <v>71980.811857818</v>
      </c>
      <c r="S95" s="118">
        <v>2621.6</v>
      </c>
      <c r="T95" s="22">
        <f t="shared" si="6"/>
        <v>475970.59150761587</v>
      </c>
      <c r="U95" s="36">
        <v>695579.22452075686</v>
      </c>
      <c r="V95" s="22">
        <f t="shared" si="8"/>
        <v>1171549.8160283729</v>
      </c>
      <c r="W95" s="22">
        <v>443555.78617089614</v>
      </c>
      <c r="X95" s="21">
        <f t="shared" si="7"/>
        <v>1615105.602199269</v>
      </c>
      <c r="Y95" s="20">
        <f t="shared" si="9"/>
        <v>893.31062068543633</v>
      </c>
      <c r="Z95" s="248">
        <v>6</v>
      </c>
    </row>
    <row r="96" spans="1:26" s="120" customFormat="1" ht="16.5">
      <c r="A96" s="20">
        <v>256</v>
      </c>
      <c r="B96" s="18" t="s">
        <v>122</v>
      </c>
      <c r="C96" s="21">
        <v>1581</v>
      </c>
      <c r="D96" s="21">
        <v>2607968.69</v>
      </c>
      <c r="E96" s="21">
        <v>522827.95711943944</v>
      </c>
      <c r="F96" s="21">
        <v>3130796.6471194392</v>
      </c>
      <c r="G96" s="114">
        <v>1359.93</v>
      </c>
      <c r="H96" s="32">
        <v>2150049.33</v>
      </c>
      <c r="I96" s="32">
        <v>980747.31711943913</v>
      </c>
      <c r="J96" s="288">
        <f t="shared" si="5"/>
        <v>0.31325807060059235</v>
      </c>
      <c r="K96" s="116">
        <v>486575.96224200004</v>
      </c>
      <c r="L96" s="116">
        <v>0</v>
      </c>
      <c r="M96" s="116">
        <v>18010.100161663362</v>
      </c>
      <c r="N96" s="116">
        <v>21462.48684300977</v>
      </c>
      <c r="O96" s="116">
        <v>0</v>
      </c>
      <c r="P96" s="117">
        <v>-62824.995000000003</v>
      </c>
      <c r="Q96" s="117">
        <v>-267691.33868008648</v>
      </c>
      <c r="R96" s="117">
        <v>-388370.03901993233</v>
      </c>
      <c r="S96" s="118">
        <v>2292.4499999999998</v>
      </c>
      <c r="T96" s="22">
        <f t="shared" si="6"/>
        <v>790201.94366609352</v>
      </c>
      <c r="U96" s="36">
        <v>707006.82410394435</v>
      </c>
      <c r="V96" s="22">
        <f t="shared" si="8"/>
        <v>1497208.767770038</v>
      </c>
      <c r="W96" s="22">
        <v>342078.91533434653</v>
      </c>
      <c r="X96" s="21">
        <f t="shared" si="7"/>
        <v>1839287.6831043845</v>
      </c>
      <c r="Y96" s="20">
        <f t="shared" si="9"/>
        <v>1163.3698185353476</v>
      </c>
      <c r="Z96" s="248">
        <v>13</v>
      </c>
    </row>
    <row r="97" spans="1:26" s="120" customFormat="1" ht="16.5">
      <c r="A97" s="20">
        <v>257</v>
      </c>
      <c r="B97" s="18" t="s">
        <v>123</v>
      </c>
      <c r="C97" s="21">
        <v>40433</v>
      </c>
      <c r="D97" s="21">
        <v>71409254.700000003</v>
      </c>
      <c r="E97" s="21">
        <v>12963192.734294161</v>
      </c>
      <c r="F97" s="21">
        <v>84372447.434294164</v>
      </c>
      <c r="G97" s="114">
        <v>1359.93</v>
      </c>
      <c r="H97" s="32">
        <v>54986049.690000005</v>
      </c>
      <c r="I97" s="32">
        <v>29386397.744294159</v>
      </c>
      <c r="J97" s="288">
        <f t="shared" si="5"/>
        <v>0.34829376932770728</v>
      </c>
      <c r="K97" s="116">
        <v>0</v>
      </c>
      <c r="L97" s="116">
        <v>0</v>
      </c>
      <c r="M97" s="116">
        <v>299919.95674238837</v>
      </c>
      <c r="N97" s="116">
        <v>537087.37159529852</v>
      </c>
      <c r="O97" s="116">
        <v>398912.81791470811</v>
      </c>
      <c r="P97" s="117">
        <v>-3526668.1565</v>
      </c>
      <c r="Q97" s="117">
        <v>4717899.5307239471</v>
      </c>
      <c r="R97" s="117">
        <v>3486720.3034870639</v>
      </c>
      <c r="S97" s="118">
        <v>58627.85</v>
      </c>
      <c r="T97" s="22">
        <f t="shared" si="6"/>
        <v>35358897.418257564</v>
      </c>
      <c r="U97" s="36">
        <v>-661596.22778212826</v>
      </c>
      <c r="V97" s="22">
        <f t="shared" si="8"/>
        <v>34697301.190475434</v>
      </c>
      <c r="W97" s="22">
        <v>4555795.7102232007</v>
      </c>
      <c r="X97" s="21">
        <f t="shared" si="7"/>
        <v>39253096.900698632</v>
      </c>
      <c r="Y97" s="20">
        <f t="shared" si="9"/>
        <v>970.81831426554129</v>
      </c>
      <c r="Z97" s="248">
        <v>1</v>
      </c>
    </row>
    <row r="98" spans="1:26" s="120" customFormat="1" ht="16.5">
      <c r="A98" s="20">
        <v>260</v>
      </c>
      <c r="B98" s="18" t="s">
        <v>124</v>
      </c>
      <c r="C98" s="21">
        <v>9877</v>
      </c>
      <c r="D98" s="21">
        <v>10733101.32</v>
      </c>
      <c r="E98" s="21">
        <v>3175531.4907312728</v>
      </c>
      <c r="F98" s="21">
        <v>13908632.810731273</v>
      </c>
      <c r="G98" s="114">
        <v>1359.93</v>
      </c>
      <c r="H98" s="32">
        <v>13432028.610000001</v>
      </c>
      <c r="I98" s="32">
        <v>476604.20073127188</v>
      </c>
      <c r="J98" s="288">
        <f t="shared" si="5"/>
        <v>3.4266790073251889E-2</v>
      </c>
      <c r="K98" s="116">
        <v>1097471.555712</v>
      </c>
      <c r="L98" s="116">
        <v>0</v>
      </c>
      <c r="M98" s="116">
        <v>126480.12392720269</v>
      </c>
      <c r="N98" s="116">
        <v>197127.29531173923</v>
      </c>
      <c r="O98" s="116">
        <v>0</v>
      </c>
      <c r="P98" s="117">
        <v>-607358.42999999993</v>
      </c>
      <c r="Q98" s="117">
        <v>4309780.9450360192</v>
      </c>
      <c r="R98" s="117">
        <v>2830835.1857600482</v>
      </c>
      <c r="S98" s="118">
        <v>14321.65</v>
      </c>
      <c r="T98" s="22">
        <f t="shared" si="6"/>
        <v>8445262.5264782831</v>
      </c>
      <c r="U98" s="36">
        <v>5042143.8993841363</v>
      </c>
      <c r="V98" s="22">
        <f t="shared" si="8"/>
        <v>13487406.42586242</v>
      </c>
      <c r="W98" s="22">
        <v>2114261.2532293941</v>
      </c>
      <c r="X98" s="21">
        <f t="shared" si="7"/>
        <v>15601667.679091815</v>
      </c>
      <c r="Y98" s="20">
        <f t="shared" si="9"/>
        <v>1579.595796202472</v>
      </c>
      <c r="Z98" s="248">
        <v>12</v>
      </c>
    </row>
    <row r="99" spans="1:26" s="120" customFormat="1" ht="16.5">
      <c r="A99" s="20">
        <v>261</v>
      </c>
      <c r="B99" s="18" t="s">
        <v>125</v>
      </c>
      <c r="C99" s="21">
        <v>6523</v>
      </c>
      <c r="D99" s="21">
        <v>9076001.7300000004</v>
      </c>
      <c r="E99" s="21">
        <v>6395904.9810590884</v>
      </c>
      <c r="F99" s="21">
        <v>15471906.71105909</v>
      </c>
      <c r="G99" s="114">
        <v>1359.93</v>
      </c>
      <c r="H99" s="32">
        <v>8870823.3900000006</v>
      </c>
      <c r="I99" s="32">
        <v>6601083.3210590892</v>
      </c>
      <c r="J99" s="288">
        <f t="shared" si="5"/>
        <v>0.42664963306304921</v>
      </c>
      <c r="K99" s="116">
        <v>1946150.7091620001</v>
      </c>
      <c r="L99" s="116">
        <v>0</v>
      </c>
      <c r="M99" s="116">
        <v>95803.184712819202</v>
      </c>
      <c r="N99" s="116">
        <v>123576.07128815861</v>
      </c>
      <c r="O99" s="116">
        <v>29465.958216590556</v>
      </c>
      <c r="P99" s="117">
        <v>-304516.685</v>
      </c>
      <c r="Q99" s="117">
        <v>-476562.29855948989</v>
      </c>
      <c r="R99" s="117">
        <v>1246081.2834593584</v>
      </c>
      <c r="S99" s="118">
        <v>9458.35</v>
      </c>
      <c r="T99" s="22">
        <f t="shared" si="6"/>
        <v>9270539.8943385258</v>
      </c>
      <c r="U99" s="36">
        <v>-138958.28682980948</v>
      </c>
      <c r="V99" s="22">
        <f t="shared" si="8"/>
        <v>9131581.6075087171</v>
      </c>
      <c r="W99" s="22">
        <v>1227445.6298316219</v>
      </c>
      <c r="X99" s="21">
        <f t="shared" si="7"/>
        <v>10359027.237340339</v>
      </c>
      <c r="Y99" s="20">
        <f t="shared" si="9"/>
        <v>1588.0771481435443</v>
      </c>
      <c r="Z99" s="248">
        <v>19</v>
      </c>
    </row>
    <row r="100" spans="1:26" s="120" customFormat="1" ht="16.5">
      <c r="A100" s="20">
        <v>263</v>
      </c>
      <c r="B100" s="18" t="s">
        <v>126</v>
      </c>
      <c r="C100" s="21">
        <v>7759</v>
      </c>
      <c r="D100" s="21">
        <v>10592668.65</v>
      </c>
      <c r="E100" s="21">
        <v>1953979.3471460862</v>
      </c>
      <c r="F100" s="21">
        <v>12546647.997146087</v>
      </c>
      <c r="G100" s="114">
        <v>1359.93</v>
      </c>
      <c r="H100" s="32">
        <v>10551696.870000001</v>
      </c>
      <c r="I100" s="32">
        <v>1994951.1271460857</v>
      </c>
      <c r="J100" s="288">
        <f t="shared" si="5"/>
        <v>0.1590027175066891</v>
      </c>
      <c r="K100" s="116">
        <v>395856.76239600003</v>
      </c>
      <c r="L100" s="116">
        <v>0</v>
      </c>
      <c r="M100" s="116">
        <v>84650.533931560989</v>
      </c>
      <c r="N100" s="116">
        <v>127400.75868710758</v>
      </c>
      <c r="O100" s="116">
        <v>0</v>
      </c>
      <c r="P100" s="117">
        <v>-509758.95499999996</v>
      </c>
      <c r="Q100" s="117">
        <v>1224315.5131435227</v>
      </c>
      <c r="R100" s="117">
        <v>717512.01701661141</v>
      </c>
      <c r="S100" s="118">
        <v>11250.55</v>
      </c>
      <c r="T100" s="22">
        <f t="shared" si="6"/>
        <v>4046178.3073208882</v>
      </c>
      <c r="U100" s="36">
        <v>4276004.4865614763</v>
      </c>
      <c r="V100" s="22">
        <f t="shared" si="8"/>
        <v>8322182.7938823644</v>
      </c>
      <c r="W100" s="22">
        <v>1812826.8815624351</v>
      </c>
      <c r="X100" s="21">
        <f t="shared" si="7"/>
        <v>10135009.6754448</v>
      </c>
      <c r="Y100" s="20">
        <f t="shared" si="9"/>
        <v>1306.2262759949479</v>
      </c>
      <c r="Z100" s="248">
        <v>11</v>
      </c>
    </row>
    <row r="101" spans="1:26" s="120" customFormat="1" ht="16.5">
      <c r="A101" s="20">
        <v>265</v>
      </c>
      <c r="B101" s="18" t="s">
        <v>127</v>
      </c>
      <c r="C101" s="21">
        <v>1088</v>
      </c>
      <c r="D101" s="21">
        <v>1459474.7</v>
      </c>
      <c r="E101" s="21">
        <v>548467.47285842057</v>
      </c>
      <c r="F101" s="21">
        <v>2007942.1728584205</v>
      </c>
      <c r="G101" s="114">
        <v>1359.93</v>
      </c>
      <c r="H101" s="32">
        <v>1479603.84</v>
      </c>
      <c r="I101" s="32">
        <v>528338.33285842044</v>
      </c>
      <c r="J101" s="288">
        <f t="shared" si="5"/>
        <v>0.2631242771828935</v>
      </c>
      <c r="K101" s="116">
        <v>341727.43065600004</v>
      </c>
      <c r="L101" s="116">
        <v>0</v>
      </c>
      <c r="M101" s="116">
        <v>9620.9500544457915</v>
      </c>
      <c r="N101" s="116">
        <v>18119.265473036947</v>
      </c>
      <c r="O101" s="116">
        <v>0</v>
      </c>
      <c r="P101" s="117">
        <v>-65439.929999999993</v>
      </c>
      <c r="Q101" s="117">
        <v>422994.28370602295</v>
      </c>
      <c r="R101" s="117">
        <v>202031.86959103993</v>
      </c>
      <c r="S101" s="118">
        <v>1577.6</v>
      </c>
      <c r="T101" s="22">
        <f t="shared" si="6"/>
        <v>1458969.8023389662</v>
      </c>
      <c r="U101" s="36">
        <v>147742.29734063387</v>
      </c>
      <c r="V101" s="22">
        <f t="shared" si="8"/>
        <v>1606712.0996796</v>
      </c>
      <c r="W101" s="22">
        <v>246432.62327001276</v>
      </c>
      <c r="X101" s="21">
        <f t="shared" si="7"/>
        <v>1853144.7229496127</v>
      </c>
      <c r="Y101" s="20">
        <f t="shared" si="9"/>
        <v>1703.2580174169234</v>
      </c>
      <c r="Z101" s="248">
        <v>13</v>
      </c>
    </row>
    <row r="102" spans="1:26" s="120" customFormat="1" ht="16.5">
      <c r="A102" s="20">
        <v>271</v>
      </c>
      <c r="B102" s="18" t="s">
        <v>128</v>
      </c>
      <c r="C102" s="21">
        <v>6951</v>
      </c>
      <c r="D102" s="21">
        <v>8690931.3699999992</v>
      </c>
      <c r="E102" s="21">
        <v>1351846.612844303</v>
      </c>
      <c r="F102" s="21">
        <v>10042777.982844302</v>
      </c>
      <c r="G102" s="114">
        <v>1359.93</v>
      </c>
      <c r="H102" s="32">
        <v>9452873.4299999997</v>
      </c>
      <c r="I102" s="32">
        <v>589904.55284430273</v>
      </c>
      <c r="J102" s="288">
        <f t="shared" si="5"/>
        <v>5.8739180917074377E-2</v>
      </c>
      <c r="K102" s="116">
        <v>0</v>
      </c>
      <c r="L102" s="116">
        <v>0</v>
      </c>
      <c r="M102" s="116">
        <v>78814.733628093134</v>
      </c>
      <c r="N102" s="116">
        <v>121848.3908475269</v>
      </c>
      <c r="O102" s="116">
        <v>0</v>
      </c>
      <c r="P102" s="117">
        <v>-484592.05</v>
      </c>
      <c r="Q102" s="117">
        <v>-317440.41636771831</v>
      </c>
      <c r="R102" s="117">
        <v>-197938.67565481996</v>
      </c>
      <c r="S102" s="118">
        <v>10078.949999999999</v>
      </c>
      <c r="T102" s="22">
        <f t="shared" si="6"/>
        <v>-199324.51470261556</v>
      </c>
      <c r="U102" s="36">
        <v>3172285.4028940974</v>
      </c>
      <c r="V102" s="22">
        <f t="shared" si="8"/>
        <v>2972960.8881914821</v>
      </c>
      <c r="W102" s="22">
        <v>1428589.0970270738</v>
      </c>
      <c r="X102" s="21">
        <f t="shared" si="7"/>
        <v>4401549.9852185557</v>
      </c>
      <c r="Y102" s="20">
        <f t="shared" si="9"/>
        <v>633.22543306266084</v>
      </c>
      <c r="Z102" s="248">
        <v>4</v>
      </c>
    </row>
    <row r="103" spans="1:26" s="120" customFormat="1" ht="16.5">
      <c r="A103" s="20">
        <v>272</v>
      </c>
      <c r="B103" s="18" t="s">
        <v>129</v>
      </c>
      <c r="C103" s="21">
        <v>47909</v>
      </c>
      <c r="D103" s="21">
        <v>82400127.040000007</v>
      </c>
      <c r="E103" s="21">
        <v>10184190.872060351</v>
      </c>
      <c r="F103" s="21">
        <v>92584317.91206035</v>
      </c>
      <c r="G103" s="114">
        <v>1359.93</v>
      </c>
      <c r="H103" s="32">
        <v>65152886.370000005</v>
      </c>
      <c r="I103" s="32">
        <v>27431431.542060345</v>
      </c>
      <c r="J103" s="288">
        <f t="shared" si="5"/>
        <v>0.29628593870633285</v>
      </c>
      <c r="K103" s="116">
        <v>0</v>
      </c>
      <c r="L103" s="116">
        <v>0</v>
      </c>
      <c r="M103" s="116">
        <v>648243.97602986754</v>
      </c>
      <c r="N103" s="116">
        <v>976129.05716198205</v>
      </c>
      <c r="O103" s="116">
        <v>84486.948551339927</v>
      </c>
      <c r="P103" s="117">
        <v>-3102702.8385000001</v>
      </c>
      <c r="Q103" s="117">
        <v>-6039909.8979731565</v>
      </c>
      <c r="R103" s="117">
        <v>-2555937.9061475191</v>
      </c>
      <c r="S103" s="118">
        <v>69468.05</v>
      </c>
      <c r="T103" s="22">
        <f t="shared" si="6"/>
        <v>17511208.931182861</v>
      </c>
      <c r="U103" s="36">
        <v>8660489.1624515187</v>
      </c>
      <c r="V103" s="22">
        <f t="shared" si="8"/>
        <v>26171698.093634382</v>
      </c>
      <c r="W103" s="22">
        <v>7554623.8483991865</v>
      </c>
      <c r="X103" s="21">
        <f t="shared" si="7"/>
        <v>33726321.942033567</v>
      </c>
      <c r="Y103" s="20">
        <f t="shared" si="9"/>
        <v>703.96630992159237</v>
      </c>
      <c r="Z103" s="248">
        <v>16</v>
      </c>
    </row>
    <row r="104" spans="1:26" s="120" customFormat="1" ht="16.5">
      <c r="A104" s="20">
        <v>273</v>
      </c>
      <c r="B104" s="18" t="s">
        <v>130</v>
      </c>
      <c r="C104" s="21">
        <v>3989</v>
      </c>
      <c r="D104" s="21">
        <v>5882731.2200000007</v>
      </c>
      <c r="E104" s="21">
        <v>2445841.1131610526</v>
      </c>
      <c r="F104" s="21">
        <v>8328572.3331610532</v>
      </c>
      <c r="G104" s="114">
        <v>1359.93</v>
      </c>
      <c r="H104" s="32">
        <v>5424760.7700000005</v>
      </c>
      <c r="I104" s="32">
        <v>2903811.5631610528</v>
      </c>
      <c r="J104" s="288">
        <f t="shared" si="5"/>
        <v>0.34865658206499972</v>
      </c>
      <c r="K104" s="116">
        <v>1327366.5800140002</v>
      </c>
      <c r="L104" s="116">
        <v>0</v>
      </c>
      <c r="M104" s="116">
        <v>45630.925590217354</v>
      </c>
      <c r="N104" s="116">
        <v>58673.75916036655</v>
      </c>
      <c r="O104" s="116">
        <v>53261.656489203677</v>
      </c>
      <c r="P104" s="117">
        <v>-174092.51499999998</v>
      </c>
      <c r="Q104" s="117">
        <v>-814129.30658958305</v>
      </c>
      <c r="R104" s="117">
        <v>959754.55476083152</v>
      </c>
      <c r="S104" s="118">
        <v>5784.05</v>
      </c>
      <c r="T104" s="22">
        <f t="shared" si="6"/>
        <v>4366061.2675860897</v>
      </c>
      <c r="U104" s="36">
        <v>332890.22909781645</v>
      </c>
      <c r="V104" s="22">
        <f t="shared" si="8"/>
        <v>4698951.4966839058</v>
      </c>
      <c r="W104" s="22">
        <v>755593.04019599035</v>
      </c>
      <c r="X104" s="21">
        <f t="shared" si="7"/>
        <v>5454544.5368798962</v>
      </c>
      <c r="Y104" s="20">
        <f t="shared" si="9"/>
        <v>1367.3964745249175</v>
      </c>
      <c r="Z104" s="248">
        <v>19</v>
      </c>
    </row>
    <row r="105" spans="1:26" s="120" customFormat="1" ht="16.5">
      <c r="A105" s="20">
        <v>275</v>
      </c>
      <c r="B105" s="18" t="s">
        <v>131</v>
      </c>
      <c r="C105" s="21">
        <v>2586</v>
      </c>
      <c r="D105" s="21">
        <v>3206182.25</v>
      </c>
      <c r="E105" s="21">
        <v>664868.50631661585</v>
      </c>
      <c r="F105" s="21">
        <v>3871050.7563166157</v>
      </c>
      <c r="G105" s="114">
        <v>1359.93</v>
      </c>
      <c r="H105" s="32">
        <v>3516778.98</v>
      </c>
      <c r="I105" s="32">
        <v>354271.77631661575</v>
      </c>
      <c r="J105" s="288">
        <f t="shared" si="5"/>
        <v>9.151824623806086E-2</v>
      </c>
      <c r="K105" s="116">
        <v>155898.75986000002</v>
      </c>
      <c r="L105" s="116">
        <v>0</v>
      </c>
      <c r="M105" s="116">
        <v>28276.122867838589</v>
      </c>
      <c r="N105" s="116">
        <v>38929.455036657258</v>
      </c>
      <c r="O105" s="116">
        <v>0</v>
      </c>
      <c r="P105" s="117">
        <v>-154800.48000000001</v>
      </c>
      <c r="Q105" s="117">
        <v>448194.39721103443</v>
      </c>
      <c r="R105" s="117">
        <v>460879.0250652135</v>
      </c>
      <c r="S105" s="118">
        <v>3749.7</v>
      </c>
      <c r="T105" s="22">
        <f t="shared" si="6"/>
        <v>1335398.7563573595</v>
      </c>
      <c r="U105" s="36">
        <v>1068413.1051205937</v>
      </c>
      <c r="V105" s="22">
        <f t="shared" si="8"/>
        <v>2403811.8614779534</v>
      </c>
      <c r="W105" s="22">
        <v>533578.4024844853</v>
      </c>
      <c r="X105" s="21">
        <f t="shared" si="7"/>
        <v>2937390.2639624388</v>
      </c>
      <c r="Y105" s="20">
        <f t="shared" si="9"/>
        <v>1135.881772607285</v>
      </c>
      <c r="Z105" s="248">
        <v>13</v>
      </c>
    </row>
    <row r="106" spans="1:26" s="120" customFormat="1" ht="16.5">
      <c r="A106" s="20">
        <v>276</v>
      </c>
      <c r="B106" s="18" t="s">
        <v>132</v>
      </c>
      <c r="C106" s="21">
        <v>15035</v>
      </c>
      <c r="D106" s="21">
        <v>29152334.960000005</v>
      </c>
      <c r="E106" s="21">
        <v>2201574.7415822754</v>
      </c>
      <c r="F106" s="21">
        <v>31353909.701582279</v>
      </c>
      <c r="G106" s="114">
        <v>1359.93</v>
      </c>
      <c r="H106" s="32">
        <v>20446547.550000001</v>
      </c>
      <c r="I106" s="32">
        <v>10907362.151582278</v>
      </c>
      <c r="J106" s="288">
        <f t="shared" si="5"/>
        <v>0.34787885324016982</v>
      </c>
      <c r="K106" s="116">
        <v>0</v>
      </c>
      <c r="L106" s="116">
        <v>0</v>
      </c>
      <c r="M106" s="116">
        <v>110819.44471360753</v>
      </c>
      <c r="N106" s="116">
        <v>283358.32657668728</v>
      </c>
      <c r="O106" s="116">
        <v>62892.757687194797</v>
      </c>
      <c r="P106" s="117">
        <v>-948617.41500000004</v>
      </c>
      <c r="Q106" s="117">
        <v>1817430.1323513938</v>
      </c>
      <c r="R106" s="117">
        <v>476280.07485705195</v>
      </c>
      <c r="S106" s="118">
        <v>21800.75</v>
      </c>
      <c r="T106" s="22">
        <f t="shared" si="6"/>
        <v>12731326.222768214</v>
      </c>
      <c r="U106" s="36">
        <v>5929127.1671364466</v>
      </c>
      <c r="V106" s="22">
        <f t="shared" si="8"/>
        <v>18660453.389904659</v>
      </c>
      <c r="W106" s="22">
        <v>2027800.9120636734</v>
      </c>
      <c r="X106" s="21">
        <f t="shared" si="7"/>
        <v>20688254.301968332</v>
      </c>
      <c r="Y106" s="20">
        <f t="shared" si="9"/>
        <v>1376.0062721628422</v>
      </c>
      <c r="Z106" s="248">
        <v>12</v>
      </c>
    </row>
    <row r="107" spans="1:26" s="120" customFormat="1" ht="16.5">
      <c r="A107" s="20">
        <v>280</v>
      </c>
      <c r="B107" s="18" t="s">
        <v>133</v>
      </c>
      <c r="C107" s="21">
        <v>2050</v>
      </c>
      <c r="D107" s="21">
        <v>2762483.1300000004</v>
      </c>
      <c r="E107" s="21">
        <v>1225544.8544464579</v>
      </c>
      <c r="F107" s="21">
        <v>3988027.9844464585</v>
      </c>
      <c r="G107" s="114">
        <v>1359.93</v>
      </c>
      <c r="H107" s="32">
        <v>2787856.5</v>
      </c>
      <c r="I107" s="32">
        <v>1200171.4844464585</v>
      </c>
      <c r="J107" s="288">
        <f t="shared" si="5"/>
        <v>0.30094359646602209</v>
      </c>
      <c r="K107" s="116">
        <v>245139.58629999997</v>
      </c>
      <c r="L107" s="116">
        <v>0</v>
      </c>
      <c r="M107" s="116">
        <v>19466.185291477675</v>
      </c>
      <c r="N107" s="116">
        <v>22378.828589702938</v>
      </c>
      <c r="O107" s="116">
        <v>0</v>
      </c>
      <c r="P107" s="117">
        <v>-90115.18</v>
      </c>
      <c r="Q107" s="117">
        <v>-7852.4502045848512</v>
      </c>
      <c r="R107" s="117">
        <v>257036.93064005545</v>
      </c>
      <c r="S107" s="118">
        <v>2972.5</v>
      </c>
      <c r="T107" s="22">
        <f t="shared" si="6"/>
        <v>1649197.8850631097</v>
      </c>
      <c r="U107" s="36">
        <v>886576.51308586006</v>
      </c>
      <c r="V107" s="22">
        <f t="shared" si="8"/>
        <v>2535774.3981489697</v>
      </c>
      <c r="W107" s="22">
        <v>505168.02661108016</v>
      </c>
      <c r="X107" s="21">
        <f t="shared" si="7"/>
        <v>3040942.4247600501</v>
      </c>
      <c r="Y107" s="20">
        <f t="shared" si="9"/>
        <v>1483.386548663439</v>
      </c>
      <c r="Z107" s="248">
        <v>15</v>
      </c>
    </row>
    <row r="108" spans="1:26" s="120" customFormat="1" ht="16.5">
      <c r="A108" s="20">
        <v>284</v>
      </c>
      <c r="B108" s="18" t="s">
        <v>134</v>
      </c>
      <c r="C108" s="21">
        <v>2271</v>
      </c>
      <c r="D108" s="21">
        <v>2959921.9099999997</v>
      </c>
      <c r="E108" s="21">
        <v>489851.5161316513</v>
      </c>
      <c r="F108" s="21">
        <v>3449773.4261316508</v>
      </c>
      <c r="G108" s="114">
        <v>1359.93</v>
      </c>
      <c r="H108" s="32">
        <v>3088401.0300000003</v>
      </c>
      <c r="I108" s="32">
        <v>361372.39613165054</v>
      </c>
      <c r="J108" s="288">
        <f t="shared" si="5"/>
        <v>0.10475250153946192</v>
      </c>
      <c r="K108" s="116">
        <v>992.07575199999997</v>
      </c>
      <c r="L108" s="116">
        <v>0</v>
      </c>
      <c r="M108" s="116">
        <v>29390.670013970146</v>
      </c>
      <c r="N108" s="116">
        <v>34421.832752515853</v>
      </c>
      <c r="O108" s="116">
        <v>0</v>
      </c>
      <c r="P108" s="117">
        <v>-112098.15</v>
      </c>
      <c r="Q108" s="117">
        <v>1028817.6081680136</v>
      </c>
      <c r="R108" s="117">
        <v>835201.90222017828</v>
      </c>
      <c r="S108" s="118">
        <v>3292.95</v>
      </c>
      <c r="T108" s="22">
        <f t="shared" si="6"/>
        <v>2181391.2850383287</v>
      </c>
      <c r="U108" s="36">
        <v>965830.33085406851</v>
      </c>
      <c r="V108" s="22">
        <f t="shared" si="8"/>
        <v>3147221.6158923972</v>
      </c>
      <c r="W108" s="22">
        <v>510917.09850622597</v>
      </c>
      <c r="X108" s="21">
        <f t="shared" si="7"/>
        <v>3658138.7143986234</v>
      </c>
      <c r="Y108" s="20">
        <f t="shared" si="9"/>
        <v>1610.8052463225995</v>
      </c>
      <c r="Z108" s="248">
        <v>2</v>
      </c>
    </row>
    <row r="109" spans="1:26" s="120" customFormat="1" ht="16.5">
      <c r="A109" s="20">
        <v>285</v>
      </c>
      <c r="B109" s="18" t="s">
        <v>135</v>
      </c>
      <c r="C109" s="21">
        <v>51241</v>
      </c>
      <c r="D109" s="21">
        <v>62960675.700000003</v>
      </c>
      <c r="E109" s="21">
        <v>14541515.991824944</v>
      </c>
      <c r="F109" s="21">
        <v>77502191.691824943</v>
      </c>
      <c r="G109" s="114">
        <v>1359.93</v>
      </c>
      <c r="H109" s="32">
        <v>69684173.13000001</v>
      </c>
      <c r="I109" s="32">
        <v>7818018.5618249327</v>
      </c>
      <c r="J109" s="288">
        <f t="shared" si="5"/>
        <v>0.10087480613338048</v>
      </c>
      <c r="K109" s="116">
        <v>0</v>
      </c>
      <c r="L109" s="116">
        <v>0</v>
      </c>
      <c r="M109" s="116">
        <v>740361.66200145043</v>
      </c>
      <c r="N109" s="116">
        <v>961421.78623105714</v>
      </c>
      <c r="O109" s="116">
        <v>0</v>
      </c>
      <c r="P109" s="117">
        <v>-5865552.7798999995</v>
      </c>
      <c r="Q109" s="117">
        <v>-810784.20997074631</v>
      </c>
      <c r="R109" s="117">
        <v>2781525.1931927828</v>
      </c>
      <c r="S109" s="118">
        <v>74299.45</v>
      </c>
      <c r="T109" s="22">
        <f t="shared" si="6"/>
        <v>5699289.6633794773</v>
      </c>
      <c r="U109" s="36">
        <v>11015504.544880327</v>
      </c>
      <c r="V109" s="22">
        <f t="shared" si="8"/>
        <v>16714794.208259804</v>
      </c>
      <c r="W109" s="22">
        <v>7795134.9180065216</v>
      </c>
      <c r="X109" s="21">
        <f t="shared" si="7"/>
        <v>24509929.126266327</v>
      </c>
      <c r="Y109" s="20">
        <f t="shared" si="9"/>
        <v>478.32651834012466</v>
      </c>
      <c r="Z109" s="248">
        <v>8</v>
      </c>
    </row>
    <row r="110" spans="1:26" s="120" customFormat="1" ht="16.5">
      <c r="A110" s="20">
        <v>286</v>
      </c>
      <c r="B110" s="18" t="s">
        <v>136</v>
      </c>
      <c r="C110" s="21">
        <v>80454</v>
      </c>
      <c r="D110" s="21">
        <v>99793602.049999982</v>
      </c>
      <c r="E110" s="21">
        <v>15640076.92302623</v>
      </c>
      <c r="F110" s="21">
        <v>115433678.97302622</v>
      </c>
      <c r="G110" s="114">
        <v>1359.93</v>
      </c>
      <c r="H110" s="32">
        <v>109411808.22</v>
      </c>
      <c r="I110" s="32">
        <v>6021870.7530262172</v>
      </c>
      <c r="J110" s="288">
        <f t="shared" si="5"/>
        <v>5.2167364036221769E-2</v>
      </c>
      <c r="K110" s="116">
        <v>0</v>
      </c>
      <c r="L110" s="116">
        <v>0</v>
      </c>
      <c r="M110" s="116">
        <v>993717.46948072221</v>
      </c>
      <c r="N110" s="116">
        <v>1616316.2055287121</v>
      </c>
      <c r="O110" s="116">
        <v>0</v>
      </c>
      <c r="P110" s="117">
        <v>-6254733.5722999992</v>
      </c>
      <c r="Q110" s="117">
        <v>-4301015.2112129303</v>
      </c>
      <c r="R110" s="117">
        <v>-406993.69615939754</v>
      </c>
      <c r="S110" s="118">
        <v>116658.3</v>
      </c>
      <c r="T110" s="22">
        <f t="shared" si="6"/>
        <v>-2214179.7516366756</v>
      </c>
      <c r="U110" s="36">
        <v>13395157.235847188</v>
      </c>
      <c r="V110" s="22">
        <f t="shared" si="8"/>
        <v>11180977.484210514</v>
      </c>
      <c r="W110" s="22">
        <v>13075249.793361763</v>
      </c>
      <c r="X110" s="21">
        <f t="shared" si="7"/>
        <v>24256227.277572274</v>
      </c>
      <c r="Y110" s="20">
        <f t="shared" si="9"/>
        <v>301.49187458140398</v>
      </c>
      <c r="Z110" s="248">
        <v>8</v>
      </c>
    </row>
    <row r="111" spans="1:26" s="120" customFormat="1" ht="16.5">
      <c r="A111" s="20">
        <v>287</v>
      </c>
      <c r="B111" s="18" t="s">
        <v>137</v>
      </c>
      <c r="C111" s="21">
        <v>6380</v>
      </c>
      <c r="D111" s="21">
        <v>7286544.1400000006</v>
      </c>
      <c r="E111" s="21">
        <v>2463853.1604757118</v>
      </c>
      <c r="F111" s="21">
        <v>9750397.3004757129</v>
      </c>
      <c r="G111" s="114">
        <v>1359.93</v>
      </c>
      <c r="H111" s="32">
        <v>8676353.4000000004</v>
      </c>
      <c r="I111" s="32">
        <v>1074043.9004757125</v>
      </c>
      <c r="J111" s="288">
        <f t="shared" si="5"/>
        <v>0.1101538601327877</v>
      </c>
      <c r="K111" s="116">
        <v>368375.54306666675</v>
      </c>
      <c r="L111" s="116">
        <v>0</v>
      </c>
      <c r="M111" s="116">
        <v>76589.314320117599</v>
      </c>
      <c r="N111" s="116">
        <v>89800.955144554653</v>
      </c>
      <c r="O111" s="116">
        <v>0</v>
      </c>
      <c r="P111" s="117">
        <v>-269805.06000000006</v>
      </c>
      <c r="Q111" s="117">
        <v>1606930.1544386714</v>
      </c>
      <c r="R111" s="117">
        <v>1072595.0618642569</v>
      </c>
      <c r="S111" s="118">
        <v>9251</v>
      </c>
      <c r="T111" s="22">
        <f t="shared" si="6"/>
        <v>4027780.8693099795</v>
      </c>
      <c r="U111" s="36">
        <v>2192390.0959008886</v>
      </c>
      <c r="V111" s="22">
        <f t="shared" si="8"/>
        <v>6220170.965210868</v>
      </c>
      <c r="W111" s="22">
        <v>1442594.6279899105</v>
      </c>
      <c r="X111" s="21">
        <f t="shared" si="7"/>
        <v>7662765.5932007786</v>
      </c>
      <c r="Y111" s="20">
        <f t="shared" si="9"/>
        <v>1201.0604378057646</v>
      </c>
      <c r="Z111" s="248">
        <v>15</v>
      </c>
    </row>
    <row r="112" spans="1:26" s="120" customFormat="1" ht="16.5">
      <c r="A112" s="20">
        <v>288</v>
      </c>
      <c r="B112" s="18" t="s">
        <v>138</v>
      </c>
      <c r="C112" s="21">
        <v>6442</v>
      </c>
      <c r="D112" s="21">
        <v>10302058.140000001</v>
      </c>
      <c r="E112" s="21">
        <v>2754662.8077183389</v>
      </c>
      <c r="F112" s="21">
        <v>13056720.947718339</v>
      </c>
      <c r="G112" s="114">
        <v>1359.93</v>
      </c>
      <c r="H112" s="32">
        <v>8760669.0600000005</v>
      </c>
      <c r="I112" s="32">
        <v>4296051.8877183385</v>
      </c>
      <c r="J112" s="288">
        <f t="shared" si="5"/>
        <v>0.32902992297381323</v>
      </c>
      <c r="K112" s="116">
        <v>0</v>
      </c>
      <c r="L112" s="116">
        <v>0</v>
      </c>
      <c r="M112" s="116">
        <v>69372.938760960184</v>
      </c>
      <c r="N112" s="116">
        <v>104493.14682964254</v>
      </c>
      <c r="O112" s="116">
        <v>0</v>
      </c>
      <c r="P112" s="117">
        <v>-243838.98499999999</v>
      </c>
      <c r="Q112" s="117">
        <v>-483541.52055936662</v>
      </c>
      <c r="R112" s="117">
        <v>-621626.37596266565</v>
      </c>
      <c r="S112" s="118">
        <v>9340.9</v>
      </c>
      <c r="T112" s="22">
        <f t="shared" si="6"/>
        <v>3130251.9917869088</v>
      </c>
      <c r="U112" s="36">
        <v>1905995.9527615481</v>
      </c>
      <c r="V112" s="22">
        <f t="shared" si="8"/>
        <v>5036247.9445484569</v>
      </c>
      <c r="W112" s="22">
        <v>1335863.8451157999</v>
      </c>
      <c r="X112" s="21">
        <f t="shared" si="7"/>
        <v>6372111.7896642573</v>
      </c>
      <c r="Y112" s="20">
        <f t="shared" si="9"/>
        <v>989.15116263027903</v>
      </c>
      <c r="Z112" s="248">
        <v>15</v>
      </c>
    </row>
    <row r="113" spans="1:26" s="120" customFormat="1" ht="16.5">
      <c r="A113" s="20">
        <v>290</v>
      </c>
      <c r="B113" s="18" t="s">
        <v>139</v>
      </c>
      <c r="C113" s="21">
        <v>7928</v>
      </c>
      <c r="D113" s="21">
        <v>8408748.9900000002</v>
      </c>
      <c r="E113" s="21">
        <v>4651645.2549636867</v>
      </c>
      <c r="F113" s="21">
        <v>13060394.244963687</v>
      </c>
      <c r="G113" s="114">
        <v>1359.93</v>
      </c>
      <c r="H113" s="32">
        <v>10781525.040000001</v>
      </c>
      <c r="I113" s="32">
        <v>2278869.2049636859</v>
      </c>
      <c r="J113" s="288">
        <f t="shared" si="5"/>
        <v>0.17448701488030938</v>
      </c>
      <c r="K113" s="116">
        <v>1053206.267128</v>
      </c>
      <c r="L113" s="116">
        <v>0</v>
      </c>
      <c r="M113" s="116">
        <v>98112.773224334072</v>
      </c>
      <c r="N113" s="116">
        <v>162589.82053494433</v>
      </c>
      <c r="O113" s="116">
        <v>0</v>
      </c>
      <c r="P113" s="117">
        <v>-436080.05</v>
      </c>
      <c r="Q113" s="117">
        <v>-65082.62521018627</v>
      </c>
      <c r="R113" s="117">
        <v>552853.15065888315</v>
      </c>
      <c r="S113" s="118">
        <v>11495.6</v>
      </c>
      <c r="T113" s="22">
        <f t="shared" si="6"/>
        <v>3655964.1412996612</v>
      </c>
      <c r="U113" s="36">
        <v>2395832.6796926549</v>
      </c>
      <c r="V113" s="22">
        <f t="shared" si="8"/>
        <v>6051796.8209923161</v>
      </c>
      <c r="W113" s="22">
        <v>1696306.0079607312</v>
      </c>
      <c r="X113" s="21">
        <f t="shared" si="7"/>
        <v>7748102.8289530473</v>
      </c>
      <c r="Y113" s="20">
        <f t="shared" si="9"/>
        <v>977.30863130083844</v>
      </c>
      <c r="Z113" s="248">
        <v>18</v>
      </c>
    </row>
    <row r="114" spans="1:26" s="120" customFormat="1" ht="16.5">
      <c r="A114" s="20">
        <v>291</v>
      </c>
      <c r="B114" s="18" t="s">
        <v>140</v>
      </c>
      <c r="C114" s="21">
        <v>2158</v>
      </c>
      <c r="D114" s="21">
        <v>1831518.25</v>
      </c>
      <c r="E114" s="21">
        <v>792813.40207924799</v>
      </c>
      <c r="F114" s="21">
        <v>2624331.6520792479</v>
      </c>
      <c r="G114" s="114">
        <v>1359.93</v>
      </c>
      <c r="H114" s="32">
        <v>2934728.94</v>
      </c>
      <c r="I114" s="32">
        <v>-310397.28792075207</v>
      </c>
      <c r="J114" s="288">
        <f t="shared" si="5"/>
        <v>-0.11827670015519018</v>
      </c>
      <c r="K114" s="116">
        <v>273922.87928200001</v>
      </c>
      <c r="L114" s="116">
        <v>0</v>
      </c>
      <c r="M114" s="116">
        <v>23174.101111511514</v>
      </c>
      <c r="N114" s="116">
        <v>41182.511419931041</v>
      </c>
      <c r="O114" s="116">
        <v>0</v>
      </c>
      <c r="P114" s="117">
        <v>-118952.0425</v>
      </c>
      <c r="Q114" s="117">
        <v>962215.81022848887</v>
      </c>
      <c r="R114" s="117">
        <v>903744.98393354379</v>
      </c>
      <c r="S114" s="118">
        <v>3129.1</v>
      </c>
      <c r="T114" s="22">
        <f t="shared" si="6"/>
        <v>1778020.0555547234</v>
      </c>
      <c r="U114" s="36">
        <v>19145.753422128564</v>
      </c>
      <c r="V114" s="22">
        <f t="shared" si="8"/>
        <v>1797165.8089768519</v>
      </c>
      <c r="W114" s="22">
        <v>449064.00983901828</v>
      </c>
      <c r="X114" s="21">
        <f t="shared" si="7"/>
        <v>2246229.8188158702</v>
      </c>
      <c r="Y114" s="20">
        <f t="shared" si="9"/>
        <v>1040.8849948173633</v>
      </c>
      <c r="Z114" s="248">
        <v>6</v>
      </c>
    </row>
    <row r="115" spans="1:26" s="120" customFormat="1" ht="16.5">
      <c r="A115" s="20">
        <v>297</v>
      </c>
      <c r="B115" s="18" t="s">
        <v>141</v>
      </c>
      <c r="C115" s="21">
        <v>121543</v>
      </c>
      <c r="D115" s="21">
        <v>163844982.57999998</v>
      </c>
      <c r="E115" s="21">
        <v>22373048.483027115</v>
      </c>
      <c r="F115" s="21">
        <v>186218031.06302708</v>
      </c>
      <c r="G115" s="114">
        <v>1359.93</v>
      </c>
      <c r="H115" s="32">
        <v>165289971.99000001</v>
      </c>
      <c r="I115" s="32">
        <v>20928059.073027074</v>
      </c>
      <c r="J115" s="288">
        <f t="shared" si="5"/>
        <v>0.11238470814860992</v>
      </c>
      <c r="K115" s="116">
        <v>0</v>
      </c>
      <c r="L115" s="116">
        <v>0</v>
      </c>
      <c r="M115" s="116">
        <v>1622075.8122482179</v>
      </c>
      <c r="N115" s="116">
        <v>2477027.4075855273</v>
      </c>
      <c r="O115" s="116">
        <v>977406.1226856556</v>
      </c>
      <c r="P115" s="117">
        <v>-13490950.189900002</v>
      </c>
      <c r="Q115" s="117">
        <v>-11805262.822869556</v>
      </c>
      <c r="R115" s="117">
        <v>-4935372.5064624157</v>
      </c>
      <c r="S115" s="118">
        <v>176237.35</v>
      </c>
      <c r="T115" s="22">
        <f t="shared" si="6"/>
        <v>-4050779.7536854967</v>
      </c>
      <c r="U115" s="36">
        <v>25752760.723499291</v>
      </c>
      <c r="V115" s="22">
        <f t="shared" si="8"/>
        <v>21701980.969813794</v>
      </c>
      <c r="W115" s="22">
        <v>19198097.359689422</v>
      </c>
      <c r="X115" s="21">
        <f t="shared" si="7"/>
        <v>40900078.329503216</v>
      </c>
      <c r="Y115" s="20">
        <f t="shared" si="9"/>
        <v>336.50706605483833</v>
      </c>
      <c r="Z115" s="248">
        <v>11</v>
      </c>
    </row>
    <row r="116" spans="1:26" s="120" customFormat="1" ht="16.5">
      <c r="A116" s="20">
        <v>300</v>
      </c>
      <c r="B116" s="18" t="s">
        <v>142</v>
      </c>
      <c r="C116" s="21">
        <v>3528</v>
      </c>
      <c r="D116" s="21">
        <v>4798226.74</v>
      </c>
      <c r="E116" s="21">
        <v>647503.29565960134</v>
      </c>
      <c r="F116" s="21">
        <v>5445730.0356596019</v>
      </c>
      <c r="G116" s="114">
        <v>1359.93</v>
      </c>
      <c r="H116" s="32">
        <v>4797833.04</v>
      </c>
      <c r="I116" s="32">
        <v>647896.99565960187</v>
      </c>
      <c r="J116" s="288">
        <f t="shared" si="5"/>
        <v>0.11897339592984925</v>
      </c>
      <c r="K116" s="116">
        <v>87516.565247999999</v>
      </c>
      <c r="L116" s="116">
        <v>0</v>
      </c>
      <c r="M116" s="116">
        <v>45793.407756311586</v>
      </c>
      <c r="N116" s="116">
        <v>60155.52991130967</v>
      </c>
      <c r="O116" s="116">
        <v>0</v>
      </c>
      <c r="P116" s="117">
        <v>-162048.93</v>
      </c>
      <c r="Q116" s="117">
        <v>1325560.2991796143</v>
      </c>
      <c r="R116" s="117">
        <v>729078.90658615809</v>
      </c>
      <c r="S116" s="117">
        <v>5115.5999999999995</v>
      </c>
      <c r="T116" s="22">
        <f t="shared" si="6"/>
        <v>2739068.3743409957</v>
      </c>
      <c r="U116" s="36">
        <v>1819192.8651593679</v>
      </c>
      <c r="V116" s="22">
        <f t="shared" si="8"/>
        <v>4558261.2395003634</v>
      </c>
      <c r="W116" s="22">
        <v>777950.74050796952</v>
      </c>
      <c r="X116" s="21">
        <f t="shared" si="7"/>
        <v>5336211.980008333</v>
      </c>
      <c r="Y116" s="20">
        <f t="shared" si="9"/>
        <v>1512.5317403651738</v>
      </c>
      <c r="Z116" s="248">
        <v>14</v>
      </c>
    </row>
    <row r="117" spans="1:26" s="120" customFormat="1" ht="16.5">
      <c r="A117" s="20">
        <v>301</v>
      </c>
      <c r="B117" s="18" t="s">
        <v>143</v>
      </c>
      <c r="C117" s="21">
        <v>20197</v>
      </c>
      <c r="D117" s="21">
        <v>27812475.380000003</v>
      </c>
      <c r="E117" s="21">
        <v>3341009.2352786195</v>
      </c>
      <c r="F117" s="21">
        <v>31153484.615278624</v>
      </c>
      <c r="G117" s="114">
        <v>1359.93</v>
      </c>
      <c r="H117" s="32">
        <v>27466506.210000001</v>
      </c>
      <c r="I117" s="32">
        <v>3686978.4052786231</v>
      </c>
      <c r="J117" s="288">
        <f t="shared" si="5"/>
        <v>0.11834882841550302</v>
      </c>
      <c r="K117" s="116">
        <v>0</v>
      </c>
      <c r="L117" s="116">
        <v>0</v>
      </c>
      <c r="M117" s="116">
        <v>233540.02314767594</v>
      </c>
      <c r="N117" s="116">
        <v>377640.60057288973</v>
      </c>
      <c r="O117" s="116">
        <v>0</v>
      </c>
      <c r="P117" s="117">
        <v>-1173178.7399999998</v>
      </c>
      <c r="Q117" s="117">
        <v>463551.83119081572</v>
      </c>
      <c r="R117" s="117">
        <v>-803769.0156173053</v>
      </c>
      <c r="S117" s="118">
        <v>29285.649999999998</v>
      </c>
      <c r="T117" s="22">
        <f t="shared" si="6"/>
        <v>2814048.7545726993</v>
      </c>
      <c r="U117" s="36">
        <v>10993483.86192004</v>
      </c>
      <c r="V117" s="22">
        <f t="shared" si="8"/>
        <v>13807532.616492739</v>
      </c>
      <c r="W117" s="22">
        <v>4466289.7991133537</v>
      </c>
      <c r="X117" s="21">
        <f t="shared" si="7"/>
        <v>18273822.415606093</v>
      </c>
      <c r="Y117" s="20">
        <f t="shared" si="9"/>
        <v>904.77904716572232</v>
      </c>
      <c r="Z117" s="248">
        <v>14</v>
      </c>
    </row>
    <row r="118" spans="1:26" s="120" customFormat="1" ht="16.5">
      <c r="A118" s="20">
        <v>304</v>
      </c>
      <c r="B118" s="18" t="s">
        <v>144</v>
      </c>
      <c r="C118" s="21">
        <v>971</v>
      </c>
      <c r="D118" s="21">
        <v>803198.7300000001</v>
      </c>
      <c r="E118" s="21">
        <v>629896.69147933903</v>
      </c>
      <c r="F118" s="21">
        <v>1433095.4214793392</v>
      </c>
      <c r="G118" s="114">
        <v>1359.93</v>
      </c>
      <c r="H118" s="32">
        <v>1320492.03</v>
      </c>
      <c r="I118" s="32">
        <v>112603.39147933922</v>
      </c>
      <c r="J118" s="288">
        <f t="shared" si="5"/>
        <v>7.8573547714709938E-2</v>
      </c>
      <c r="K118" s="116">
        <v>116093.13189300001</v>
      </c>
      <c r="L118" s="116">
        <v>0</v>
      </c>
      <c r="M118" s="116">
        <v>9668.4107511964339</v>
      </c>
      <c r="N118" s="116">
        <v>11355.653867118101</v>
      </c>
      <c r="O118" s="116">
        <v>15532.095530142493</v>
      </c>
      <c r="P118" s="117">
        <v>-52051.27</v>
      </c>
      <c r="Q118" s="117">
        <v>-369578.77209693141</v>
      </c>
      <c r="R118" s="117">
        <v>-92303.743131439114</v>
      </c>
      <c r="S118" s="117">
        <v>1407.95</v>
      </c>
      <c r="T118" s="22">
        <f t="shared" si="6"/>
        <v>-247273.1517075742</v>
      </c>
      <c r="U118" s="36">
        <v>-68170.124106726551</v>
      </c>
      <c r="V118" s="22">
        <f t="shared" si="8"/>
        <v>-315443.27581430075</v>
      </c>
      <c r="W118" s="22">
        <v>180430.88589154335</v>
      </c>
      <c r="X118" s="21">
        <f t="shared" si="7"/>
        <v>-135012.3899227574</v>
      </c>
      <c r="Y118" s="20">
        <f t="shared" si="9"/>
        <v>-139.04468581128467</v>
      </c>
      <c r="Z118" s="248">
        <v>2</v>
      </c>
    </row>
    <row r="119" spans="1:26" s="120" customFormat="1" ht="16.5">
      <c r="A119" s="20">
        <v>305</v>
      </c>
      <c r="B119" s="18" t="s">
        <v>145</v>
      </c>
      <c r="C119" s="21">
        <v>15165</v>
      </c>
      <c r="D119" s="21">
        <v>21004815.5</v>
      </c>
      <c r="E119" s="21">
        <v>5694192.6330307629</v>
      </c>
      <c r="F119" s="21">
        <v>26699008.133030765</v>
      </c>
      <c r="G119" s="114">
        <v>1359.93</v>
      </c>
      <c r="H119" s="32">
        <v>20623338.449999999</v>
      </c>
      <c r="I119" s="32">
        <v>6075669.6830307655</v>
      </c>
      <c r="J119" s="288">
        <f t="shared" si="5"/>
        <v>0.22756162523933729</v>
      </c>
      <c r="K119" s="116">
        <v>837428.41623000009</v>
      </c>
      <c r="L119" s="116">
        <v>0</v>
      </c>
      <c r="M119" s="116">
        <v>201082.48159467397</v>
      </c>
      <c r="N119" s="116">
        <v>248267.03404910504</v>
      </c>
      <c r="O119" s="116">
        <v>0</v>
      </c>
      <c r="P119" s="117">
        <v>-877116.625</v>
      </c>
      <c r="Q119" s="117">
        <v>1936547.7977629702</v>
      </c>
      <c r="R119" s="117">
        <v>2384920.8865310634</v>
      </c>
      <c r="S119" s="118">
        <v>21989.25</v>
      </c>
      <c r="T119" s="22">
        <f t="shared" si="6"/>
        <v>10828788.924198579</v>
      </c>
      <c r="U119" s="36">
        <v>4277387.8581201322</v>
      </c>
      <c r="V119" s="22">
        <f t="shared" si="8"/>
        <v>15106176.782318711</v>
      </c>
      <c r="W119" s="22">
        <v>2761083.9066240275</v>
      </c>
      <c r="X119" s="21">
        <f t="shared" si="7"/>
        <v>17867260.688942738</v>
      </c>
      <c r="Y119" s="20">
        <f t="shared" si="9"/>
        <v>1178.1906158221391</v>
      </c>
      <c r="Z119" s="248">
        <v>17</v>
      </c>
    </row>
    <row r="120" spans="1:26" s="120" customFormat="1" ht="16.5">
      <c r="A120" s="20">
        <v>309</v>
      </c>
      <c r="B120" s="18" t="s">
        <v>146</v>
      </c>
      <c r="C120" s="21">
        <v>6506</v>
      </c>
      <c r="D120" s="21">
        <v>8297091.5099999998</v>
      </c>
      <c r="E120" s="21">
        <v>1637440.5547035031</v>
      </c>
      <c r="F120" s="21">
        <v>9934532.0647035036</v>
      </c>
      <c r="G120" s="114">
        <v>1359.93</v>
      </c>
      <c r="H120" s="32">
        <v>8847704.5800000001</v>
      </c>
      <c r="I120" s="32">
        <v>1086827.4847035035</v>
      </c>
      <c r="J120" s="288">
        <f t="shared" si="5"/>
        <v>0.10939896087958723</v>
      </c>
      <c r="K120" s="116">
        <v>150207.14488000001</v>
      </c>
      <c r="L120" s="116">
        <v>0</v>
      </c>
      <c r="M120" s="116">
        <v>91923.766834041569</v>
      </c>
      <c r="N120" s="116">
        <v>126697.46830865419</v>
      </c>
      <c r="O120" s="116">
        <v>0</v>
      </c>
      <c r="P120" s="117">
        <v>-638438.92499999993</v>
      </c>
      <c r="Q120" s="117">
        <v>-532927.13107197662</v>
      </c>
      <c r="R120" s="117">
        <v>-521292.66121300391</v>
      </c>
      <c r="S120" s="118">
        <v>9433.6999999999989</v>
      </c>
      <c r="T120" s="22">
        <f t="shared" si="6"/>
        <v>-227569.15255878121</v>
      </c>
      <c r="U120" s="36">
        <v>3787109.2199458862</v>
      </c>
      <c r="V120" s="22">
        <f t="shared" si="8"/>
        <v>3559540.067387105</v>
      </c>
      <c r="W120" s="22">
        <v>1250746.4678319863</v>
      </c>
      <c r="X120" s="21">
        <f t="shared" si="7"/>
        <v>4810286.535219091</v>
      </c>
      <c r="Y120" s="20">
        <f t="shared" si="9"/>
        <v>739.36159471550741</v>
      </c>
      <c r="Z120" s="248">
        <v>12</v>
      </c>
    </row>
    <row r="121" spans="1:26" s="120" customFormat="1" ht="16.5">
      <c r="A121" s="20">
        <v>312</v>
      </c>
      <c r="B121" s="18" t="s">
        <v>147</v>
      </c>
      <c r="C121" s="21">
        <v>1232</v>
      </c>
      <c r="D121" s="21">
        <v>1721390.13</v>
      </c>
      <c r="E121" s="21">
        <v>477428.1122143527</v>
      </c>
      <c r="F121" s="21">
        <v>2198818.2422143528</v>
      </c>
      <c r="G121" s="114">
        <v>1359.93</v>
      </c>
      <c r="H121" s="32">
        <v>1675433.76</v>
      </c>
      <c r="I121" s="32">
        <v>523384.48221435281</v>
      </c>
      <c r="J121" s="288">
        <f t="shared" si="5"/>
        <v>0.23802989813622369</v>
      </c>
      <c r="K121" s="116">
        <v>152772.12104</v>
      </c>
      <c r="L121" s="116">
        <v>0</v>
      </c>
      <c r="M121" s="116">
        <v>16172.864203043246</v>
      </c>
      <c r="N121" s="116">
        <v>22072.596562140268</v>
      </c>
      <c r="O121" s="116">
        <v>0</v>
      </c>
      <c r="P121" s="117">
        <v>-63725.404999999999</v>
      </c>
      <c r="Q121" s="117">
        <v>61286.43494559903</v>
      </c>
      <c r="R121" s="117">
        <v>-37461.443957193558</v>
      </c>
      <c r="S121" s="118">
        <v>1786.3999999999999</v>
      </c>
      <c r="T121" s="22">
        <f t="shared" si="6"/>
        <v>676288.05000794178</v>
      </c>
      <c r="U121" s="36">
        <v>63056.143660222842</v>
      </c>
      <c r="V121" s="22">
        <f t="shared" si="8"/>
        <v>739344.19366816466</v>
      </c>
      <c r="W121" s="22">
        <v>292553.94335623615</v>
      </c>
      <c r="X121" s="21">
        <f t="shared" si="7"/>
        <v>1031898.1370244008</v>
      </c>
      <c r="Y121" s="20">
        <f t="shared" si="9"/>
        <v>837.57965667564997</v>
      </c>
      <c r="Z121" s="248">
        <v>13</v>
      </c>
    </row>
    <row r="122" spans="1:26" s="120" customFormat="1" ht="16.5">
      <c r="A122" s="20">
        <v>316</v>
      </c>
      <c r="B122" s="18" t="s">
        <v>148</v>
      </c>
      <c r="C122" s="21">
        <v>4245</v>
      </c>
      <c r="D122" s="21">
        <v>5264448.9399999995</v>
      </c>
      <c r="E122" s="21">
        <v>914286.66758430377</v>
      </c>
      <c r="F122" s="21">
        <v>6178735.6075843032</v>
      </c>
      <c r="G122" s="114">
        <v>1359.93</v>
      </c>
      <c r="H122" s="32">
        <v>5772902.8500000006</v>
      </c>
      <c r="I122" s="32">
        <v>405832.75758430269</v>
      </c>
      <c r="J122" s="288">
        <f t="shared" si="5"/>
        <v>6.5682169194316908E-2</v>
      </c>
      <c r="K122" s="116">
        <v>0</v>
      </c>
      <c r="L122" s="116">
        <v>0</v>
      </c>
      <c r="M122" s="116">
        <v>45664.358954952586</v>
      </c>
      <c r="N122" s="116">
        <v>78601.853954837352</v>
      </c>
      <c r="O122" s="116">
        <v>0</v>
      </c>
      <c r="P122" s="117">
        <v>-426536.98249999998</v>
      </c>
      <c r="Q122" s="117">
        <v>-110788.76585552718</v>
      </c>
      <c r="R122" s="117">
        <v>-152930.17921883069</v>
      </c>
      <c r="S122" s="118">
        <v>6155.25</v>
      </c>
      <c r="T122" s="22">
        <f t="shared" si="6"/>
        <v>-154001.70708026527</v>
      </c>
      <c r="U122" s="36">
        <v>1836399.7063137365</v>
      </c>
      <c r="V122" s="22">
        <f t="shared" si="8"/>
        <v>1682397.9992334712</v>
      </c>
      <c r="W122" s="22">
        <v>826735.03650535177</v>
      </c>
      <c r="X122" s="21">
        <f t="shared" si="7"/>
        <v>2509133.035738823</v>
      </c>
      <c r="Y122" s="20">
        <f t="shared" si="9"/>
        <v>591.07963150502303</v>
      </c>
      <c r="Z122" s="248">
        <v>7</v>
      </c>
    </row>
    <row r="123" spans="1:26" s="120" customFormat="1" ht="16.5">
      <c r="A123" s="20">
        <v>317</v>
      </c>
      <c r="B123" s="18" t="s">
        <v>149</v>
      </c>
      <c r="C123" s="21">
        <v>2533</v>
      </c>
      <c r="D123" s="21">
        <v>4250173.95</v>
      </c>
      <c r="E123" s="21">
        <v>794057.5773652402</v>
      </c>
      <c r="F123" s="21">
        <v>5044231.5273652403</v>
      </c>
      <c r="G123" s="114">
        <v>1359.93</v>
      </c>
      <c r="H123" s="32">
        <v>3444702.69</v>
      </c>
      <c r="I123" s="32">
        <v>1599528.8373652403</v>
      </c>
      <c r="J123" s="288">
        <f t="shared" si="5"/>
        <v>0.3171005987111627</v>
      </c>
      <c r="K123" s="116">
        <v>283254.67794300005</v>
      </c>
      <c r="L123" s="116">
        <v>0</v>
      </c>
      <c r="M123" s="116">
        <v>35221.315942959627</v>
      </c>
      <c r="N123" s="116">
        <v>47663.747391869038</v>
      </c>
      <c r="O123" s="116">
        <v>0</v>
      </c>
      <c r="P123" s="117">
        <v>-140938.065</v>
      </c>
      <c r="Q123" s="117">
        <v>848028.36924636201</v>
      </c>
      <c r="R123" s="117">
        <v>436947.22475092119</v>
      </c>
      <c r="S123" s="118">
        <v>3672.85</v>
      </c>
      <c r="T123" s="22">
        <f t="shared" si="6"/>
        <v>3113378.9576403522</v>
      </c>
      <c r="U123" s="36">
        <v>1442924.3338188757</v>
      </c>
      <c r="V123" s="22">
        <f t="shared" si="8"/>
        <v>4556303.2914592279</v>
      </c>
      <c r="W123" s="22">
        <v>594698.73847422237</v>
      </c>
      <c r="X123" s="21">
        <f t="shared" si="7"/>
        <v>5151002.0299334507</v>
      </c>
      <c r="Y123" s="20">
        <f t="shared" si="9"/>
        <v>2033.5578483748325</v>
      </c>
      <c r="Z123" s="248">
        <v>17</v>
      </c>
    </row>
    <row r="124" spans="1:26" s="120" customFormat="1" ht="16.5">
      <c r="A124" s="20">
        <v>320</v>
      </c>
      <c r="B124" s="18" t="s">
        <v>150</v>
      </c>
      <c r="C124" s="21">
        <v>7105</v>
      </c>
      <c r="D124" s="21">
        <v>6715790.2800000003</v>
      </c>
      <c r="E124" s="21">
        <v>3632955.5595041439</v>
      </c>
      <c r="F124" s="21">
        <v>10348745.839504145</v>
      </c>
      <c r="G124" s="114">
        <v>1359.93</v>
      </c>
      <c r="H124" s="32">
        <v>9662302.6500000004</v>
      </c>
      <c r="I124" s="32">
        <v>686443.18950414471</v>
      </c>
      <c r="J124" s="288">
        <f t="shared" si="5"/>
        <v>6.6331051138949923E-2</v>
      </c>
      <c r="K124" s="116">
        <v>956502.75266</v>
      </c>
      <c r="L124" s="116">
        <v>0</v>
      </c>
      <c r="M124" s="116">
        <v>88568.875538394583</v>
      </c>
      <c r="N124" s="116">
        <v>111616.95901181227</v>
      </c>
      <c r="O124" s="116">
        <v>0</v>
      </c>
      <c r="P124" s="117">
        <v>-428551.44200000004</v>
      </c>
      <c r="Q124" s="117">
        <v>1216368.6201065173</v>
      </c>
      <c r="R124" s="117">
        <v>1385171.8279903987</v>
      </c>
      <c r="S124" s="118">
        <v>10302.25</v>
      </c>
      <c r="T124" s="22">
        <f t="shared" si="6"/>
        <v>4026423.0328112673</v>
      </c>
      <c r="U124" s="36">
        <v>2612167.221611321</v>
      </c>
      <c r="V124" s="22">
        <f t="shared" si="8"/>
        <v>6638590.2544225883</v>
      </c>
      <c r="W124" s="22">
        <v>1333239.8237081533</v>
      </c>
      <c r="X124" s="21">
        <f t="shared" si="7"/>
        <v>7971830.0781307416</v>
      </c>
      <c r="Y124" s="20">
        <f t="shared" si="9"/>
        <v>1122.0028259156568</v>
      </c>
      <c r="Z124" s="248">
        <v>19</v>
      </c>
    </row>
    <row r="125" spans="1:26" s="120" customFormat="1" ht="16.5">
      <c r="A125" s="20">
        <v>322</v>
      </c>
      <c r="B125" s="18" t="s">
        <v>151</v>
      </c>
      <c r="C125" s="21">
        <v>6614</v>
      </c>
      <c r="D125" s="21">
        <v>7683741.8099999996</v>
      </c>
      <c r="E125" s="21">
        <v>5425514.8521252768</v>
      </c>
      <c r="F125" s="21">
        <v>13109256.662125276</v>
      </c>
      <c r="G125" s="114">
        <v>1359.93</v>
      </c>
      <c r="H125" s="32">
        <v>8994577.0199999996</v>
      </c>
      <c r="I125" s="32">
        <v>4114679.6421252768</v>
      </c>
      <c r="J125" s="288">
        <f t="shared" si="5"/>
        <v>0.31387589305602959</v>
      </c>
      <c r="K125" s="116">
        <v>782691.79803000006</v>
      </c>
      <c r="L125" s="116">
        <v>0</v>
      </c>
      <c r="M125" s="116">
        <v>73046.726937049272</v>
      </c>
      <c r="N125" s="116">
        <v>104463.94856786456</v>
      </c>
      <c r="O125" s="116">
        <v>0</v>
      </c>
      <c r="P125" s="117">
        <v>-370988.4325</v>
      </c>
      <c r="Q125" s="117">
        <v>1247601.3822249568</v>
      </c>
      <c r="R125" s="117">
        <v>1232932.1242705504</v>
      </c>
      <c r="S125" s="118">
        <v>9590.2999999999993</v>
      </c>
      <c r="T125" s="22">
        <f t="shared" si="6"/>
        <v>7194017.4896556977</v>
      </c>
      <c r="U125" s="36">
        <v>1998389.8838614053</v>
      </c>
      <c r="V125" s="22">
        <f t="shared" si="8"/>
        <v>9192407.3735171035</v>
      </c>
      <c r="W125" s="22">
        <v>1276403.4791246401</v>
      </c>
      <c r="X125" s="21">
        <f t="shared" si="7"/>
        <v>10468810.852641743</v>
      </c>
      <c r="Y125" s="20">
        <f t="shared" si="9"/>
        <v>1582.8259529243639</v>
      </c>
      <c r="Z125" s="248">
        <v>2</v>
      </c>
    </row>
    <row r="126" spans="1:26" s="120" customFormat="1" ht="16.5">
      <c r="A126" s="20">
        <v>398</v>
      </c>
      <c r="B126" s="18" t="s">
        <v>152</v>
      </c>
      <c r="C126" s="21">
        <v>120027</v>
      </c>
      <c r="D126" s="21">
        <v>162510298.80000001</v>
      </c>
      <c r="E126" s="21">
        <v>31471456.311916772</v>
      </c>
      <c r="F126" s="21">
        <v>193981755.11191678</v>
      </c>
      <c r="G126" s="114">
        <v>1359.93</v>
      </c>
      <c r="H126" s="32">
        <v>163228318.11000001</v>
      </c>
      <c r="I126" s="32">
        <v>30753437.001916766</v>
      </c>
      <c r="J126" s="288">
        <f t="shared" si="5"/>
        <v>0.15853778095869753</v>
      </c>
      <c r="K126" s="116">
        <v>0</v>
      </c>
      <c r="L126" s="116">
        <v>0</v>
      </c>
      <c r="M126" s="116">
        <v>1638124.5154599557</v>
      </c>
      <c r="N126" s="116">
        <v>2486402.411282564</v>
      </c>
      <c r="O126" s="116">
        <v>25453.610579769556</v>
      </c>
      <c r="P126" s="117">
        <v>-15395800.741799999</v>
      </c>
      <c r="Q126" s="117">
        <v>12854456.673994904</v>
      </c>
      <c r="R126" s="117">
        <v>18766346.478953186</v>
      </c>
      <c r="S126" s="118">
        <v>174039.15</v>
      </c>
      <c r="T126" s="22">
        <f t="shared" si="6"/>
        <v>51302459.100387149</v>
      </c>
      <c r="U126" s="36">
        <v>24612317.101446379</v>
      </c>
      <c r="V126" s="22">
        <f t="shared" si="8"/>
        <v>75914776.201833531</v>
      </c>
      <c r="W126" s="22">
        <v>18168313.588099688</v>
      </c>
      <c r="X126" s="21">
        <f t="shared" si="7"/>
        <v>94083089.78993322</v>
      </c>
      <c r="Y126" s="20">
        <f t="shared" si="9"/>
        <v>783.84938213846237</v>
      </c>
      <c r="Z126" s="248">
        <v>7</v>
      </c>
    </row>
    <row r="127" spans="1:26" s="120" customFormat="1" ht="16.5">
      <c r="A127" s="20">
        <v>399</v>
      </c>
      <c r="B127" s="18" t="s">
        <v>153</v>
      </c>
      <c r="C127" s="21">
        <v>7916</v>
      </c>
      <c r="D127" s="21">
        <v>14102138.41</v>
      </c>
      <c r="E127" s="21">
        <v>1055158.7643491849</v>
      </c>
      <c r="F127" s="21">
        <v>15157297.174349185</v>
      </c>
      <c r="G127" s="114">
        <v>1359.93</v>
      </c>
      <c r="H127" s="32">
        <v>10765205.880000001</v>
      </c>
      <c r="I127" s="32">
        <v>4392091.2943491843</v>
      </c>
      <c r="J127" s="288">
        <f t="shared" si="5"/>
        <v>0.28976744625565271</v>
      </c>
      <c r="K127" s="116">
        <v>0</v>
      </c>
      <c r="L127" s="116">
        <v>0</v>
      </c>
      <c r="M127" s="116">
        <v>54368.906362607682</v>
      </c>
      <c r="N127" s="116">
        <v>137512.23668669688</v>
      </c>
      <c r="O127" s="116">
        <v>0</v>
      </c>
      <c r="P127" s="117">
        <v>-382545.72499999998</v>
      </c>
      <c r="Q127" s="117">
        <v>-1174178.2707272482</v>
      </c>
      <c r="R127" s="117">
        <v>-1533185.608695521</v>
      </c>
      <c r="S127" s="117">
        <v>11478.199999999999</v>
      </c>
      <c r="T127" s="22">
        <f t="shared" si="6"/>
        <v>1505541.0329757198</v>
      </c>
      <c r="U127" s="36">
        <v>3221667.3177838484</v>
      </c>
      <c r="V127" s="22">
        <f t="shared" si="8"/>
        <v>4727208.3507595677</v>
      </c>
      <c r="W127" s="22">
        <v>1304513.8354180634</v>
      </c>
      <c r="X127" s="21">
        <f t="shared" si="7"/>
        <v>6031722.1861776309</v>
      </c>
      <c r="Y127" s="20">
        <f t="shared" si="9"/>
        <v>761.96591538373309</v>
      </c>
      <c r="Z127" s="248">
        <v>15</v>
      </c>
    </row>
    <row r="128" spans="1:26" s="120" customFormat="1" ht="16.5">
      <c r="A128" s="20">
        <v>400</v>
      </c>
      <c r="B128" s="18" t="s">
        <v>154</v>
      </c>
      <c r="C128" s="21">
        <v>8456</v>
      </c>
      <c r="D128" s="21">
        <v>12720063.379999999</v>
      </c>
      <c r="E128" s="21">
        <v>2395797.8299237029</v>
      </c>
      <c r="F128" s="21">
        <v>15115861.209923701</v>
      </c>
      <c r="G128" s="114">
        <v>1359.93</v>
      </c>
      <c r="H128" s="32">
        <v>11499568.08</v>
      </c>
      <c r="I128" s="32">
        <v>3616293.1299237013</v>
      </c>
      <c r="J128" s="288">
        <f t="shared" si="5"/>
        <v>0.23923831263742829</v>
      </c>
      <c r="K128" s="116">
        <v>0</v>
      </c>
      <c r="L128" s="116">
        <v>0</v>
      </c>
      <c r="M128" s="116">
        <v>104599.66857427856</v>
      </c>
      <c r="N128" s="116">
        <v>92752.205941753855</v>
      </c>
      <c r="O128" s="116">
        <v>0</v>
      </c>
      <c r="P128" s="117">
        <v>-448365.34500000003</v>
      </c>
      <c r="Q128" s="117">
        <v>2097677.7349020829</v>
      </c>
      <c r="R128" s="117">
        <v>1623054.0213569414</v>
      </c>
      <c r="S128" s="118">
        <v>12261.199999999999</v>
      </c>
      <c r="T128" s="22">
        <f t="shared" si="6"/>
        <v>7098272.6156987585</v>
      </c>
      <c r="U128" s="36">
        <v>3028423.4455602984</v>
      </c>
      <c r="V128" s="22">
        <f t="shared" si="8"/>
        <v>10126696.061259057</v>
      </c>
      <c r="W128" s="22">
        <v>1719447.5177456571</v>
      </c>
      <c r="X128" s="21">
        <f t="shared" si="7"/>
        <v>11846143.579004714</v>
      </c>
      <c r="Y128" s="20">
        <f t="shared" si="9"/>
        <v>1400.9157496457799</v>
      </c>
      <c r="Z128" s="248">
        <v>2</v>
      </c>
    </row>
    <row r="129" spans="1:26" s="120" customFormat="1" ht="16.5">
      <c r="A129" s="20">
        <v>402</v>
      </c>
      <c r="B129" s="18" t="s">
        <v>155</v>
      </c>
      <c r="C129" s="21">
        <v>9247</v>
      </c>
      <c r="D129" s="21">
        <v>13025062.17</v>
      </c>
      <c r="E129" s="21">
        <v>2000790.265426565</v>
      </c>
      <c r="F129" s="21">
        <v>15025852.435426565</v>
      </c>
      <c r="G129" s="114">
        <v>1359.93</v>
      </c>
      <c r="H129" s="32">
        <v>12575272.710000001</v>
      </c>
      <c r="I129" s="32">
        <v>2450579.725426564</v>
      </c>
      <c r="J129" s="288">
        <f t="shared" si="5"/>
        <v>0.16309089523924872</v>
      </c>
      <c r="K129" s="116">
        <v>237981.80917000002</v>
      </c>
      <c r="L129" s="116">
        <v>0</v>
      </c>
      <c r="M129" s="116">
        <v>96163.320744237586</v>
      </c>
      <c r="N129" s="116">
        <v>172465.13955734993</v>
      </c>
      <c r="O129" s="116">
        <v>0</v>
      </c>
      <c r="P129" s="117">
        <v>-602302.10499999998</v>
      </c>
      <c r="Q129" s="117">
        <v>-783440.40137383319</v>
      </c>
      <c r="R129" s="117">
        <v>-955288.21100732288</v>
      </c>
      <c r="S129" s="118">
        <v>13408.15</v>
      </c>
      <c r="T129" s="22">
        <f t="shared" si="6"/>
        <v>629567.42751699546</v>
      </c>
      <c r="U129" s="36">
        <v>5014580.5228769807</v>
      </c>
      <c r="V129" s="22">
        <f t="shared" si="8"/>
        <v>5644147.9503939766</v>
      </c>
      <c r="W129" s="22">
        <v>1916903.2441040578</v>
      </c>
      <c r="X129" s="21">
        <f t="shared" si="7"/>
        <v>7561051.1944980342</v>
      </c>
      <c r="Y129" s="20">
        <f t="shared" si="9"/>
        <v>817.6761322048269</v>
      </c>
      <c r="Z129" s="248">
        <v>11</v>
      </c>
    </row>
    <row r="130" spans="1:26" s="120" customFormat="1" ht="16.5">
      <c r="A130" s="20">
        <v>403</v>
      </c>
      <c r="B130" s="18" t="s">
        <v>156</v>
      </c>
      <c r="C130" s="21">
        <v>2866</v>
      </c>
      <c r="D130" s="21">
        <v>3813255.7</v>
      </c>
      <c r="E130" s="21">
        <v>723459.00695208192</v>
      </c>
      <c r="F130" s="21">
        <v>4536714.706952082</v>
      </c>
      <c r="G130" s="114">
        <v>1359.93</v>
      </c>
      <c r="H130" s="32">
        <v>3897559.3800000004</v>
      </c>
      <c r="I130" s="32">
        <v>639155.32695208164</v>
      </c>
      <c r="J130" s="288">
        <f t="shared" si="5"/>
        <v>0.14088506071863791</v>
      </c>
      <c r="K130" s="116">
        <v>173322.84223066666</v>
      </c>
      <c r="L130" s="116">
        <v>0</v>
      </c>
      <c r="M130" s="116">
        <v>32916.949343422013</v>
      </c>
      <c r="N130" s="116">
        <v>56481.678773619176</v>
      </c>
      <c r="O130" s="116">
        <v>0</v>
      </c>
      <c r="P130" s="117">
        <v>-146429.01999999999</v>
      </c>
      <c r="Q130" s="117">
        <v>551375.07703542442</v>
      </c>
      <c r="R130" s="117">
        <v>148383.33414054918</v>
      </c>
      <c r="S130" s="118">
        <v>4155.7</v>
      </c>
      <c r="T130" s="22">
        <f t="shared" si="6"/>
        <v>1459361.8884757631</v>
      </c>
      <c r="U130" s="36">
        <v>1526724.9479809103</v>
      </c>
      <c r="V130" s="22">
        <f t="shared" si="8"/>
        <v>2986086.8364566732</v>
      </c>
      <c r="W130" s="22">
        <v>666115.83031535835</v>
      </c>
      <c r="X130" s="21">
        <f t="shared" si="7"/>
        <v>3652202.6667720317</v>
      </c>
      <c r="Y130" s="20">
        <f t="shared" si="9"/>
        <v>1274.32053969715</v>
      </c>
      <c r="Z130" s="248">
        <v>14</v>
      </c>
    </row>
    <row r="131" spans="1:26" s="120" customFormat="1" ht="16.5">
      <c r="A131" s="20">
        <v>405</v>
      </c>
      <c r="B131" s="18" t="s">
        <v>157</v>
      </c>
      <c r="C131" s="21">
        <v>72634</v>
      </c>
      <c r="D131" s="21">
        <v>93182299.980000004</v>
      </c>
      <c r="E131" s="21">
        <v>17743124.671444897</v>
      </c>
      <c r="F131" s="21">
        <v>110925424.6514449</v>
      </c>
      <c r="G131" s="114">
        <v>1359.93</v>
      </c>
      <c r="H131" s="32">
        <v>98777155.620000005</v>
      </c>
      <c r="I131" s="32">
        <v>12148269.031444892</v>
      </c>
      <c r="J131" s="288">
        <f t="shared" si="5"/>
        <v>0.10951744444177479</v>
      </c>
      <c r="K131" s="116">
        <v>0</v>
      </c>
      <c r="L131" s="116">
        <v>0</v>
      </c>
      <c r="M131" s="116">
        <v>1006422.571531013</v>
      </c>
      <c r="N131" s="116">
        <v>1598245.4686193974</v>
      </c>
      <c r="O131" s="116">
        <v>0</v>
      </c>
      <c r="P131" s="117">
        <v>-6690878.6707500005</v>
      </c>
      <c r="Q131" s="117">
        <v>-542373.96388745692</v>
      </c>
      <c r="R131" s="117">
        <v>4035847.1145140617</v>
      </c>
      <c r="S131" s="118">
        <v>105319.3</v>
      </c>
      <c r="T131" s="22">
        <f t="shared" si="6"/>
        <v>11660850.851471907</v>
      </c>
      <c r="U131" s="36">
        <v>9203076.5350897685</v>
      </c>
      <c r="V131" s="22">
        <f t="shared" si="8"/>
        <v>20863927.386561677</v>
      </c>
      <c r="W131" s="22">
        <v>11543595.091604726</v>
      </c>
      <c r="X131" s="21">
        <f t="shared" si="7"/>
        <v>32407522.478166401</v>
      </c>
      <c r="Y131" s="20">
        <f t="shared" si="9"/>
        <v>446.17565435149379</v>
      </c>
      <c r="Z131" s="248">
        <v>9</v>
      </c>
    </row>
    <row r="132" spans="1:26" s="120" customFormat="1" ht="16.5">
      <c r="A132" s="20">
        <v>407</v>
      </c>
      <c r="B132" s="18" t="s">
        <v>158</v>
      </c>
      <c r="C132" s="21">
        <v>2580</v>
      </c>
      <c r="D132" s="21">
        <v>3617796.8699999996</v>
      </c>
      <c r="E132" s="21">
        <v>1103958.8836603072</v>
      </c>
      <c r="F132" s="21">
        <v>4721755.7536603063</v>
      </c>
      <c r="G132" s="114">
        <v>1359.93</v>
      </c>
      <c r="H132" s="32">
        <v>3508619.4000000004</v>
      </c>
      <c r="I132" s="32">
        <v>1213136.353660306</v>
      </c>
      <c r="J132" s="288">
        <f t="shared" si="5"/>
        <v>0.2569248425693943</v>
      </c>
      <c r="K132" s="116">
        <v>31146.908960000001</v>
      </c>
      <c r="L132" s="116">
        <v>0</v>
      </c>
      <c r="M132" s="116">
        <v>25905.1101651188</v>
      </c>
      <c r="N132" s="116">
        <v>42624.185773624893</v>
      </c>
      <c r="O132" s="116">
        <v>0</v>
      </c>
      <c r="P132" s="117">
        <v>-179777.94499999998</v>
      </c>
      <c r="Q132" s="117">
        <v>231777.33373985888</v>
      </c>
      <c r="R132" s="117">
        <v>112132.57888705807</v>
      </c>
      <c r="S132" s="118">
        <v>3741</v>
      </c>
      <c r="T132" s="22">
        <f t="shared" si="6"/>
        <v>1480685.5261859666</v>
      </c>
      <c r="U132" s="36">
        <v>1207078.7616813211</v>
      </c>
      <c r="V132" s="22">
        <f t="shared" si="8"/>
        <v>2687764.2878672876</v>
      </c>
      <c r="W132" s="22">
        <v>646591.111226234</v>
      </c>
      <c r="X132" s="21">
        <f t="shared" si="7"/>
        <v>3334355.3990935218</v>
      </c>
      <c r="Y132" s="20">
        <f t="shared" si="9"/>
        <v>1292.3858136021402</v>
      </c>
      <c r="Z132" s="248">
        <v>1</v>
      </c>
    </row>
    <row r="133" spans="1:26" s="120" customFormat="1" ht="16.5">
      <c r="A133" s="20">
        <v>408</v>
      </c>
      <c r="B133" s="18" t="s">
        <v>159</v>
      </c>
      <c r="C133" s="21">
        <v>14203</v>
      </c>
      <c r="D133" s="21">
        <v>23472241.149999999</v>
      </c>
      <c r="E133" s="21">
        <v>2056852.5914293402</v>
      </c>
      <c r="F133" s="21">
        <v>25529093.74142934</v>
      </c>
      <c r="G133" s="114">
        <v>1359.93</v>
      </c>
      <c r="H133" s="32">
        <v>19315085.789999999</v>
      </c>
      <c r="I133" s="32">
        <v>6214007.951429341</v>
      </c>
      <c r="J133" s="288">
        <f t="shared" si="5"/>
        <v>0.24340887359213509</v>
      </c>
      <c r="K133" s="116">
        <v>0</v>
      </c>
      <c r="L133" s="116">
        <v>0</v>
      </c>
      <c r="M133" s="116">
        <v>143441.7125388172</v>
      </c>
      <c r="N133" s="116">
        <v>274523.66124010464</v>
      </c>
      <c r="O133" s="116">
        <v>0</v>
      </c>
      <c r="P133" s="117">
        <v>-937255.27</v>
      </c>
      <c r="Q133" s="117">
        <v>1127635.3236815659</v>
      </c>
      <c r="R133" s="117">
        <v>74004.681623711745</v>
      </c>
      <c r="S133" s="118">
        <v>20594.349999999999</v>
      </c>
      <c r="T133" s="22">
        <f t="shared" si="6"/>
        <v>6916952.4105135407</v>
      </c>
      <c r="U133" s="36">
        <v>6570033.8893095078</v>
      </c>
      <c r="V133" s="22">
        <f t="shared" si="8"/>
        <v>13486986.299823049</v>
      </c>
      <c r="W133" s="22">
        <v>2563558.6301105162</v>
      </c>
      <c r="X133" s="21">
        <f t="shared" si="7"/>
        <v>16050544.929933567</v>
      </c>
      <c r="Y133" s="20">
        <f t="shared" si="9"/>
        <v>1130.0813159144946</v>
      </c>
      <c r="Z133" s="248">
        <v>14</v>
      </c>
    </row>
    <row r="134" spans="1:26" s="120" customFormat="1" ht="16.5">
      <c r="A134" s="20">
        <v>410</v>
      </c>
      <c r="B134" s="18" t="s">
        <v>160</v>
      </c>
      <c r="C134" s="21">
        <v>18788</v>
      </c>
      <c r="D134" s="21">
        <v>38115044.390000008</v>
      </c>
      <c r="E134" s="21">
        <v>2397894.9709007512</v>
      </c>
      <c r="F134" s="21">
        <v>40512939.36090076</v>
      </c>
      <c r="G134" s="114">
        <v>1359.93</v>
      </c>
      <c r="H134" s="32">
        <v>25550364.84</v>
      </c>
      <c r="I134" s="32">
        <v>14962574.52090076</v>
      </c>
      <c r="J134" s="288">
        <f t="shared" si="5"/>
        <v>0.36932828762706899</v>
      </c>
      <c r="K134" s="116">
        <v>0</v>
      </c>
      <c r="L134" s="116">
        <v>0</v>
      </c>
      <c r="M134" s="116">
        <v>168290.46908652908</v>
      </c>
      <c r="N134" s="116">
        <v>314362.46595418325</v>
      </c>
      <c r="O134" s="116">
        <v>0</v>
      </c>
      <c r="P134" s="117">
        <v>-1227287.32</v>
      </c>
      <c r="Q134" s="117">
        <v>-1687202.4017858221</v>
      </c>
      <c r="R134" s="117">
        <v>-1675944.1151684648</v>
      </c>
      <c r="S134" s="118">
        <v>27242.6</v>
      </c>
      <c r="T134" s="22">
        <f t="shared" si="6"/>
        <v>10882036.218987186</v>
      </c>
      <c r="U134" s="36">
        <v>8090771.2807927532</v>
      </c>
      <c r="V134" s="22">
        <f t="shared" si="8"/>
        <v>18972807.49977994</v>
      </c>
      <c r="W134" s="22">
        <v>2687907.5440148944</v>
      </c>
      <c r="X134" s="21">
        <f t="shared" si="7"/>
        <v>21660715.043794833</v>
      </c>
      <c r="Y134" s="20">
        <f t="shared" si="9"/>
        <v>1152.9015884497994</v>
      </c>
      <c r="Z134" s="248">
        <v>13</v>
      </c>
    </row>
    <row r="135" spans="1:26" s="120" customFormat="1" ht="16.5">
      <c r="A135" s="20">
        <v>416</v>
      </c>
      <c r="B135" s="18" t="s">
        <v>161</v>
      </c>
      <c r="C135" s="21">
        <v>2917</v>
      </c>
      <c r="D135" s="21">
        <v>4578559.8600000003</v>
      </c>
      <c r="E135" s="21">
        <v>510659.93328146567</v>
      </c>
      <c r="F135" s="21">
        <v>5089219.7932814658</v>
      </c>
      <c r="G135" s="114">
        <v>1359.93</v>
      </c>
      <c r="H135" s="32">
        <v>3966915.81</v>
      </c>
      <c r="I135" s="32">
        <v>1122303.9832814657</v>
      </c>
      <c r="J135" s="288">
        <f t="shared" si="5"/>
        <v>0.22052574439073658</v>
      </c>
      <c r="K135" s="116">
        <v>0</v>
      </c>
      <c r="L135" s="116">
        <v>0</v>
      </c>
      <c r="M135" s="116">
        <v>15997.949333812252</v>
      </c>
      <c r="N135" s="116">
        <v>50634.657275091813</v>
      </c>
      <c r="O135" s="116">
        <v>0</v>
      </c>
      <c r="P135" s="117">
        <v>-187169.09499999997</v>
      </c>
      <c r="Q135" s="117">
        <v>-338058.75406148727</v>
      </c>
      <c r="R135" s="117">
        <v>-265219.12902032188</v>
      </c>
      <c r="S135" s="118">
        <v>4229.6499999999996</v>
      </c>
      <c r="T135" s="22">
        <f t="shared" si="6"/>
        <v>402719.2618085607</v>
      </c>
      <c r="U135" s="36">
        <v>1316051.1814470689</v>
      </c>
      <c r="V135" s="22">
        <f t="shared" si="8"/>
        <v>1718770.4432556296</v>
      </c>
      <c r="W135" s="22">
        <v>519339.96942344547</v>
      </c>
      <c r="X135" s="21">
        <f t="shared" si="7"/>
        <v>2238110.4126790753</v>
      </c>
      <c r="Y135" s="20">
        <f t="shared" si="9"/>
        <v>767.26445412378314</v>
      </c>
      <c r="Z135" s="248">
        <v>9</v>
      </c>
    </row>
    <row r="136" spans="1:26" s="120" customFormat="1" ht="16.5">
      <c r="A136" s="20">
        <v>418</v>
      </c>
      <c r="B136" s="18" t="s">
        <v>162</v>
      </c>
      <c r="C136" s="21">
        <v>24164</v>
      </c>
      <c r="D136" s="21">
        <v>49562200.620000005</v>
      </c>
      <c r="E136" s="21">
        <v>2725998.7103035925</v>
      </c>
      <c r="F136" s="21">
        <v>52288199.330303594</v>
      </c>
      <c r="G136" s="114">
        <v>1359.93</v>
      </c>
      <c r="H136" s="32">
        <v>32861348.520000003</v>
      </c>
      <c r="I136" s="32">
        <v>19426850.810303591</v>
      </c>
      <c r="J136" s="288">
        <f t="shared" si="5"/>
        <v>0.37153413311452038</v>
      </c>
      <c r="K136" s="116">
        <v>0</v>
      </c>
      <c r="L136" s="116">
        <v>0</v>
      </c>
      <c r="M136" s="116">
        <v>222779.40082966961</v>
      </c>
      <c r="N136" s="116">
        <v>526128.35549706093</v>
      </c>
      <c r="O136" s="116">
        <v>328701.32780865172</v>
      </c>
      <c r="P136" s="117">
        <v>-1660055.1850000001</v>
      </c>
      <c r="Q136" s="117">
        <v>-30706.780717447447</v>
      </c>
      <c r="R136" s="117">
        <v>182606.45881778075</v>
      </c>
      <c r="S136" s="118">
        <v>35037.799999999996</v>
      </c>
      <c r="T136" s="22">
        <f t="shared" si="6"/>
        <v>19031342.187539306</v>
      </c>
      <c r="U136" s="36">
        <v>2683886.628442321</v>
      </c>
      <c r="V136" s="22">
        <f t="shared" si="8"/>
        <v>21715228.815981627</v>
      </c>
      <c r="W136" s="22">
        <v>2849189.1177563276</v>
      </c>
      <c r="X136" s="21">
        <f t="shared" si="7"/>
        <v>24564417.933737956</v>
      </c>
      <c r="Y136" s="20">
        <f t="shared" si="9"/>
        <v>1016.5708464549725</v>
      </c>
      <c r="Z136" s="248">
        <v>6</v>
      </c>
    </row>
    <row r="137" spans="1:26" s="120" customFormat="1" ht="16.5">
      <c r="A137" s="20">
        <v>420</v>
      </c>
      <c r="B137" s="18" t="s">
        <v>163</v>
      </c>
      <c r="C137" s="21">
        <v>9280</v>
      </c>
      <c r="D137" s="21">
        <v>11793723.919999998</v>
      </c>
      <c r="E137" s="21">
        <v>1963030.6519336319</v>
      </c>
      <c r="F137" s="21">
        <v>13756754.571933631</v>
      </c>
      <c r="G137" s="114">
        <v>1359.93</v>
      </c>
      <c r="H137" s="32">
        <v>12620150.4</v>
      </c>
      <c r="I137" s="32">
        <v>1136604.1719336305</v>
      </c>
      <c r="J137" s="288">
        <f t="shared" si="5"/>
        <v>8.2621534460788959E-2</v>
      </c>
      <c r="K137" s="116">
        <v>0</v>
      </c>
      <c r="L137" s="116">
        <v>0</v>
      </c>
      <c r="M137" s="116">
        <v>91239.787346104233</v>
      </c>
      <c r="N137" s="116">
        <v>170364.26585285252</v>
      </c>
      <c r="O137" s="116">
        <v>0</v>
      </c>
      <c r="P137" s="117">
        <v>-637595.21250000002</v>
      </c>
      <c r="Q137" s="117">
        <v>-1101132.1184625868</v>
      </c>
      <c r="R137" s="117">
        <v>-820074.78656721918</v>
      </c>
      <c r="S137" s="118">
        <v>13456</v>
      </c>
      <c r="T137" s="22">
        <f t="shared" si="6"/>
        <v>-1147137.8923972188</v>
      </c>
      <c r="U137" s="36">
        <v>2306524.1420384161</v>
      </c>
      <c r="V137" s="22">
        <f t="shared" si="8"/>
        <v>1159386.2496411973</v>
      </c>
      <c r="W137" s="22">
        <v>1701813.5055073863</v>
      </c>
      <c r="X137" s="21">
        <f t="shared" si="7"/>
        <v>2861199.7551485836</v>
      </c>
      <c r="Y137" s="20">
        <f t="shared" si="9"/>
        <v>308.31893913239048</v>
      </c>
      <c r="Z137" s="248">
        <v>11</v>
      </c>
    </row>
    <row r="138" spans="1:26" s="120" customFormat="1" ht="16.5">
      <c r="A138" s="20">
        <v>421</v>
      </c>
      <c r="B138" s="18" t="s">
        <v>164</v>
      </c>
      <c r="C138" s="21">
        <v>719</v>
      </c>
      <c r="D138" s="21">
        <v>1019647.1699999999</v>
      </c>
      <c r="E138" s="21">
        <v>430173.21173585422</v>
      </c>
      <c r="F138" s="21">
        <v>1449820.3817358541</v>
      </c>
      <c r="G138" s="114">
        <v>1359.93</v>
      </c>
      <c r="H138" s="32">
        <v>977789.67</v>
      </c>
      <c r="I138" s="32">
        <v>472030.71173585404</v>
      </c>
      <c r="J138" s="288">
        <f t="shared" si="5"/>
        <v>0.32557875284571242</v>
      </c>
      <c r="K138" s="116">
        <v>208480.63028799999</v>
      </c>
      <c r="L138" s="116">
        <v>0</v>
      </c>
      <c r="M138" s="116">
        <v>9108.8576827143261</v>
      </c>
      <c r="N138" s="116">
        <v>9968.7088292168773</v>
      </c>
      <c r="O138" s="116">
        <v>0</v>
      </c>
      <c r="P138" s="117">
        <v>-37125.264999999999</v>
      </c>
      <c r="Q138" s="117">
        <v>59124.580471354551</v>
      </c>
      <c r="R138" s="117">
        <v>-51089.407034372649</v>
      </c>
      <c r="S138" s="118">
        <v>1042.55</v>
      </c>
      <c r="T138" s="22">
        <f t="shared" si="6"/>
        <v>671541.36697276705</v>
      </c>
      <c r="U138" s="36">
        <v>87700.161899301223</v>
      </c>
      <c r="V138" s="22">
        <f t="shared" si="8"/>
        <v>759241.52887206827</v>
      </c>
      <c r="W138" s="22">
        <v>172021.70515941572</v>
      </c>
      <c r="X138" s="21">
        <f t="shared" si="7"/>
        <v>931263.234031484</v>
      </c>
      <c r="Y138" s="20">
        <f t="shared" si="9"/>
        <v>1295.2200751481</v>
      </c>
      <c r="Z138" s="248">
        <v>16</v>
      </c>
    </row>
    <row r="139" spans="1:26" s="120" customFormat="1" ht="16.5">
      <c r="A139" s="20">
        <v>422</v>
      </c>
      <c r="B139" s="18" t="s">
        <v>165</v>
      </c>
      <c r="C139" s="21">
        <v>10543</v>
      </c>
      <c r="D139" s="21">
        <v>10069829.16</v>
      </c>
      <c r="E139" s="21">
        <v>4786085.0518481545</v>
      </c>
      <c r="F139" s="21">
        <v>14855914.211848155</v>
      </c>
      <c r="G139" s="114">
        <v>1359.93</v>
      </c>
      <c r="H139" s="32">
        <v>14337741.99</v>
      </c>
      <c r="I139" s="32">
        <v>518172.22184815444</v>
      </c>
      <c r="J139" s="288">
        <f t="shared" ref="J139:J202" si="10">I139/F139</f>
        <v>3.4879860940156243E-2</v>
      </c>
      <c r="K139" s="116">
        <v>1166776.255905</v>
      </c>
      <c r="L139" s="116">
        <v>0</v>
      </c>
      <c r="M139" s="116">
        <v>138019.31738303768</v>
      </c>
      <c r="N139" s="116">
        <v>172814.59168944572</v>
      </c>
      <c r="O139" s="116">
        <v>0</v>
      </c>
      <c r="P139" s="117">
        <v>-717893.90500000003</v>
      </c>
      <c r="Q139" s="117">
        <v>1734438.7487365038</v>
      </c>
      <c r="R139" s="117">
        <v>1484496.9798302788</v>
      </c>
      <c r="S139" s="118">
        <v>15287.35</v>
      </c>
      <c r="T139" s="22">
        <f t="shared" ref="T139:T202" si="11">SUM(K139:S139)+I139</f>
        <v>4512111.5603924207</v>
      </c>
      <c r="U139" s="36">
        <v>2662933.5855544345</v>
      </c>
      <c r="V139" s="22">
        <f t="shared" si="8"/>
        <v>7175045.1459468547</v>
      </c>
      <c r="W139" s="22">
        <v>2080063.5872202397</v>
      </c>
      <c r="X139" s="21">
        <f t="shared" ref="X139:X202" si="12">SUM(V139:W139)</f>
        <v>9255108.7331670951</v>
      </c>
      <c r="Y139" s="20">
        <f t="shared" si="9"/>
        <v>877.84394699488712</v>
      </c>
      <c r="Z139" s="248">
        <v>12</v>
      </c>
    </row>
    <row r="140" spans="1:26" s="120" customFormat="1" ht="16.5">
      <c r="A140" s="20">
        <v>423</v>
      </c>
      <c r="B140" s="18" t="s">
        <v>166</v>
      </c>
      <c r="C140" s="21">
        <v>20291</v>
      </c>
      <c r="D140" s="21">
        <v>36314085.82</v>
      </c>
      <c r="E140" s="21">
        <v>2591709.7615913707</v>
      </c>
      <c r="F140" s="21">
        <v>38905795.581591368</v>
      </c>
      <c r="G140" s="114">
        <v>1359.93</v>
      </c>
      <c r="H140" s="32">
        <v>27594339.630000003</v>
      </c>
      <c r="I140" s="32">
        <v>11311455.951591365</v>
      </c>
      <c r="J140" s="288">
        <f t="shared" si="10"/>
        <v>0.29073961301908152</v>
      </c>
      <c r="K140" s="116">
        <v>0</v>
      </c>
      <c r="L140" s="116">
        <v>0</v>
      </c>
      <c r="M140" s="116">
        <v>184045.13321705253</v>
      </c>
      <c r="N140" s="116">
        <v>376548.46776937105</v>
      </c>
      <c r="O140" s="116">
        <v>156005.54092943051</v>
      </c>
      <c r="P140" s="117">
        <v>-1056721.5149999999</v>
      </c>
      <c r="Q140" s="117">
        <v>1467114.1862799476</v>
      </c>
      <c r="R140" s="117">
        <v>236839.6764921734</v>
      </c>
      <c r="S140" s="118">
        <v>29421.95</v>
      </c>
      <c r="T140" s="22">
        <f t="shared" si="11"/>
        <v>12704709.39127934</v>
      </c>
      <c r="U140" s="36">
        <v>2980869.9015819458</v>
      </c>
      <c r="V140" s="22">
        <f t="shared" ref="V140:V203" si="13">SUM(T140:U140)</f>
        <v>15685579.292861287</v>
      </c>
      <c r="W140" s="22">
        <v>2556494.2962510777</v>
      </c>
      <c r="X140" s="21">
        <f t="shared" si="12"/>
        <v>18242073.589112364</v>
      </c>
      <c r="Y140" s="20">
        <f t="shared" ref="Y140:Y203" si="14">X140/C140</f>
        <v>899.02289631424594</v>
      </c>
      <c r="Z140" s="248">
        <v>2</v>
      </c>
    </row>
    <row r="141" spans="1:26" s="120" customFormat="1" ht="16.5">
      <c r="A141" s="20">
        <v>425</v>
      </c>
      <c r="B141" s="18" t="s">
        <v>167</v>
      </c>
      <c r="C141" s="21">
        <v>10218</v>
      </c>
      <c r="D141" s="21">
        <v>29191794.09</v>
      </c>
      <c r="E141" s="21">
        <v>1120123.5480673579</v>
      </c>
      <c r="F141" s="21">
        <v>30311917.638067357</v>
      </c>
      <c r="G141" s="114">
        <v>1359.93</v>
      </c>
      <c r="H141" s="32">
        <v>13895764.74</v>
      </c>
      <c r="I141" s="32">
        <v>16416152.898067357</v>
      </c>
      <c r="J141" s="288">
        <f t="shared" si="10"/>
        <v>0.54157421163783637</v>
      </c>
      <c r="K141" s="116">
        <v>0</v>
      </c>
      <c r="L141" s="116">
        <v>0</v>
      </c>
      <c r="M141" s="116">
        <v>84004.302053182357</v>
      </c>
      <c r="N141" s="116">
        <v>190609.41497063282</v>
      </c>
      <c r="O141" s="116">
        <v>19148.848684930301</v>
      </c>
      <c r="P141" s="117">
        <v>-465179.08999999997</v>
      </c>
      <c r="Q141" s="117">
        <v>-1316064.6412269443</v>
      </c>
      <c r="R141" s="117">
        <v>-2001363.5326534815</v>
      </c>
      <c r="S141" s="117">
        <v>14816.1</v>
      </c>
      <c r="T141" s="22">
        <f t="shared" si="11"/>
        <v>12942124.299895678</v>
      </c>
      <c r="U141" s="36">
        <v>5636773.0666944571</v>
      </c>
      <c r="V141" s="22">
        <f t="shared" si="13"/>
        <v>18578897.366590135</v>
      </c>
      <c r="W141" s="22">
        <v>1174532.8275285389</v>
      </c>
      <c r="X141" s="21">
        <f t="shared" si="12"/>
        <v>19753430.194118675</v>
      </c>
      <c r="Y141" s="20">
        <f t="shared" si="14"/>
        <v>1933.1992752122405</v>
      </c>
      <c r="Z141" s="248">
        <v>17</v>
      </c>
    </row>
    <row r="142" spans="1:26" s="120" customFormat="1" ht="16.5">
      <c r="A142" s="20">
        <v>426</v>
      </c>
      <c r="B142" s="18" t="s">
        <v>168</v>
      </c>
      <c r="C142" s="21">
        <v>11979</v>
      </c>
      <c r="D142" s="21">
        <v>20016256.120000001</v>
      </c>
      <c r="E142" s="21">
        <v>2060071.5583908674</v>
      </c>
      <c r="F142" s="21">
        <v>22076327.678390868</v>
      </c>
      <c r="G142" s="114">
        <v>1359.93</v>
      </c>
      <c r="H142" s="32">
        <v>16290601.470000001</v>
      </c>
      <c r="I142" s="32">
        <v>5785726.2083908673</v>
      </c>
      <c r="J142" s="288">
        <f t="shared" si="10"/>
        <v>0.26207829004341837</v>
      </c>
      <c r="K142" s="116">
        <v>0</v>
      </c>
      <c r="L142" s="116">
        <v>0</v>
      </c>
      <c r="M142" s="116">
        <v>103232.42705034102</v>
      </c>
      <c r="N142" s="116">
        <v>231906.91908831708</v>
      </c>
      <c r="O142" s="116">
        <v>0</v>
      </c>
      <c r="P142" s="117">
        <v>-812492.16999999993</v>
      </c>
      <c r="Q142" s="117">
        <v>-310907.9001552905</v>
      </c>
      <c r="R142" s="117">
        <v>-327093.58533511113</v>
      </c>
      <c r="S142" s="118">
        <v>17369.55</v>
      </c>
      <c r="T142" s="22">
        <f t="shared" si="11"/>
        <v>4687741.449039124</v>
      </c>
      <c r="U142" s="36">
        <v>6404506.7334322967</v>
      </c>
      <c r="V142" s="22">
        <f t="shared" si="13"/>
        <v>11092248.182471421</v>
      </c>
      <c r="W142" s="22">
        <v>2102356.0885772733</v>
      </c>
      <c r="X142" s="21">
        <f t="shared" si="12"/>
        <v>13194604.271048695</v>
      </c>
      <c r="Y142" s="20">
        <f t="shared" si="14"/>
        <v>1101.4779423197842</v>
      </c>
      <c r="Z142" s="248">
        <v>12</v>
      </c>
    </row>
    <row r="143" spans="1:26" s="120" customFormat="1" ht="16.5">
      <c r="A143" s="20">
        <v>430</v>
      </c>
      <c r="B143" s="18" t="s">
        <v>169</v>
      </c>
      <c r="C143" s="21">
        <v>15628</v>
      </c>
      <c r="D143" s="21">
        <v>20510074.050000001</v>
      </c>
      <c r="E143" s="21">
        <v>2995032.599501776</v>
      </c>
      <c r="F143" s="21">
        <v>23505106.649501778</v>
      </c>
      <c r="G143" s="114">
        <v>1359.93</v>
      </c>
      <c r="H143" s="32">
        <v>21252986.040000003</v>
      </c>
      <c r="I143" s="32">
        <v>2252120.6095017754</v>
      </c>
      <c r="J143" s="288">
        <f t="shared" si="10"/>
        <v>9.5814098743921758E-2</v>
      </c>
      <c r="K143" s="116">
        <v>0</v>
      </c>
      <c r="L143" s="116">
        <v>0</v>
      </c>
      <c r="M143" s="116">
        <v>203739.07980813566</v>
      </c>
      <c r="N143" s="116">
        <v>258503.11829146926</v>
      </c>
      <c r="O143" s="116">
        <v>0</v>
      </c>
      <c r="P143" s="117">
        <v>-983971.57499999995</v>
      </c>
      <c r="Q143" s="117">
        <v>526365.95899723028</v>
      </c>
      <c r="R143" s="117">
        <v>244673.06313513551</v>
      </c>
      <c r="S143" s="118">
        <v>22660.6</v>
      </c>
      <c r="T143" s="22">
        <f t="shared" si="11"/>
        <v>2524090.854733746</v>
      </c>
      <c r="U143" s="36">
        <v>6287059.1485245693</v>
      </c>
      <c r="V143" s="22">
        <f t="shared" si="13"/>
        <v>8811150.0032583158</v>
      </c>
      <c r="W143" s="22">
        <v>3269412.1650267853</v>
      </c>
      <c r="X143" s="21">
        <f t="shared" si="12"/>
        <v>12080562.168285102</v>
      </c>
      <c r="Y143" s="20">
        <f t="shared" si="14"/>
        <v>773.00756131847334</v>
      </c>
      <c r="Z143" s="248">
        <v>2</v>
      </c>
    </row>
    <row r="144" spans="1:26" s="120" customFormat="1" ht="16.5">
      <c r="A144" s="20">
        <v>433</v>
      </c>
      <c r="B144" s="18" t="s">
        <v>170</v>
      </c>
      <c r="C144" s="21">
        <v>7799</v>
      </c>
      <c r="D144" s="21">
        <v>11841867.049999999</v>
      </c>
      <c r="E144" s="21">
        <v>1347509.9202306094</v>
      </c>
      <c r="F144" s="21">
        <v>13189376.970230609</v>
      </c>
      <c r="G144" s="114">
        <v>1359.93</v>
      </c>
      <c r="H144" s="32">
        <v>10606094.07</v>
      </c>
      <c r="I144" s="32">
        <v>2583282.9002306089</v>
      </c>
      <c r="J144" s="288">
        <f t="shared" si="10"/>
        <v>0.19586087394888083</v>
      </c>
      <c r="K144" s="116">
        <v>0</v>
      </c>
      <c r="L144" s="116">
        <v>0</v>
      </c>
      <c r="M144" s="116">
        <v>59616.559545307158</v>
      </c>
      <c r="N144" s="116">
        <v>100186.18296643908</v>
      </c>
      <c r="O144" s="116">
        <v>0</v>
      </c>
      <c r="P144" s="117">
        <v>-470597.04250000004</v>
      </c>
      <c r="Q144" s="117">
        <v>575408.2609469922</v>
      </c>
      <c r="R144" s="117">
        <v>516347.5080941855</v>
      </c>
      <c r="S144" s="118">
        <v>11308.55</v>
      </c>
      <c r="T144" s="22">
        <f t="shared" si="11"/>
        <v>3375552.9192835325</v>
      </c>
      <c r="U144" s="36">
        <v>2334459.7724910122</v>
      </c>
      <c r="V144" s="22">
        <f t="shared" si="13"/>
        <v>5710012.6917745452</v>
      </c>
      <c r="W144" s="22">
        <v>1451098.1496431325</v>
      </c>
      <c r="X144" s="21">
        <f t="shared" si="12"/>
        <v>7161110.8414176777</v>
      </c>
      <c r="Y144" s="20">
        <f t="shared" si="14"/>
        <v>918.20885259875342</v>
      </c>
      <c r="Z144" s="248">
        <v>5</v>
      </c>
    </row>
    <row r="145" spans="1:26" s="120" customFormat="1" ht="16.5">
      <c r="A145" s="20">
        <v>434</v>
      </c>
      <c r="B145" s="18" t="s">
        <v>171</v>
      </c>
      <c r="C145" s="21">
        <v>14643</v>
      </c>
      <c r="D145" s="21">
        <v>18869401.93</v>
      </c>
      <c r="E145" s="21">
        <v>5476733.6348711289</v>
      </c>
      <c r="F145" s="21">
        <v>24346135.564871129</v>
      </c>
      <c r="G145" s="114">
        <v>1359.93</v>
      </c>
      <c r="H145" s="32">
        <v>19913454.990000002</v>
      </c>
      <c r="I145" s="32">
        <v>4432680.5748711266</v>
      </c>
      <c r="J145" s="288">
        <f t="shared" si="10"/>
        <v>0.18206916506564644</v>
      </c>
      <c r="K145" s="116">
        <v>0</v>
      </c>
      <c r="L145" s="116">
        <v>0</v>
      </c>
      <c r="M145" s="116">
        <v>154592.81396111281</v>
      </c>
      <c r="N145" s="116">
        <v>251028.67967916792</v>
      </c>
      <c r="O145" s="116">
        <v>0</v>
      </c>
      <c r="P145" s="117">
        <v>-997456</v>
      </c>
      <c r="Q145" s="117">
        <v>2242491.3071369282</v>
      </c>
      <c r="R145" s="117">
        <v>1430210.937575537</v>
      </c>
      <c r="S145" s="118">
        <v>21232.35</v>
      </c>
      <c r="T145" s="22">
        <f t="shared" si="11"/>
        <v>7534780.663223872</v>
      </c>
      <c r="U145" s="36">
        <v>1902749.2659568607</v>
      </c>
      <c r="V145" s="22">
        <f t="shared" si="13"/>
        <v>9437529.929180732</v>
      </c>
      <c r="W145" s="22">
        <v>2636959.544557672</v>
      </c>
      <c r="X145" s="21">
        <f t="shared" si="12"/>
        <v>12074489.473738404</v>
      </c>
      <c r="Y145" s="20">
        <f t="shared" si="14"/>
        <v>824.5912363408047</v>
      </c>
      <c r="Z145" s="248">
        <v>1</v>
      </c>
    </row>
    <row r="146" spans="1:26" s="120" customFormat="1" ht="16.5">
      <c r="A146" s="20">
        <v>435</v>
      </c>
      <c r="B146" s="18" t="s">
        <v>172</v>
      </c>
      <c r="C146" s="21">
        <v>703</v>
      </c>
      <c r="D146" s="21">
        <v>534809.81000000006</v>
      </c>
      <c r="E146" s="21">
        <v>332069.89285542798</v>
      </c>
      <c r="F146" s="21">
        <v>866879.70285542798</v>
      </c>
      <c r="G146" s="114">
        <v>1359.93</v>
      </c>
      <c r="H146" s="32">
        <v>956030.79</v>
      </c>
      <c r="I146" s="32">
        <v>-89151.087144572055</v>
      </c>
      <c r="J146" s="288">
        <f t="shared" si="10"/>
        <v>-0.102841359476887</v>
      </c>
      <c r="K146" s="116">
        <v>194867.15282200003</v>
      </c>
      <c r="L146" s="116">
        <v>0</v>
      </c>
      <c r="M146" s="116">
        <v>5647.2581809882668</v>
      </c>
      <c r="N146" s="116">
        <v>7687.2160111098883</v>
      </c>
      <c r="O146" s="116">
        <v>0</v>
      </c>
      <c r="P146" s="117">
        <v>-33022.135000000002</v>
      </c>
      <c r="Q146" s="117">
        <v>281995.3078204405</v>
      </c>
      <c r="R146" s="117">
        <v>342305.30156898953</v>
      </c>
      <c r="S146" s="118">
        <v>1019.35</v>
      </c>
      <c r="T146" s="22">
        <f t="shared" si="11"/>
        <v>711348.36425895605</v>
      </c>
      <c r="U146" s="36">
        <v>2067.0961573630098</v>
      </c>
      <c r="V146" s="22">
        <f t="shared" si="13"/>
        <v>713415.46041631908</v>
      </c>
      <c r="W146" s="22">
        <v>151925.542487278</v>
      </c>
      <c r="X146" s="21">
        <f t="shared" si="12"/>
        <v>865341.00290359708</v>
      </c>
      <c r="Y146" s="20">
        <f t="shared" si="14"/>
        <v>1230.9260354247469</v>
      </c>
      <c r="Z146" s="248">
        <v>13</v>
      </c>
    </row>
    <row r="147" spans="1:26" s="120" customFormat="1" ht="16.5">
      <c r="A147" s="20">
        <v>436</v>
      </c>
      <c r="B147" s="18" t="s">
        <v>173</v>
      </c>
      <c r="C147" s="21">
        <v>2018</v>
      </c>
      <c r="D147" s="21">
        <v>4904165.3699999992</v>
      </c>
      <c r="E147" s="21">
        <v>355014.18471514923</v>
      </c>
      <c r="F147" s="21">
        <v>5259179.5547151482</v>
      </c>
      <c r="G147" s="114">
        <v>1359.93</v>
      </c>
      <c r="H147" s="32">
        <v>2744338.74</v>
      </c>
      <c r="I147" s="32">
        <v>2514840.8147151479</v>
      </c>
      <c r="J147" s="288">
        <f t="shared" si="10"/>
        <v>0.47818120460642055</v>
      </c>
      <c r="K147" s="116">
        <v>7703.2979466666666</v>
      </c>
      <c r="L147" s="116">
        <v>0</v>
      </c>
      <c r="M147" s="116">
        <v>15573.81027182063</v>
      </c>
      <c r="N147" s="116">
        <v>26491.852731206163</v>
      </c>
      <c r="O147" s="116">
        <v>0</v>
      </c>
      <c r="P147" s="117">
        <v>-110145.38</v>
      </c>
      <c r="Q147" s="117">
        <v>348525.13529645506</v>
      </c>
      <c r="R147" s="117">
        <v>75530.87929921945</v>
      </c>
      <c r="S147" s="118">
        <v>2926.1</v>
      </c>
      <c r="T147" s="22">
        <f t="shared" si="11"/>
        <v>2881446.5102605158</v>
      </c>
      <c r="U147" s="36">
        <v>1491646.479281636</v>
      </c>
      <c r="V147" s="22">
        <f t="shared" si="13"/>
        <v>4373092.9895421518</v>
      </c>
      <c r="W147" s="22">
        <v>323531.59803770063</v>
      </c>
      <c r="X147" s="21">
        <f t="shared" si="12"/>
        <v>4696624.587579852</v>
      </c>
      <c r="Y147" s="20">
        <f t="shared" si="14"/>
        <v>2327.3659997917998</v>
      </c>
      <c r="Z147" s="248">
        <v>17</v>
      </c>
    </row>
    <row r="148" spans="1:26" s="120" customFormat="1" ht="16.5">
      <c r="A148" s="20">
        <v>440</v>
      </c>
      <c r="B148" s="18" t="s">
        <v>174</v>
      </c>
      <c r="C148" s="21">
        <v>5622</v>
      </c>
      <c r="D148" s="21">
        <v>14972828.210000001</v>
      </c>
      <c r="E148" s="21">
        <v>2637852.7783786086</v>
      </c>
      <c r="F148" s="21">
        <v>17610680.98837861</v>
      </c>
      <c r="G148" s="114">
        <v>1359.93</v>
      </c>
      <c r="H148" s="32">
        <v>7645526.46</v>
      </c>
      <c r="I148" s="32">
        <v>9965154.5283786096</v>
      </c>
      <c r="J148" s="288">
        <f t="shared" si="10"/>
        <v>0.56585855680167463</v>
      </c>
      <c r="K148" s="116">
        <v>0</v>
      </c>
      <c r="L148" s="116">
        <v>0</v>
      </c>
      <c r="M148" s="116">
        <v>34950.544896986023</v>
      </c>
      <c r="N148" s="116">
        <v>112379.49917121709</v>
      </c>
      <c r="O148" s="116">
        <v>97492.385291176499</v>
      </c>
      <c r="P148" s="117">
        <v>-207255.22499999998</v>
      </c>
      <c r="Q148" s="117">
        <v>-1326489.8967506385</v>
      </c>
      <c r="R148" s="117">
        <v>-1382275.9321918038</v>
      </c>
      <c r="S148" s="118">
        <v>8151.9</v>
      </c>
      <c r="T148" s="22">
        <f t="shared" si="11"/>
        <v>7302107.8037955463</v>
      </c>
      <c r="U148" s="36">
        <v>3227863.0019341353</v>
      </c>
      <c r="V148" s="22">
        <f t="shared" si="13"/>
        <v>10529970.805729682</v>
      </c>
      <c r="W148" s="22">
        <v>755028.91815889569</v>
      </c>
      <c r="X148" s="21">
        <f t="shared" si="12"/>
        <v>11284999.723888578</v>
      </c>
      <c r="Y148" s="20">
        <f t="shared" si="14"/>
        <v>2007.2927292580182</v>
      </c>
      <c r="Z148" s="248">
        <v>15</v>
      </c>
    </row>
    <row r="149" spans="1:26" s="120" customFormat="1" ht="16.5">
      <c r="A149" s="20">
        <v>441</v>
      </c>
      <c r="B149" s="18" t="s">
        <v>175</v>
      </c>
      <c r="C149" s="21">
        <v>4473</v>
      </c>
      <c r="D149" s="21">
        <v>5095076.9800000004</v>
      </c>
      <c r="E149" s="21">
        <v>1260231.6074260357</v>
      </c>
      <c r="F149" s="21">
        <v>6355308.5874260366</v>
      </c>
      <c r="G149" s="114">
        <v>1359.93</v>
      </c>
      <c r="H149" s="32">
        <v>6082966.8900000006</v>
      </c>
      <c r="I149" s="32">
        <v>272341.697426036</v>
      </c>
      <c r="J149" s="288">
        <f t="shared" si="10"/>
        <v>4.2852631572424887E-2</v>
      </c>
      <c r="K149" s="116">
        <v>178015.71446400002</v>
      </c>
      <c r="L149" s="116">
        <v>0</v>
      </c>
      <c r="M149" s="116">
        <v>43203.619754738167</v>
      </c>
      <c r="N149" s="116">
        <v>79776.76026941232</v>
      </c>
      <c r="O149" s="116">
        <v>0</v>
      </c>
      <c r="P149" s="117">
        <v>-297154.505</v>
      </c>
      <c r="Q149" s="117">
        <v>-678572.22119244223</v>
      </c>
      <c r="R149" s="117">
        <v>-193986.58508298401</v>
      </c>
      <c r="S149" s="118">
        <v>6485.8499999999995</v>
      </c>
      <c r="T149" s="22">
        <f t="shared" si="11"/>
        <v>-589889.66936123988</v>
      </c>
      <c r="U149" s="36">
        <v>823355.83890410641</v>
      </c>
      <c r="V149" s="22">
        <f t="shared" si="13"/>
        <v>233466.16954286653</v>
      </c>
      <c r="W149" s="22">
        <v>894431.67918291804</v>
      </c>
      <c r="X149" s="21">
        <f t="shared" si="12"/>
        <v>1127897.8487257846</v>
      </c>
      <c r="Y149" s="20">
        <f t="shared" si="14"/>
        <v>252.15690783049064</v>
      </c>
      <c r="Z149" s="248">
        <v>9</v>
      </c>
    </row>
    <row r="150" spans="1:26" s="120" customFormat="1" ht="16.5">
      <c r="A150" s="20">
        <v>444</v>
      </c>
      <c r="B150" s="18" t="s">
        <v>176</v>
      </c>
      <c r="C150" s="21">
        <v>45988</v>
      </c>
      <c r="D150" s="21">
        <v>68933175.219999999</v>
      </c>
      <c r="E150" s="21">
        <v>10330344.435270147</v>
      </c>
      <c r="F150" s="21">
        <v>79263519.655270144</v>
      </c>
      <c r="G150" s="114">
        <v>1359.93</v>
      </c>
      <c r="H150" s="32">
        <v>62540460.840000004</v>
      </c>
      <c r="I150" s="32">
        <v>16723058.815270141</v>
      </c>
      <c r="J150" s="288">
        <f t="shared" si="10"/>
        <v>0.21098052279284879</v>
      </c>
      <c r="K150" s="116">
        <v>0</v>
      </c>
      <c r="L150" s="116">
        <v>0</v>
      </c>
      <c r="M150" s="116">
        <v>477005.85007292574</v>
      </c>
      <c r="N150" s="116">
        <v>790058.14956412697</v>
      </c>
      <c r="O150" s="116">
        <v>0</v>
      </c>
      <c r="P150" s="117">
        <v>-4061858.74505</v>
      </c>
      <c r="Q150" s="117">
        <v>1741465.0762853224</v>
      </c>
      <c r="R150" s="117">
        <v>3958693.2397983586</v>
      </c>
      <c r="S150" s="118">
        <v>66682.599999999991</v>
      </c>
      <c r="T150" s="22">
        <f t="shared" si="11"/>
        <v>19695104.985940874</v>
      </c>
      <c r="U150" s="36">
        <v>6844568.8171345452</v>
      </c>
      <c r="V150" s="22">
        <f t="shared" si="13"/>
        <v>26539673.803075418</v>
      </c>
      <c r="W150" s="22">
        <v>7224175.9161620373</v>
      </c>
      <c r="X150" s="21">
        <f t="shared" si="12"/>
        <v>33763849.719237454</v>
      </c>
      <c r="Y150" s="20">
        <f t="shared" si="14"/>
        <v>734.18826039917917</v>
      </c>
      <c r="Z150" s="248">
        <v>1</v>
      </c>
    </row>
    <row r="151" spans="1:26" s="120" customFormat="1" ht="16.5">
      <c r="A151" s="20">
        <v>445</v>
      </c>
      <c r="B151" s="18" t="s">
        <v>177</v>
      </c>
      <c r="C151" s="21">
        <v>15086</v>
      </c>
      <c r="D151" s="21">
        <v>21307505.330000002</v>
      </c>
      <c r="E151" s="21">
        <v>10998964.924378218</v>
      </c>
      <c r="F151" s="21">
        <v>32306470.254378222</v>
      </c>
      <c r="G151" s="114">
        <v>1359.93</v>
      </c>
      <c r="H151" s="32">
        <v>20515903.98</v>
      </c>
      <c r="I151" s="32">
        <v>11790566.274378221</v>
      </c>
      <c r="J151" s="288">
        <f t="shared" si="10"/>
        <v>0.36495990374498888</v>
      </c>
      <c r="K151" s="116">
        <v>0</v>
      </c>
      <c r="L151" s="116">
        <v>0</v>
      </c>
      <c r="M151" s="116">
        <v>157160.62198678919</v>
      </c>
      <c r="N151" s="116">
        <v>250785.27428177217</v>
      </c>
      <c r="O151" s="116">
        <v>0</v>
      </c>
      <c r="P151" s="117">
        <v>-810450.60499999998</v>
      </c>
      <c r="Q151" s="117">
        <v>-3399389.9714153982</v>
      </c>
      <c r="R151" s="117">
        <v>-222476.07213752993</v>
      </c>
      <c r="S151" s="118">
        <v>21874.7</v>
      </c>
      <c r="T151" s="22">
        <f t="shared" si="11"/>
        <v>7788070.222093855</v>
      </c>
      <c r="U151" s="36">
        <v>871155.191180169</v>
      </c>
      <c r="V151" s="22">
        <f t="shared" si="13"/>
        <v>8659225.4132740237</v>
      </c>
      <c r="W151" s="22">
        <v>2386424.5004629069</v>
      </c>
      <c r="X151" s="21">
        <f t="shared" si="12"/>
        <v>11045649.91373693</v>
      </c>
      <c r="Y151" s="20">
        <f t="shared" si="14"/>
        <v>732.17883559173606</v>
      </c>
      <c r="Z151" s="248">
        <v>2</v>
      </c>
    </row>
    <row r="152" spans="1:26" s="120" customFormat="1" ht="16.5">
      <c r="A152" s="20">
        <v>475</v>
      </c>
      <c r="B152" s="18" t="s">
        <v>178</v>
      </c>
      <c r="C152" s="21">
        <v>5487</v>
      </c>
      <c r="D152" s="21">
        <v>7843965.3699999992</v>
      </c>
      <c r="E152" s="21">
        <v>4654956.1723899692</v>
      </c>
      <c r="F152" s="21">
        <v>12498921.542389968</v>
      </c>
      <c r="G152" s="114">
        <v>1359.93</v>
      </c>
      <c r="H152" s="32">
        <v>7461935.9100000001</v>
      </c>
      <c r="I152" s="32">
        <v>5036985.6323899683</v>
      </c>
      <c r="J152" s="288">
        <f t="shared" si="10"/>
        <v>0.40299361951405821</v>
      </c>
      <c r="K152" s="116">
        <v>27061.123135999998</v>
      </c>
      <c r="L152" s="116">
        <v>0</v>
      </c>
      <c r="M152" s="116">
        <v>55146.694538208518</v>
      </c>
      <c r="N152" s="116">
        <v>90868.195099396282</v>
      </c>
      <c r="O152" s="116">
        <v>3400.6210556507363</v>
      </c>
      <c r="P152" s="117">
        <v>-224158.32499999998</v>
      </c>
      <c r="Q152" s="117">
        <v>-1220835.1691205476</v>
      </c>
      <c r="R152" s="117">
        <v>-942752.72653293004</v>
      </c>
      <c r="S152" s="118">
        <v>7956.15</v>
      </c>
      <c r="T152" s="22">
        <f t="shared" si="11"/>
        <v>2833672.1955657462</v>
      </c>
      <c r="U152" s="36">
        <v>1865512.1229468239</v>
      </c>
      <c r="V152" s="22">
        <f t="shared" si="13"/>
        <v>4699184.3185125701</v>
      </c>
      <c r="W152" s="22">
        <v>1105585.6937992244</v>
      </c>
      <c r="X152" s="21">
        <f t="shared" si="12"/>
        <v>5804770.0123117948</v>
      </c>
      <c r="Y152" s="20">
        <f t="shared" si="14"/>
        <v>1057.9132517426272</v>
      </c>
      <c r="Z152" s="248">
        <v>15</v>
      </c>
    </row>
    <row r="153" spans="1:26" s="120" customFormat="1" ht="16.5">
      <c r="A153" s="20">
        <v>480</v>
      </c>
      <c r="B153" s="18" t="s">
        <v>179</v>
      </c>
      <c r="C153" s="21">
        <v>1990</v>
      </c>
      <c r="D153" s="21">
        <v>2870420.85</v>
      </c>
      <c r="E153" s="21">
        <v>388846.25971952977</v>
      </c>
      <c r="F153" s="21">
        <v>3259267.1097195297</v>
      </c>
      <c r="G153" s="114">
        <v>1359.93</v>
      </c>
      <c r="H153" s="32">
        <v>2706260.7</v>
      </c>
      <c r="I153" s="32">
        <v>553006.40971952956</v>
      </c>
      <c r="J153" s="288">
        <f t="shared" si="10"/>
        <v>0.16967201248108735</v>
      </c>
      <c r="K153" s="116">
        <v>0</v>
      </c>
      <c r="L153" s="116">
        <v>0</v>
      </c>
      <c r="M153" s="116">
        <v>15044.577670852821</v>
      </c>
      <c r="N153" s="116">
        <v>24911.059079069364</v>
      </c>
      <c r="O153" s="116">
        <v>0</v>
      </c>
      <c r="P153" s="117">
        <v>-103609.78499999999</v>
      </c>
      <c r="Q153" s="117">
        <v>261707.27360177401</v>
      </c>
      <c r="R153" s="117">
        <v>74941.251000869946</v>
      </c>
      <c r="S153" s="118">
        <v>2885.5</v>
      </c>
      <c r="T153" s="22">
        <f t="shared" si="11"/>
        <v>828886.28607209574</v>
      </c>
      <c r="U153" s="36">
        <v>966329.45761109353</v>
      </c>
      <c r="V153" s="22">
        <f t="shared" si="13"/>
        <v>1795215.7436831892</v>
      </c>
      <c r="W153" s="22">
        <v>434726.18160574726</v>
      </c>
      <c r="X153" s="21">
        <f t="shared" si="12"/>
        <v>2229941.9252889366</v>
      </c>
      <c r="Y153" s="20">
        <f t="shared" si="14"/>
        <v>1120.5738318034857</v>
      </c>
      <c r="Z153" s="248">
        <v>2</v>
      </c>
    </row>
    <row r="154" spans="1:26" s="120" customFormat="1" ht="16.5">
      <c r="A154" s="20">
        <v>481</v>
      </c>
      <c r="B154" s="18" t="s">
        <v>180</v>
      </c>
      <c r="C154" s="21">
        <v>9612</v>
      </c>
      <c r="D154" s="21">
        <v>17793750.710000001</v>
      </c>
      <c r="E154" s="21">
        <v>1029278.7368219591</v>
      </c>
      <c r="F154" s="21">
        <v>18823029.446821962</v>
      </c>
      <c r="G154" s="114">
        <v>1359.93</v>
      </c>
      <c r="H154" s="32">
        <v>13071647.16</v>
      </c>
      <c r="I154" s="32">
        <v>5751382.2868219614</v>
      </c>
      <c r="J154" s="288">
        <f t="shared" si="10"/>
        <v>0.3055502995981878</v>
      </c>
      <c r="K154" s="116">
        <v>0</v>
      </c>
      <c r="L154" s="116">
        <v>0</v>
      </c>
      <c r="M154" s="116">
        <v>66720.842923192191</v>
      </c>
      <c r="N154" s="116">
        <v>191947.62827503882</v>
      </c>
      <c r="O154" s="116">
        <v>19522.672683072276</v>
      </c>
      <c r="P154" s="117">
        <v>-390295.03999999998</v>
      </c>
      <c r="Q154" s="117">
        <v>180558.41929749332</v>
      </c>
      <c r="R154" s="117">
        <v>31496.55409443851</v>
      </c>
      <c r="S154" s="118">
        <v>13937.4</v>
      </c>
      <c r="T154" s="22">
        <f t="shared" si="11"/>
        <v>5865270.7640951965</v>
      </c>
      <c r="U154" s="36">
        <v>1142910.0492293406</v>
      </c>
      <c r="V154" s="22">
        <f t="shared" si="13"/>
        <v>7008180.8133245371</v>
      </c>
      <c r="W154" s="22">
        <v>1262495.7103223633</v>
      </c>
      <c r="X154" s="21">
        <f t="shared" si="12"/>
        <v>8270676.5236469004</v>
      </c>
      <c r="Y154" s="20">
        <f t="shared" si="14"/>
        <v>860.45323799905327</v>
      </c>
      <c r="Z154" s="248">
        <v>2</v>
      </c>
    </row>
    <row r="155" spans="1:26" s="120" customFormat="1" ht="16.5">
      <c r="A155" s="20">
        <v>483</v>
      </c>
      <c r="B155" s="18" t="s">
        <v>181</v>
      </c>
      <c r="C155" s="21">
        <v>1076</v>
      </c>
      <c r="D155" s="21">
        <v>2427785.21</v>
      </c>
      <c r="E155" s="21">
        <v>271779.47868146375</v>
      </c>
      <c r="F155" s="21">
        <v>2699564.6886814637</v>
      </c>
      <c r="G155" s="114">
        <v>1359.93</v>
      </c>
      <c r="H155" s="32">
        <v>1463284.6800000002</v>
      </c>
      <c r="I155" s="32">
        <v>1236280.0086814635</v>
      </c>
      <c r="J155" s="288">
        <f t="shared" si="10"/>
        <v>0.45795531919084859</v>
      </c>
      <c r="K155" s="116">
        <v>29359.178632000003</v>
      </c>
      <c r="L155" s="116">
        <v>0</v>
      </c>
      <c r="M155" s="116">
        <v>9527.1050487265693</v>
      </c>
      <c r="N155" s="116">
        <v>10576.567095711898</v>
      </c>
      <c r="O155" s="116">
        <v>0</v>
      </c>
      <c r="P155" s="117">
        <v>-60712.684999999998</v>
      </c>
      <c r="Q155" s="117">
        <v>-80834.448165230875</v>
      </c>
      <c r="R155" s="117">
        <v>-199561.12783781782</v>
      </c>
      <c r="S155" s="118">
        <v>1560.2</v>
      </c>
      <c r="T155" s="22">
        <f t="shared" si="11"/>
        <v>946194.79845485324</v>
      </c>
      <c r="U155" s="36">
        <v>956844.29911624372</v>
      </c>
      <c r="V155" s="22">
        <f t="shared" si="13"/>
        <v>1903039.0975710968</v>
      </c>
      <c r="W155" s="22">
        <v>241773.01546562792</v>
      </c>
      <c r="X155" s="21">
        <f t="shared" si="12"/>
        <v>2144812.1130367247</v>
      </c>
      <c r="Y155" s="20">
        <f t="shared" si="14"/>
        <v>1993.3198076549486</v>
      </c>
      <c r="Z155" s="248">
        <v>17</v>
      </c>
    </row>
    <row r="156" spans="1:26" s="120" customFormat="1" ht="16.5">
      <c r="A156" s="20">
        <v>484</v>
      </c>
      <c r="B156" s="18" t="s">
        <v>182</v>
      </c>
      <c r="C156" s="21">
        <v>3055</v>
      </c>
      <c r="D156" s="21">
        <v>4136165.9099999997</v>
      </c>
      <c r="E156" s="21">
        <v>733367.71541732736</v>
      </c>
      <c r="F156" s="21">
        <v>4869533.6254173275</v>
      </c>
      <c r="G156" s="114">
        <v>1359.93</v>
      </c>
      <c r="H156" s="32">
        <v>4154586.1500000004</v>
      </c>
      <c r="I156" s="32">
        <v>714947.47541732714</v>
      </c>
      <c r="J156" s="288">
        <f t="shared" si="10"/>
        <v>0.14682052336296475</v>
      </c>
      <c r="K156" s="116">
        <v>157207.09632333333</v>
      </c>
      <c r="L156" s="116">
        <v>0</v>
      </c>
      <c r="M156" s="116">
        <v>34279.614475488088</v>
      </c>
      <c r="N156" s="116">
        <v>48109.817720126863</v>
      </c>
      <c r="O156" s="116">
        <v>0</v>
      </c>
      <c r="P156" s="117">
        <v>-139590.91499999998</v>
      </c>
      <c r="Q156" s="117">
        <v>-353441.73405280849</v>
      </c>
      <c r="R156" s="117">
        <v>137353.20232779079</v>
      </c>
      <c r="S156" s="118">
        <v>4429.75</v>
      </c>
      <c r="T156" s="22">
        <f t="shared" si="11"/>
        <v>603294.30721125775</v>
      </c>
      <c r="U156" s="36">
        <v>-23653.424522994184</v>
      </c>
      <c r="V156" s="22">
        <f t="shared" si="13"/>
        <v>579640.88268826355</v>
      </c>
      <c r="W156" s="22">
        <v>607771.47088380624</v>
      </c>
      <c r="X156" s="21">
        <f t="shared" si="12"/>
        <v>1187412.3535720697</v>
      </c>
      <c r="Y156" s="20">
        <f t="shared" si="14"/>
        <v>388.67834814143032</v>
      </c>
      <c r="Z156" s="248">
        <v>4</v>
      </c>
    </row>
    <row r="157" spans="1:26" s="120" customFormat="1" ht="16.5">
      <c r="A157" s="20">
        <v>489</v>
      </c>
      <c r="B157" s="18" t="s">
        <v>183</v>
      </c>
      <c r="C157" s="21">
        <v>1835</v>
      </c>
      <c r="D157" s="21">
        <v>1768597.4200000002</v>
      </c>
      <c r="E157" s="21">
        <v>672452.73270049051</v>
      </c>
      <c r="F157" s="21">
        <v>2441050.1527004908</v>
      </c>
      <c r="G157" s="114">
        <v>1359.93</v>
      </c>
      <c r="H157" s="32">
        <v>2495471.5500000003</v>
      </c>
      <c r="I157" s="32">
        <v>-54421.397299509495</v>
      </c>
      <c r="J157" s="288">
        <f t="shared" si="10"/>
        <v>-2.2294256117312488E-2</v>
      </c>
      <c r="K157" s="116">
        <v>195100.55070999998</v>
      </c>
      <c r="L157" s="116">
        <v>0</v>
      </c>
      <c r="M157" s="116">
        <v>15721.936072019893</v>
      </c>
      <c r="N157" s="116">
        <v>26653.413367841575</v>
      </c>
      <c r="O157" s="116">
        <v>0</v>
      </c>
      <c r="P157" s="117">
        <v>-89229.544999999998</v>
      </c>
      <c r="Q157" s="117">
        <v>741397.29173486971</v>
      </c>
      <c r="R157" s="117">
        <v>436512.14291764138</v>
      </c>
      <c r="S157" s="118">
        <v>2660.75</v>
      </c>
      <c r="T157" s="22">
        <f t="shared" si="11"/>
        <v>1274395.142502863</v>
      </c>
      <c r="U157" s="36">
        <v>713914.41446735302</v>
      </c>
      <c r="V157" s="22">
        <f t="shared" si="13"/>
        <v>1988309.5569702159</v>
      </c>
      <c r="W157" s="22">
        <v>426527.30960735946</v>
      </c>
      <c r="X157" s="21">
        <f t="shared" si="12"/>
        <v>2414836.8665775754</v>
      </c>
      <c r="Y157" s="20">
        <f t="shared" si="14"/>
        <v>1315.9873932302864</v>
      </c>
      <c r="Z157" s="248">
        <v>8</v>
      </c>
    </row>
    <row r="158" spans="1:26" s="120" customFormat="1" ht="16.5">
      <c r="A158" s="20">
        <v>491</v>
      </c>
      <c r="B158" s="18" t="s">
        <v>184</v>
      </c>
      <c r="C158" s="21">
        <v>52122</v>
      </c>
      <c r="D158" s="21">
        <v>68416312.810000002</v>
      </c>
      <c r="E158" s="21">
        <v>10184376.934966136</v>
      </c>
      <c r="F158" s="21">
        <v>78600689.744966134</v>
      </c>
      <c r="G158" s="114">
        <v>1359.93</v>
      </c>
      <c r="H158" s="32">
        <v>70882271.460000008</v>
      </c>
      <c r="I158" s="32">
        <v>7718418.2849661261</v>
      </c>
      <c r="J158" s="288">
        <f t="shared" si="10"/>
        <v>9.8197844192078998E-2</v>
      </c>
      <c r="K158" s="116">
        <v>0</v>
      </c>
      <c r="L158" s="116">
        <v>0</v>
      </c>
      <c r="M158" s="116">
        <v>693519.72436951322</v>
      </c>
      <c r="N158" s="116">
        <v>1009530.6012951622</v>
      </c>
      <c r="O158" s="116">
        <v>0</v>
      </c>
      <c r="P158" s="117">
        <v>-4507066.5449999999</v>
      </c>
      <c r="Q158" s="117">
        <v>-9833567.5417955555</v>
      </c>
      <c r="R158" s="117">
        <v>-4067803.3941691201</v>
      </c>
      <c r="S158" s="118">
        <v>75576.899999999994</v>
      </c>
      <c r="T158" s="22">
        <f t="shared" si="11"/>
        <v>-8911391.9703338742</v>
      </c>
      <c r="U158" s="36">
        <v>9887140.185571</v>
      </c>
      <c r="V158" s="22">
        <f t="shared" si="13"/>
        <v>975748.21523712575</v>
      </c>
      <c r="W158" s="22">
        <v>8906554.4027713668</v>
      </c>
      <c r="X158" s="21">
        <f t="shared" si="12"/>
        <v>9882302.6180084925</v>
      </c>
      <c r="Y158" s="20">
        <f t="shared" si="14"/>
        <v>189.59945163287082</v>
      </c>
      <c r="Z158" s="248">
        <v>10</v>
      </c>
    </row>
    <row r="159" spans="1:26" s="120" customFormat="1" ht="16.5">
      <c r="A159" s="20">
        <v>494</v>
      </c>
      <c r="B159" s="18" t="s">
        <v>185</v>
      </c>
      <c r="C159" s="21">
        <v>8909</v>
      </c>
      <c r="D159" s="21">
        <v>19087206.920000002</v>
      </c>
      <c r="E159" s="21">
        <v>1531808.0587212413</v>
      </c>
      <c r="F159" s="21">
        <v>20619014.978721242</v>
      </c>
      <c r="G159" s="114">
        <v>1359.93</v>
      </c>
      <c r="H159" s="32">
        <v>12115616.370000001</v>
      </c>
      <c r="I159" s="32">
        <v>8503398.6087212414</v>
      </c>
      <c r="J159" s="288">
        <f t="shared" si="10"/>
        <v>0.41240566620164548</v>
      </c>
      <c r="K159" s="116">
        <v>103843.42278666668</v>
      </c>
      <c r="L159" s="116">
        <v>0</v>
      </c>
      <c r="M159" s="116">
        <v>85306.980502557402</v>
      </c>
      <c r="N159" s="116">
        <v>90716.2044168641</v>
      </c>
      <c r="O159" s="116">
        <v>0</v>
      </c>
      <c r="P159" s="117">
        <v>-547317.94000000006</v>
      </c>
      <c r="Q159" s="117">
        <v>-1553214.1069209697</v>
      </c>
      <c r="R159" s="117">
        <v>-1949838.7598365212</v>
      </c>
      <c r="S159" s="118">
        <v>12918.05</v>
      </c>
      <c r="T159" s="22">
        <f t="shared" si="11"/>
        <v>4745812.4596698387</v>
      </c>
      <c r="U159" s="36">
        <v>5382582.1021825271</v>
      </c>
      <c r="V159" s="22">
        <f t="shared" si="13"/>
        <v>10128394.561852366</v>
      </c>
      <c r="W159" s="22">
        <v>1357802.8644019193</v>
      </c>
      <c r="X159" s="21">
        <f t="shared" si="12"/>
        <v>11486197.426254285</v>
      </c>
      <c r="Y159" s="20">
        <f t="shared" si="14"/>
        <v>1289.2802139695011</v>
      </c>
      <c r="Z159" s="248">
        <v>17</v>
      </c>
    </row>
    <row r="160" spans="1:26" s="120" customFormat="1" ht="16.5">
      <c r="A160" s="20">
        <v>495</v>
      </c>
      <c r="B160" s="18" t="s">
        <v>186</v>
      </c>
      <c r="C160" s="21">
        <v>1488</v>
      </c>
      <c r="D160" s="21">
        <v>1825697.06</v>
      </c>
      <c r="E160" s="21">
        <v>735317.83507276734</v>
      </c>
      <c r="F160" s="21">
        <v>2561014.8950727675</v>
      </c>
      <c r="G160" s="114">
        <v>1359.93</v>
      </c>
      <c r="H160" s="32">
        <v>2023575.84</v>
      </c>
      <c r="I160" s="32">
        <v>537439.05507276743</v>
      </c>
      <c r="J160" s="288">
        <f t="shared" si="10"/>
        <v>0.20985393568259464</v>
      </c>
      <c r="K160" s="116">
        <v>77694.796063999995</v>
      </c>
      <c r="L160" s="116">
        <v>0</v>
      </c>
      <c r="M160" s="116">
        <v>20061.487943538439</v>
      </c>
      <c r="N160" s="116">
        <v>21820.369048478173</v>
      </c>
      <c r="O160" s="116">
        <v>0</v>
      </c>
      <c r="P160" s="117">
        <v>-105106.005</v>
      </c>
      <c r="Q160" s="117">
        <v>214609.38296891158</v>
      </c>
      <c r="R160" s="117">
        <v>178712.19771105226</v>
      </c>
      <c r="S160" s="118">
        <v>2157.6</v>
      </c>
      <c r="T160" s="22">
        <f t="shared" si="11"/>
        <v>947388.88380874787</v>
      </c>
      <c r="U160" s="36">
        <v>-703.58796887334699</v>
      </c>
      <c r="V160" s="22">
        <f t="shared" si="13"/>
        <v>946685.29583987454</v>
      </c>
      <c r="W160" s="22">
        <v>332971.06142243807</v>
      </c>
      <c r="X160" s="21">
        <f t="shared" si="12"/>
        <v>1279656.3572623127</v>
      </c>
      <c r="Y160" s="20">
        <f t="shared" si="14"/>
        <v>859.98411106338222</v>
      </c>
      <c r="Z160" s="248">
        <v>13</v>
      </c>
    </row>
    <row r="161" spans="1:26" s="120" customFormat="1" ht="16.5">
      <c r="A161" s="20">
        <v>498</v>
      </c>
      <c r="B161" s="18" t="s">
        <v>187</v>
      </c>
      <c r="C161" s="21">
        <v>2321</v>
      </c>
      <c r="D161" s="21">
        <v>3284526.3699999996</v>
      </c>
      <c r="E161" s="21">
        <v>1846217.1285907747</v>
      </c>
      <c r="F161" s="21">
        <v>5130743.4985907748</v>
      </c>
      <c r="G161" s="114">
        <v>1359.93</v>
      </c>
      <c r="H161" s="32">
        <v>3156397.5300000003</v>
      </c>
      <c r="I161" s="32">
        <v>1974345.9685907746</v>
      </c>
      <c r="J161" s="288">
        <f t="shared" si="10"/>
        <v>0.38480699125439699</v>
      </c>
      <c r="K161" s="116">
        <v>781844.50282400008</v>
      </c>
      <c r="L161" s="116">
        <v>0</v>
      </c>
      <c r="M161" s="116">
        <v>30994.388116099839</v>
      </c>
      <c r="N161" s="116">
        <v>48595.247092295365</v>
      </c>
      <c r="O161" s="116">
        <v>7439.8259051291825</v>
      </c>
      <c r="P161" s="117">
        <v>-87787.455000000002</v>
      </c>
      <c r="Q161" s="117">
        <v>-122686.07046232563</v>
      </c>
      <c r="R161" s="117">
        <v>494387.11180132453</v>
      </c>
      <c r="S161" s="118">
        <v>3365.45</v>
      </c>
      <c r="T161" s="22">
        <f t="shared" si="11"/>
        <v>3130498.9688672982</v>
      </c>
      <c r="U161" s="36">
        <v>46622.083899494311</v>
      </c>
      <c r="V161" s="22">
        <f t="shared" si="13"/>
        <v>3177121.0527667925</v>
      </c>
      <c r="W161" s="22">
        <v>444350.04603458964</v>
      </c>
      <c r="X161" s="21">
        <f t="shared" si="12"/>
        <v>3621471.0988013819</v>
      </c>
      <c r="Y161" s="20">
        <f t="shared" si="14"/>
        <v>1560.3063760454036</v>
      </c>
      <c r="Z161" s="248">
        <v>19</v>
      </c>
    </row>
    <row r="162" spans="1:26" s="120" customFormat="1" ht="16.5">
      <c r="A162" s="20">
        <v>499</v>
      </c>
      <c r="B162" s="18" t="s">
        <v>188</v>
      </c>
      <c r="C162" s="21">
        <v>19536</v>
      </c>
      <c r="D162" s="21">
        <v>35164344.829999998</v>
      </c>
      <c r="E162" s="21">
        <v>6980695.2175296852</v>
      </c>
      <c r="F162" s="21">
        <v>42145040.047529683</v>
      </c>
      <c r="G162" s="114">
        <v>1359.93</v>
      </c>
      <c r="H162" s="32">
        <v>26567592.48</v>
      </c>
      <c r="I162" s="32">
        <v>15577447.567529682</v>
      </c>
      <c r="J162" s="288">
        <f t="shared" si="10"/>
        <v>0.36961520382854041</v>
      </c>
      <c r="K162" s="116">
        <v>0</v>
      </c>
      <c r="L162" s="116">
        <v>0</v>
      </c>
      <c r="M162" s="116">
        <v>146611.96666869734</v>
      </c>
      <c r="N162" s="116">
        <v>394090.69987580052</v>
      </c>
      <c r="O162" s="116">
        <v>30860.15918751901</v>
      </c>
      <c r="P162" s="117">
        <v>-807974.45</v>
      </c>
      <c r="Q162" s="117">
        <v>2257095.6570163397</v>
      </c>
      <c r="R162" s="117">
        <v>767945.24610744999</v>
      </c>
      <c r="S162" s="118">
        <v>28327.200000000001</v>
      </c>
      <c r="T162" s="22">
        <f t="shared" si="11"/>
        <v>18394404.046385489</v>
      </c>
      <c r="U162" s="36">
        <v>4570585.4839331191</v>
      </c>
      <c r="V162" s="22">
        <f t="shared" si="13"/>
        <v>22964989.53031861</v>
      </c>
      <c r="W162" s="22">
        <v>2855979.3655998916</v>
      </c>
      <c r="X162" s="21">
        <f t="shared" si="12"/>
        <v>25820968.895918503</v>
      </c>
      <c r="Y162" s="20">
        <f t="shared" si="14"/>
        <v>1321.7121670719955</v>
      </c>
      <c r="Z162" s="248">
        <v>15</v>
      </c>
    </row>
    <row r="163" spans="1:26" s="120" customFormat="1" ht="16.5">
      <c r="A163" s="20">
        <v>500</v>
      </c>
      <c r="B163" s="18" t="s">
        <v>189</v>
      </c>
      <c r="C163" s="21">
        <v>10426</v>
      </c>
      <c r="D163" s="21">
        <v>20683175.140000001</v>
      </c>
      <c r="E163" s="21">
        <v>1093866.2157395228</v>
      </c>
      <c r="F163" s="21">
        <v>21777041.355739523</v>
      </c>
      <c r="G163" s="114">
        <v>1359.93</v>
      </c>
      <c r="H163" s="32">
        <v>14178630.180000002</v>
      </c>
      <c r="I163" s="32">
        <v>7598411.1757395212</v>
      </c>
      <c r="J163" s="288">
        <f t="shared" si="10"/>
        <v>0.34891843440141584</v>
      </c>
      <c r="K163" s="116">
        <v>0</v>
      </c>
      <c r="L163" s="116">
        <v>0</v>
      </c>
      <c r="M163" s="116">
        <v>82833.047420037547</v>
      </c>
      <c r="N163" s="116">
        <v>188650.8191113642</v>
      </c>
      <c r="O163" s="116">
        <v>87162.770831192844</v>
      </c>
      <c r="P163" s="117">
        <v>-562570.125</v>
      </c>
      <c r="Q163" s="117">
        <v>2384572.1870733406</v>
      </c>
      <c r="R163" s="117">
        <v>1272038.2486312264</v>
      </c>
      <c r="S163" s="118">
        <v>15117.699999999999</v>
      </c>
      <c r="T163" s="22">
        <f t="shared" si="11"/>
        <v>11066215.823806683</v>
      </c>
      <c r="U163" s="36">
        <v>1637247.3333260771</v>
      </c>
      <c r="V163" s="22">
        <f t="shared" si="13"/>
        <v>12703463.15713276</v>
      </c>
      <c r="W163" s="22">
        <v>1064618.4075359539</v>
      </c>
      <c r="X163" s="21">
        <f t="shared" si="12"/>
        <v>13768081.564668713</v>
      </c>
      <c r="Y163" s="20">
        <f t="shared" si="14"/>
        <v>1320.5526150650981</v>
      </c>
      <c r="Z163" s="248">
        <v>13</v>
      </c>
    </row>
    <row r="164" spans="1:26" s="120" customFormat="1" ht="16.5">
      <c r="A164" s="20">
        <v>503</v>
      </c>
      <c r="B164" s="18" t="s">
        <v>190</v>
      </c>
      <c r="C164" s="21">
        <v>7594</v>
      </c>
      <c r="D164" s="21">
        <v>10761823.660000002</v>
      </c>
      <c r="E164" s="21">
        <v>1293490.8928918559</v>
      </c>
      <c r="F164" s="21">
        <v>12055314.552891858</v>
      </c>
      <c r="G164" s="114">
        <v>1359.93</v>
      </c>
      <c r="H164" s="32">
        <v>10327308.42</v>
      </c>
      <c r="I164" s="32">
        <v>1728006.132891858</v>
      </c>
      <c r="J164" s="288">
        <f t="shared" si="10"/>
        <v>0.14333977975525655</v>
      </c>
      <c r="K164" s="116">
        <v>0</v>
      </c>
      <c r="L164" s="116">
        <v>0</v>
      </c>
      <c r="M164" s="116">
        <v>57204.820564311784</v>
      </c>
      <c r="N164" s="116">
        <v>120828.44128715816</v>
      </c>
      <c r="O164" s="116">
        <v>0</v>
      </c>
      <c r="P164" s="117">
        <v>-399248.47499999998</v>
      </c>
      <c r="Q164" s="117">
        <v>-873381.28137660876</v>
      </c>
      <c r="R164" s="117">
        <v>-1004338.0367727539</v>
      </c>
      <c r="S164" s="118">
        <v>11011.3</v>
      </c>
      <c r="T164" s="22">
        <f t="shared" si="11"/>
        <v>-359917.09840603475</v>
      </c>
      <c r="U164" s="36">
        <v>3242821.1737005454</v>
      </c>
      <c r="V164" s="22">
        <f t="shared" si="13"/>
        <v>2882904.0752945105</v>
      </c>
      <c r="W164" s="22">
        <v>1432956.3497235579</v>
      </c>
      <c r="X164" s="21">
        <f t="shared" si="12"/>
        <v>4315860.4250180684</v>
      </c>
      <c r="Y164" s="20">
        <f t="shared" si="14"/>
        <v>568.3250493834696</v>
      </c>
      <c r="Z164" s="248">
        <v>2</v>
      </c>
    </row>
    <row r="165" spans="1:26" s="120" customFormat="1" ht="16.5">
      <c r="A165" s="20">
        <v>504</v>
      </c>
      <c r="B165" s="18" t="s">
        <v>191</v>
      </c>
      <c r="C165" s="21">
        <v>1816</v>
      </c>
      <c r="D165" s="21">
        <v>2456763.2399999998</v>
      </c>
      <c r="E165" s="21">
        <v>541822.66326405085</v>
      </c>
      <c r="F165" s="21">
        <v>2998585.9032640504</v>
      </c>
      <c r="G165" s="114">
        <v>1359.93</v>
      </c>
      <c r="H165" s="32">
        <v>2469632.88</v>
      </c>
      <c r="I165" s="32">
        <v>528953.02326405048</v>
      </c>
      <c r="J165" s="288">
        <f t="shared" si="10"/>
        <v>0.17640082369768673</v>
      </c>
      <c r="K165" s="116">
        <v>0</v>
      </c>
      <c r="L165" s="116">
        <v>0</v>
      </c>
      <c r="M165" s="116">
        <v>15814.2745342707</v>
      </c>
      <c r="N165" s="116">
        <v>30796.930174607543</v>
      </c>
      <c r="O165" s="116">
        <v>0</v>
      </c>
      <c r="P165" s="117">
        <v>-112628.485</v>
      </c>
      <c r="Q165" s="117">
        <v>-152539.77561146973</v>
      </c>
      <c r="R165" s="117">
        <v>25175.170923812559</v>
      </c>
      <c r="S165" s="118">
        <v>2633.2</v>
      </c>
      <c r="T165" s="22">
        <f t="shared" si="11"/>
        <v>338204.33828527154</v>
      </c>
      <c r="U165" s="36">
        <v>770222.75565969967</v>
      </c>
      <c r="V165" s="22">
        <f t="shared" si="13"/>
        <v>1108427.0939449712</v>
      </c>
      <c r="W165" s="22">
        <v>394743.52792224655</v>
      </c>
      <c r="X165" s="21">
        <f t="shared" si="12"/>
        <v>1503170.6218672178</v>
      </c>
      <c r="Y165" s="20">
        <f t="shared" si="14"/>
        <v>827.73712657886449</v>
      </c>
      <c r="Z165" s="248">
        <v>1</v>
      </c>
    </row>
    <row r="166" spans="1:26" s="120" customFormat="1" ht="16.5">
      <c r="A166" s="20">
        <v>505</v>
      </c>
      <c r="B166" s="18" t="s">
        <v>192</v>
      </c>
      <c r="C166" s="21">
        <v>20837</v>
      </c>
      <c r="D166" s="21">
        <v>37461173.68</v>
      </c>
      <c r="E166" s="21">
        <v>3415891.8343010945</v>
      </c>
      <c r="F166" s="21">
        <v>40877065.514301091</v>
      </c>
      <c r="G166" s="114">
        <v>1359.93</v>
      </c>
      <c r="H166" s="32">
        <v>28336861.41</v>
      </c>
      <c r="I166" s="32">
        <v>12540204.104301091</v>
      </c>
      <c r="J166" s="288">
        <f t="shared" si="10"/>
        <v>0.3067784819317283</v>
      </c>
      <c r="K166" s="116">
        <v>0</v>
      </c>
      <c r="L166" s="116">
        <v>0</v>
      </c>
      <c r="M166" s="116">
        <v>176789.43024968985</v>
      </c>
      <c r="N166" s="116">
        <v>352352.54319873074</v>
      </c>
      <c r="O166" s="116">
        <v>50682.122347556644</v>
      </c>
      <c r="P166" s="117">
        <v>-1387533.6874999998</v>
      </c>
      <c r="Q166" s="117">
        <v>-1067723.4109920911</v>
      </c>
      <c r="R166" s="117">
        <v>-487463.23182353366</v>
      </c>
      <c r="S166" s="118">
        <v>30213.649999999998</v>
      </c>
      <c r="T166" s="22">
        <f t="shared" si="11"/>
        <v>10207521.519781444</v>
      </c>
      <c r="U166" s="36">
        <v>3817903.3733377233</v>
      </c>
      <c r="V166" s="22">
        <f t="shared" si="13"/>
        <v>14025424.893119168</v>
      </c>
      <c r="W166" s="22">
        <v>3199902.0564645682</v>
      </c>
      <c r="X166" s="21">
        <f t="shared" si="12"/>
        <v>17225326.949583735</v>
      </c>
      <c r="Y166" s="20">
        <f t="shared" si="14"/>
        <v>826.6701996248853</v>
      </c>
      <c r="Z166" s="248">
        <v>1</v>
      </c>
    </row>
    <row r="167" spans="1:26" s="120" customFormat="1" ht="16.5">
      <c r="A167" s="20">
        <v>507</v>
      </c>
      <c r="B167" s="18" t="s">
        <v>193</v>
      </c>
      <c r="C167" s="21">
        <v>5635</v>
      </c>
      <c r="D167" s="21">
        <v>5945093.3199999994</v>
      </c>
      <c r="E167" s="21">
        <v>1507690.6091283192</v>
      </c>
      <c r="F167" s="21">
        <v>7452783.929128319</v>
      </c>
      <c r="G167" s="114">
        <v>1359.93</v>
      </c>
      <c r="H167" s="32">
        <v>7663205.5500000007</v>
      </c>
      <c r="I167" s="32">
        <v>-210421.62087168172</v>
      </c>
      <c r="J167" s="288">
        <f t="shared" si="10"/>
        <v>-2.8233962351876842E-2</v>
      </c>
      <c r="K167" s="116">
        <v>236505.64959000002</v>
      </c>
      <c r="L167" s="116">
        <v>0</v>
      </c>
      <c r="M167" s="116">
        <v>69255.723538781182</v>
      </c>
      <c r="N167" s="116">
        <v>118383.3427387554</v>
      </c>
      <c r="O167" s="116">
        <v>0</v>
      </c>
      <c r="P167" s="117">
        <v>-364608.42</v>
      </c>
      <c r="Q167" s="117">
        <v>126007.61324428333</v>
      </c>
      <c r="R167" s="117">
        <v>466797.64630402316</v>
      </c>
      <c r="S167" s="118">
        <v>8170.75</v>
      </c>
      <c r="T167" s="22">
        <f t="shared" si="11"/>
        <v>450090.68454416143</v>
      </c>
      <c r="U167" s="36">
        <v>414201.56204448477</v>
      </c>
      <c r="V167" s="22">
        <f t="shared" si="13"/>
        <v>864292.2465886462</v>
      </c>
      <c r="W167" s="22">
        <v>1114235.8704170489</v>
      </c>
      <c r="X167" s="21">
        <f t="shared" si="12"/>
        <v>1978528.1170056951</v>
      </c>
      <c r="Y167" s="20">
        <f t="shared" si="14"/>
        <v>351.11412901609498</v>
      </c>
      <c r="Z167" s="248">
        <v>10</v>
      </c>
    </row>
    <row r="168" spans="1:26" s="120" customFormat="1" ht="16.5">
      <c r="A168" s="20">
        <v>508</v>
      </c>
      <c r="B168" s="18" t="s">
        <v>194</v>
      </c>
      <c r="C168" s="21">
        <v>9563</v>
      </c>
      <c r="D168" s="21">
        <v>10827312.77</v>
      </c>
      <c r="E168" s="21">
        <v>1658898.5590586909</v>
      </c>
      <c r="F168" s="21">
        <v>12486211.32905869</v>
      </c>
      <c r="G168" s="114">
        <v>1359.93</v>
      </c>
      <c r="H168" s="32">
        <v>13005010.59</v>
      </c>
      <c r="I168" s="32">
        <v>-518799.26094130985</v>
      </c>
      <c r="J168" s="288">
        <f t="shared" si="10"/>
        <v>-4.1549774168400291E-2</v>
      </c>
      <c r="K168" s="116">
        <v>331929.92578066664</v>
      </c>
      <c r="L168" s="116">
        <v>0</v>
      </c>
      <c r="M168" s="116">
        <v>132009.57369459129</v>
      </c>
      <c r="N168" s="116">
        <v>158395.04701378121</v>
      </c>
      <c r="O168" s="116">
        <v>0</v>
      </c>
      <c r="P168" s="117">
        <v>-783437.20884999994</v>
      </c>
      <c r="Q168" s="117">
        <v>-202194.99052737484</v>
      </c>
      <c r="R168" s="117">
        <v>-169346.17177379702</v>
      </c>
      <c r="S168" s="118">
        <v>13866.35</v>
      </c>
      <c r="T168" s="22">
        <f t="shared" si="11"/>
        <v>-1037576.7356034425</v>
      </c>
      <c r="U168" s="36">
        <v>922745.95571549924</v>
      </c>
      <c r="V168" s="22">
        <f t="shared" si="13"/>
        <v>-114830.7798879433</v>
      </c>
      <c r="W168" s="22">
        <v>1678386.8842173759</v>
      </c>
      <c r="X168" s="21">
        <f t="shared" si="12"/>
        <v>1563556.1043294326</v>
      </c>
      <c r="Y168" s="20">
        <f t="shared" si="14"/>
        <v>163.50058604302339</v>
      </c>
      <c r="Z168" s="248">
        <v>6</v>
      </c>
    </row>
    <row r="169" spans="1:26" s="120" customFormat="1" ht="16.5">
      <c r="A169" s="20">
        <v>529</v>
      </c>
      <c r="B169" s="18" t="s">
        <v>195</v>
      </c>
      <c r="C169" s="21">
        <v>19579</v>
      </c>
      <c r="D169" s="21">
        <v>27730906.949999999</v>
      </c>
      <c r="E169" s="21">
        <v>3837528.9892032733</v>
      </c>
      <c r="F169" s="21">
        <v>31568435.939203274</v>
      </c>
      <c r="G169" s="114">
        <v>1359.93</v>
      </c>
      <c r="H169" s="32">
        <v>26626069.470000003</v>
      </c>
      <c r="I169" s="32">
        <v>4942366.469203271</v>
      </c>
      <c r="J169" s="288">
        <f t="shared" si="10"/>
        <v>0.15656038451577486</v>
      </c>
      <c r="K169" s="116">
        <v>0</v>
      </c>
      <c r="L169" s="116">
        <v>0</v>
      </c>
      <c r="M169" s="116">
        <v>171460.53184328382</v>
      </c>
      <c r="N169" s="116">
        <v>412633.48130602413</v>
      </c>
      <c r="O169" s="116">
        <v>112871.02755467209</v>
      </c>
      <c r="P169" s="117">
        <v>-1190748.595</v>
      </c>
      <c r="Q169" s="117">
        <v>3249168.9988771346</v>
      </c>
      <c r="R169" s="117">
        <v>612896.30576468771</v>
      </c>
      <c r="S169" s="118">
        <v>28389.55</v>
      </c>
      <c r="T169" s="22">
        <f t="shared" si="11"/>
        <v>8339037.7695490737</v>
      </c>
      <c r="U169" s="36">
        <v>-738195.64275284228</v>
      </c>
      <c r="V169" s="22">
        <f t="shared" si="13"/>
        <v>7600842.1267962316</v>
      </c>
      <c r="W169" s="22">
        <v>2330134.0337805543</v>
      </c>
      <c r="X169" s="21">
        <f t="shared" si="12"/>
        <v>9930976.1605767868</v>
      </c>
      <c r="Y169" s="20">
        <f t="shared" si="14"/>
        <v>507.22591350818669</v>
      </c>
      <c r="Z169" s="248">
        <v>2</v>
      </c>
    </row>
    <row r="170" spans="1:26" s="120" customFormat="1" ht="16.5">
      <c r="A170" s="20">
        <v>531</v>
      </c>
      <c r="B170" s="18" t="s">
        <v>196</v>
      </c>
      <c r="C170" s="21">
        <v>5169</v>
      </c>
      <c r="D170" s="21">
        <v>7314883.5</v>
      </c>
      <c r="E170" s="21">
        <v>662676.39390154032</v>
      </c>
      <c r="F170" s="21">
        <v>7977559.89390154</v>
      </c>
      <c r="G170" s="114">
        <v>1359.93</v>
      </c>
      <c r="H170" s="32">
        <v>7029478.1699999999</v>
      </c>
      <c r="I170" s="32">
        <v>948081.72390154004</v>
      </c>
      <c r="J170" s="288">
        <f t="shared" si="10"/>
        <v>0.11884357328690227</v>
      </c>
      <c r="K170" s="116">
        <v>0</v>
      </c>
      <c r="L170" s="116">
        <v>0</v>
      </c>
      <c r="M170" s="116">
        <v>49535.837218870751</v>
      </c>
      <c r="N170" s="116">
        <v>84001.312107326143</v>
      </c>
      <c r="O170" s="116">
        <v>0</v>
      </c>
      <c r="P170" s="117">
        <v>-290280.34999999998</v>
      </c>
      <c r="Q170" s="117">
        <v>-901192.83959212282</v>
      </c>
      <c r="R170" s="117">
        <v>-906487.4611111877</v>
      </c>
      <c r="S170" s="118">
        <v>7495.05</v>
      </c>
      <c r="T170" s="22">
        <f t="shared" si="11"/>
        <v>-1008846.7274755735</v>
      </c>
      <c r="U170" s="36">
        <v>2428372.4088536832</v>
      </c>
      <c r="V170" s="22">
        <f t="shared" si="13"/>
        <v>1419525.6813781096</v>
      </c>
      <c r="W170" s="22">
        <v>894507.61685186601</v>
      </c>
      <c r="X170" s="21">
        <f t="shared" si="12"/>
        <v>2314033.2982299756</v>
      </c>
      <c r="Y170" s="20">
        <f t="shared" si="14"/>
        <v>447.67523664731584</v>
      </c>
      <c r="Z170" s="248">
        <v>4</v>
      </c>
    </row>
    <row r="171" spans="1:26" s="120" customFormat="1" ht="16.5">
      <c r="A171" s="20">
        <v>535</v>
      </c>
      <c r="B171" s="18" t="s">
        <v>197</v>
      </c>
      <c r="C171" s="21">
        <v>10396</v>
      </c>
      <c r="D171" s="21">
        <v>21274334.16</v>
      </c>
      <c r="E171" s="21">
        <v>1293320.2973204327</v>
      </c>
      <c r="F171" s="21">
        <v>22567654.457320433</v>
      </c>
      <c r="G171" s="114">
        <v>1359.93</v>
      </c>
      <c r="H171" s="32">
        <v>14137832.280000001</v>
      </c>
      <c r="I171" s="32">
        <v>8429822.1773204319</v>
      </c>
      <c r="J171" s="288">
        <f t="shared" si="10"/>
        <v>0.37353559242334061</v>
      </c>
      <c r="K171" s="116">
        <v>55919.183013333335</v>
      </c>
      <c r="L171" s="116">
        <v>0</v>
      </c>
      <c r="M171" s="116">
        <v>125583.3567960956</v>
      </c>
      <c r="N171" s="116">
        <v>201576.39065831862</v>
      </c>
      <c r="O171" s="116">
        <v>0</v>
      </c>
      <c r="P171" s="117">
        <v>-560967.57499999995</v>
      </c>
      <c r="Q171" s="117">
        <v>648349.79844050645</v>
      </c>
      <c r="R171" s="117">
        <v>-328873.14778039505</v>
      </c>
      <c r="S171" s="118">
        <v>15074.199999999999</v>
      </c>
      <c r="T171" s="22">
        <f t="shared" si="11"/>
        <v>8586484.3834482916</v>
      </c>
      <c r="U171" s="36">
        <v>6766675.6418027291</v>
      </c>
      <c r="V171" s="22">
        <f t="shared" si="13"/>
        <v>15353160.02525102</v>
      </c>
      <c r="W171" s="22">
        <v>1996875.6162195161</v>
      </c>
      <c r="X171" s="21">
        <f t="shared" si="12"/>
        <v>17350035.641470537</v>
      </c>
      <c r="Y171" s="20">
        <f t="shared" si="14"/>
        <v>1668.9145480444918</v>
      </c>
      <c r="Z171" s="248">
        <v>17</v>
      </c>
    </row>
    <row r="172" spans="1:26" s="120" customFormat="1" ht="16.5">
      <c r="A172" s="20">
        <v>536</v>
      </c>
      <c r="B172" s="18" t="s">
        <v>198</v>
      </c>
      <c r="C172" s="21">
        <v>34884</v>
      </c>
      <c r="D172" s="21">
        <v>59260213.109999999</v>
      </c>
      <c r="E172" s="21">
        <v>4475167.3588596238</v>
      </c>
      <c r="F172" s="21">
        <v>63735380.46885962</v>
      </c>
      <c r="G172" s="114">
        <v>1359.93</v>
      </c>
      <c r="H172" s="32">
        <v>47439798.120000005</v>
      </c>
      <c r="I172" s="32">
        <v>16295582.348859616</v>
      </c>
      <c r="J172" s="288">
        <f t="shared" si="10"/>
        <v>0.25567561108106118</v>
      </c>
      <c r="K172" s="116">
        <v>0</v>
      </c>
      <c r="L172" s="116">
        <v>0</v>
      </c>
      <c r="M172" s="116">
        <v>332705.71326438087</v>
      </c>
      <c r="N172" s="116">
        <v>698443.13257448468</v>
      </c>
      <c r="O172" s="116">
        <v>465427.56532424188</v>
      </c>
      <c r="P172" s="117">
        <v>-2722428.59</v>
      </c>
      <c r="Q172" s="117">
        <v>-1873068.0773626922</v>
      </c>
      <c r="R172" s="117">
        <v>-1518807.5567046653</v>
      </c>
      <c r="S172" s="118">
        <v>50581.799999999996</v>
      </c>
      <c r="T172" s="22">
        <f t="shared" si="11"/>
        <v>11728436.335955366</v>
      </c>
      <c r="U172" s="36">
        <v>5110445.8717758786</v>
      </c>
      <c r="V172" s="22">
        <f t="shared" si="13"/>
        <v>16838882.207731247</v>
      </c>
      <c r="W172" s="22">
        <v>4319910.8290714007</v>
      </c>
      <c r="X172" s="21">
        <f t="shared" si="12"/>
        <v>21158793.036802649</v>
      </c>
      <c r="Y172" s="20">
        <f t="shared" si="14"/>
        <v>606.54721467729189</v>
      </c>
      <c r="Z172" s="248">
        <v>6</v>
      </c>
    </row>
    <row r="173" spans="1:26" s="120" customFormat="1" ht="16.5">
      <c r="A173" s="20">
        <v>538</v>
      </c>
      <c r="B173" s="18" t="s">
        <v>199</v>
      </c>
      <c r="C173" s="21">
        <v>4689</v>
      </c>
      <c r="D173" s="21">
        <v>8465544.040000001</v>
      </c>
      <c r="E173" s="21">
        <v>575535.98720333737</v>
      </c>
      <c r="F173" s="21">
        <v>9041080.0272033382</v>
      </c>
      <c r="G173" s="114">
        <v>1359.93</v>
      </c>
      <c r="H173" s="32">
        <v>6376711.7700000005</v>
      </c>
      <c r="I173" s="32">
        <v>2664368.2572033377</v>
      </c>
      <c r="J173" s="288">
        <f t="shared" si="10"/>
        <v>0.29469579399658319</v>
      </c>
      <c r="K173" s="116">
        <v>0</v>
      </c>
      <c r="L173" s="116">
        <v>0</v>
      </c>
      <c r="M173" s="116">
        <v>27588.696721312557</v>
      </c>
      <c r="N173" s="116">
        <v>90095.054559475248</v>
      </c>
      <c r="O173" s="116">
        <v>0</v>
      </c>
      <c r="P173" s="117">
        <v>-184631.42</v>
      </c>
      <c r="Q173" s="117">
        <v>-127316.54536926148</v>
      </c>
      <c r="R173" s="117">
        <v>-344269.17096816306</v>
      </c>
      <c r="S173" s="118">
        <v>6799.05</v>
      </c>
      <c r="T173" s="22">
        <f t="shared" si="11"/>
        <v>2132633.9221467013</v>
      </c>
      <c r="U173" s="36">
        <v>2064131.1609362371</v>
      </c>
      <c r="V173" s="22">
        <f t="shared" si="13"/>
        <v>4196765.0830829386</v>
      </c>
      <c r="W173" s="22">
        <v>803528.66794922063</v>
      </c>
      <c r="X173" s="21">
        <f t="shared" si="12"/>
        <v>5000293.7510321587</v>
      </c>
      <c r="Y173" s="20">
        <f t="shared" si="14"/>
        <v>1066.3880893649305</v>
      </c>
      <c r="Z173" s="248">
        <v>2</v>
      </c>
    </row>
    <row r="174" spans="1:26" s="120" customFormat="1" ht="16.5">
      <c r="A174" s="20">
        <v>541</v>
      </c>
      <c r="B174" s="18" t="s">
        <v>200</v>
      </c>
      <c r="C174" s="21">
        <v>9423</v>
      </c>
      <c r="D174" s="21">
        <v>10555361.85</v>
      </c>
      <c r="E174" s="21">
        <v>3166633.2700283173</v>
      </c>
      <c r="F174" s="21">
        <v>13721995.120028317</v>
      </c>
      <c r="G174" s="114">
        <v>1359.93</v>
      </c>
      <c r="H174" s="32">
        <v>12814620.390000001</v>
      </c>
      <c r="I174" s="32">
        <v>907374.73002831638</v>
      </c>
      <c r="J174" s="288">
        <f t="shared" si="10"/>
        <v>6.6125568628422879E-2</v>
      </c>
      <c r="K174" s="116">
        <v>1022269.7971800001</v>
      </c>
      <c r="L174" s="116">
        <v>0</v>
      </c>
      <c r="M174" s="116">
        <v>120181.59990245773</v>
      </c>
      <c r="N174" s="116">
        <v>159756.2456461913</v>
      </c>
      <c r="O174" s="116">
        <v>0</v>
      </c>
      <c r="P174" s="117">
        <v>-596157.6050000001</v>
      </c>
      <c r="Q174" s="117">
        <v>3866652.0284846225</v>
      </c>
      <c r="R174" s="117">
        <v>2786109.4491543616</v>
      </c>
      <c r="S174" s="118">
        <v>13663.35</v>
      </c>
      <c r="T174" s="22">
        <f t="shared" si="11"/>
        <v>8279849.5953959487</v>
      </c>
      <c r="U174" s="36">
        <v>4095853.9230455807</v>
      </c>
      <c r="V174" s="22">
        <f t="shared" si="13"/>
        <v>12375703.51844153</v>
      </c>
      <c r="W174" s="22">
        <v>2019208.9214752342</v>
      </c>
      <c r="X174" s="21">
        <f t="shared" si="12"/>
        <v>14394912.439916763</v>
      </c>
      <c r="Y174" s="20">
        <f t="shared" si="14"/>
        <v>1527.6358314673421</v>
      </c>
      <c r="Z174" s="248">
        <v>12</v>
      </c>
    </row>
    <row r="175" spans="1:26" s="120" customFormat="1" ht="16.5">
      <c r="A175" s="20">
        <v>543</v>
      </c>
      <c r="B175" s="18" t="s">
        <v>201</v>
      </c>
      <c r="C175" s="21">
        <v>44127</v>
      </c>
      <c r="D175" s="21">
        <v>81044655.929999992</v>
      </c>
      <c r="E175" s="21">
        <v>8773775.9424687345</v>
      </c>
      <c r="F175" s="21">
        <v>89818431.872468725</v>
      </c>
      <c r="G175" s="114">
        <v>1359.93</v>
      </c>
      <c r="H175" s="32">
        <v>60009631.109999999</v>
      </c>
      <c r="I175" s="32">
        <v>29808800.762468725</v>
      </c>
      <c r="J175" s="288">
        <f t="shared" si="10"/>
        <v>0.33187843676444501</v>
      </c>
      <c r="K175" s="116">
        <v>0</v>
      </c>
      <c r="L175" s="116">
        <v>0</v>
      </c>
      <c r="M175" s="116">
        <v>334066.30040869419</v>
      </c>
      <c r="N175" s="116">
        <v>801622.20444122085</v>
      </c>
      <c r="O175" s="116">
        <v>499611.42840899585</v>
      </c>
      <c r="P175" s="117">
        <v>-3222280.68065</v>
      </c>
      <c r="Q175" s="117">
        <v>2860711.8872551038</v>
      </c>
      <c r="R175" s="117">
        <v>2260063.0878100507</v>
      </c>
      <c r="S175" s="118">
        <v>63984.15</v>
      </c>
      <c r="T175" s="22">
        <f t="shared" si="11"/>
        <v>33406579.140142791</v>
      </c>
      <c r="U175" s="36">
        <v>168355.97803644519</v>
      </c>
      <c r="V175" s="22">
        <f t="shared" si="13"/>
        <v>33574935.118179239</v>
      </c>
      <c r="W175" s="22">
        <v>5312251.0396160046</v>
      </c>
      <c r="X175" s="21">
        <f t="shared" si="12"/>
        <v>38887186.157795243</v>
      </c>
      <c r="Y175" s="20">
        <f t="shared" si="14"/>
        <v>881.2560599586476</v>
      </c>
      <c r="Z175" s="248">
        <v>1</v>
      </c>
    </row>
    <row r="176" spans="1:26" s="120" customFormat="1" ht="16.5">
      <c r="A176" s="20">
        <v>545</v>
      </c>
      <c r="B176" s="18" t="s">
        <v>202</v>
      </c>
      <c r="C176" s="21">
        <v>9562</v>
      </c>
      <c r="D176" s="21">
        <v>14215987.16</v>
      </c>
      <c r="E176" s="21">
        <v>6494052.4922967628</v>
      </c>
      <c r="F176" s="21">
        <v>20710039.652296763</v>
      </c>
      <c r="G176" s="114">
        <v>1359.93</v>
      </c>
      <c r="H176" s="32">
        <v>13003650.66</v>
      </c>
      <c r="I176" s="32">
        <v>7706388.9922967628</v>
      </c>
      <c r="J176" s="288">
        <f t="shared" si="10"/>
        <v>0.37210884777046366</v>
      </c>
      <c r="K176" s="116">
        <v>442178.86170266668</v>
      </c>
      <c r="L176" s="116">
        <v>0</v>
      </c>
      <c r="M176" s="116">
        <v>130527.25026378076</v>
      </c>
      <c r="N176" s="116">
        <v>139802.91305043103</v>
      </c>
      <c r="O176" s="116">
        <v>30651.273469420099</v>
      </c>
      <c r="P176" s="117">
        <v>-355695.815</v>
      </c>
      <c r="Q176" s="117">
        <v>1099149.4054686362</v>
      </c>
      <c r="R176" s="117">
        <v>1112102.0238476603</v>
      </c>
      <c r="S176" s="118">
        <v>13864.9</v>
      </c>
      <c r="T176" s="22">
        <f t="shared" si="11"/>
        <v>10318969.805099357</v>
      </c>
      <c r="U176" s="36">
        <v>3150064.7031345791</v>
      </c>
      <c r="V176" s="22">
        <f t="shared" si="13"/>
        <v>13469034.508233937</v>
      </c>
      <c r="W176" s="22">
        <v>2169459.5671574911</v>
      </c>
      <c r="X176" s="21">
        <f t="shared" si="12"/>
        <v>15638494.075391427</v>
      </c>
      <c r="Y176" s="20">
        <f t="shared" si="14"/>
        <v>1635.4835887253114</v>
      </c>
      <c r="Z176" s="248">
        <v>15</v>
      </c>
    </row>
    <row r="177" spans="1:26" s="120" customFormat="1" ht="16.5">
      <c r="A177" s="20">
        <v>560</v>
      </c>
      <c r="B177" s="18" t="s">
        <v>203</v>
      </c>
      <c r="C177" s="21">
        <v>15808</v>
      </c>
      <c r="D177" s="21">
        <v>24510062.109999999</v>
      </c>
      <c r="E177" s="21">
        <v>3000995.0710022622</v>
      </c>
      <c r="F177" s="21">
        <v>27511057.181002263</v>
      </c>
      <c r="G177" s="114">
        <v>1359.93</v>
      </c>
      <c r="H177" s="32">
        <v>21497773.440000001</v>
      </c>
      <c r="I177" s="32">
        <v>6013283.7410022616</v>
      </c>
      <c r="J177" s="288">
        <f t="shared" si="10"/>
        <v>0.21857697802884615</v>
      </c>
      <c r="K177" s="116">
        <v>0</v>
      </c>
      <c r="L177" s="116">
        <v>0</v>
      </c>
      <c r="M177" s="116">
        <v>144022.23426273628</v>
      </c>
      <c r="N177" s="116">
        <v>253684.59662892754</v>
      </c>
      <c r="O177" s="116">
        <v>0</v>
      </c>
      <c r="P177" s="117">
        <v>-1215811.9754999999</v>
      </c>
      <c r="Q177" s="117">
        <v>938323.15703580657</v>
      </c>
      <c r="R177" s="117">
        <v>574224.05840517965</v>
      </c>
      <c r="S177" s="118">
        <v>22921.599999999999</v>
      </c>
      <c r="T177" s="22">
        <f t="shared" si="11"/>
        <v>6730647.4118349114</v>
      </c>
      <c r="U177" s="36">
        <v>6305918.2658128617</v>
      </c>
      <c r="V177" s="22">
        <f t="shared" si="13"/>
        <v>13036565.677647773</v>
      </c>
      <c r="W177" s="22">
        <v>2807763.6069482877</v>
      </c>
      <c r="X177" s="21">
        <f t="shared" si="12"/>
        <v>15844329.284596061</v>
      </c>
      <c r="Y177" s="20">
        <f t="shared" si="14"/>
        <v>1002.2981581854796</v>
      </c>
      <c r="Z177" s="248">
        <v>7</v>
      </c>
    </row>
    <row r="178" spans="1:26" s="120" customFormat="1" ht="16.5">
      <c r="A178" s="20">
        <v>561</v>
      </c>
      <c r="B178" s="18" t="s">
        <v>204</v>
      </c>
      <c r="C178" s="21">
        <v>1337</v>
      </c>
      <c r="D178" s="21">
        <v>2071085.6600000001</v>
      </c>
      <c r="E178" s="21">
        <v>379973.70901401178</v>
      </c>
      <c r="F178" s="21">
        <v>2451059.3690140117</v>
      </c>
      <c r="G178" s="114">
        <v>1359.93</v>
      </c>
      <c r="H178" s="32">
        <v>1818226.4100000001</v>
      </c>
      <c r="I178" s="32">
        <v>632832.95901401155</v>
      </c>
      <c r="J178" s="288">
        <f t="shared" si="10"/>
        <v>0.25818752781519994</v>
      </c>
      <c r="K178" s="116">
        <v>0</v>
      </c>
      <c r="L178" s="116">
        <v>0</v>
      </c>
      <c r="M178" s="116">
        <v>14478.506287859644</v>
      </c>
      <c r="N178" s="116">
        <v>18770.413911237985</v>
      </c>
      <c r="O178" s="116">
        <v>0</v>
      </c>
      <c r="P178" s="117">
        <v>-52072.04</v>
      </c>
      <c r="Q178" s="117">
        <v>379710.31877004961</v>
      </c>
      <c r="R178" s="117">
        <v>329196.81005025771</v>
      </c>
      <c r="S178" s="118">
        <v>1938.6499999999999</v>
      </c>
      <c r="T178" s="22">
        <f t="shared" si="11"/>
        <v>1324855.6180334166</v>
      </c>
      <c r="U178" s="36">
        <v>447214.55662307655</v>
      </c>
      <c r="V178" s="22">
        <f t="shared" si="13"/>
        <v>1772070.1746564931</v>
      </c>
      <c r="W178" s="22">
        <v>342227.01655398041</v>
      </c>
      <c r="X178" s="21">
        <f t="shared" si="12"/>
        <v>2114297.1912104734</v>
      </c>
      <c r="Y178" s="20">
        <f t="shared" si="14"/>
        <v>1581.3741145927252</v>
      </c>
      <c r="Z178" s="248">
        <v>2</v>
      </c>
    </row>
    <row r="179" spans="1:26" s="120" customFormat="1" ht="16.5">
      <c r="A179" s="20">
        <v>562</v>
      </c>
      <c r="B179" s="18" t="s">
        <v>205</v>
      </c>
      <c r="C179" s="21">
        <v>8978</v>
      </c>
      <c r="D179" s="21">
        <v>12266547.119999999</v>
      </c>
      <c r="E179" s="21">
        <v>1583851.6366701506</v>
      </c>
      <c r="F179" s="21">
        <v>13850398.756670149</v>
      </c>
      <c r="G179" s="114">
        <v>1359.93</v>
      </c>
      <c r="H179" s="32">
        <v>12209451.540000001</v>
      </c>
      <c r="I179" s="32">
        <v>1640947.2166701481</v>
      </c>
      <c r="J179" s="288">
        <f t="shared" si="10"/>
        <v>0.11847653237275151</v>
      </c>
      <c r="K179" s="116">
        <v>159115.80116800001</v>
      </c>
      <c r="L179" s="116">
        <v>0</v>
      </c>
      <c r="M179" s="116">
        <v>83103.686901653404</v>
      </c>
      <c r="N179" s="116">
        <v>179667.42347962331</v>
      </c>
      <c r="O179" s="116">
        <v>0</v>
      </c>
      <c r="P179" s="117">
        <v>-598391.99500000011</v>
      </c>
      <c r="Q179" s="117">
        <v>-301344.2472770341</v>
      </c>
      <c r="R179" s="117">
        <v>-292090.75667489751</v>
      </c>
      <c r="S179" s="118">
        <v>13018.1</v>
      </c>
      <c r="T179" s="22">
        <f t="shared" si="11"/>
        <v>884025.22926749301</v>
      </c>
      <c r="U179" s="36">
        <v>3260396.7537959917</v>
      </c>
      <c r="V179" s="22">
        <f t="shared" si="13"/>
        <v>4144421.9830634845</v>
      </c>
      <c r="W179" s="22">
        <v>1707001.9478384412</v>
      </c>
      <c r="X179" s="21">
        <f t="shared" si="12"/>
        <v>5851423.930901926</v>
      </c>
      <c r="Y179" s="20">
        <f t="shared" si="14"/>
        <v>651.75138459589289</v>
      </c>
      <c r="Z179" s="248">
        <v>6</v>
      </c>
    </row>
    <row r="180" spans="1:26" s="120" customFormat="1" ht="16.5">
      <c r="A180" s="20">
        <v>563</v>
      </c>
      <c r="B180" s="18" t="s">
        <v>206</v>
      </c>
      <c r="C180" s="21">
        <v>7102</v>
      </c>
      <c r="D180" s="21">
        <v>11637040.689999999</v>
      </c>
      <c r="E180" s="21">
        <v>1175586.6177353009</v>
      </c>
      <c r="F180" s="21">
        <v>12812627.3077353</v>
      </c>
      <c r="G180" s="114">
        <v>1359.93</v>
      </c>
      <c r="H180" s="32">
        <v>9658222.8600000013</v>
      </c>
      <c r="I180" s="32">
        <v>3154404.4477352984</v>
      </c>
      <c r="J180" s="288">
        <f t="shared" si="10"/>
        <v>0.246194974065226</v>
      </c>
      <c r="K180" s="116">
        <v>208764.71040000001</v>
      </c>
      <c r="L180" s="116">
        <v>0</v>
      </c>
      <c r="M180" s="116">
        <v>99198.371526994393</v>
      </c>
      <c r="N180" s="116">
        <v>121296.18292874248</v>
      </c>
      <c r="O180" s="116">
        <v>0</v>
      </c>
      <c r="P180" s="117">
        <v>-403812.9</v>
      </c>
      <c r="Q180" s="117">
        <v>359417.74274852534</v>
      </c>
      <c r="R180" s="117">
        <v>-393833.94316008739</v>
      </c>
      <c r="S180" s="118">
        <v>10297.9</v>
      </c>
      <c r="T180" s="22">
        <f t="shared" si="11"/>
        <v>3155732.5121794734</v>
      </c>
      <c r="U180" s="36">
        <v>3430218.9507546695</v>
      </c>
      <c r="V180" s="22">
        <f t="shared" si="13"/>
        <v>6585951.4629341429</v>
      </c>
      <c r="W180" s="22">
        <v>1307424.8951470982</v>
      </c>
      <c r="X180" s="21">
        <f t="shared" si="12"/>
        <v>7893376.3580812411</v>
      </c>
      <c r="Y180" s="20">
        <f t="shared" si="14"/>
        <v>1111.4300701325319</v>
      </c>
      <c r="Z180" s="248">
        <v>17</v>
      </c>
    </row>
    <row r="181" spans="1:26" s="120" customFormat="1" ht="16.5">
      <c r="A181" s="20">
        <v>564</v>
      </c>
      <c r="B181" s="18" t="s">
        <v>207</v>
      </c>
      <c r="C181" s="21">
        <v>209551</v>
      </c>
      <c r="D181" s="21">
        <v>337586355.72999996</v>
      </c>
      <c r="E181" s="21">
        <v>38923636.275226973</v>
      </c>
      <c r="F181" s="21">
        <v>376509992.00522691</v>
      </c>
      <c r="G181" s="114">
        <v>1359.93</v>
      </c>
      <c r="H181" s="32">
        <v>284974691.43000001</v>
      </c>
      <c r="I181" s="32">
        <v>91535300.575226903</v>
      </c>
      <c r="J181" s="288">
        <f t="shared" si="10"/>
        <v>0.24311519619366745</v>
      </c>
      <c r="K181" s="116">
        <v>0</v>
      </c>
      <c r="L181" s="116">
        <v>0</v>
      </c>
      <c r="M181" s="116">
        <v>2815360.221774579</v>
      </c>
      <c r="N181" s="116">
        <v>4092584.6512759752</v>
      </c>
      <c r="O181" s="116">
        <v>2037629.8259745922</v>
      </c>
      <c r="P181" s="117">
        <v>-17277338.436700001</v>
      </c>
      <c r="Q181" s="117">
        <v>-23160296.368695986</v>
      </c>
      <c r="R181" s="117">
        <v>-13025805.125520186</v>
      </c>
      <c r="S181" s="118">
        <v>303848.95</v>
      </c>
      <c r="T181" s="22">
        <f t="shared" si="11"/>
        <v>47321284.293335877</v>
      </c>
      <c r="U181" s="36">
        <v>40781491.942394681</v>
      </c>
      <c r="V181" s="22">
        <f t="shared" si="13"/>
        <v>88102776.235730559</v>
      </c>
      <c r="W181" s="22">
        <v>29128493.76605672</v>
      </c>
      <c r="X181" s="21">
        <f t="shared" si="12"/>
        <v>117231270.00178728</v>
      </c>
      <c r="Y181" s="20">
        <f t="shared" si="14"/>
        <v>559.4402794631726</v>
      </c>
      <c r="Z181" s="248">
        <v>17</v>
      </c>
    </row>
    <row r="182" spans="1:26" s="120" customFormat="1" ht="16.5">
      <c r="A182" s="20">
        <v>576</v>
      </c>
      <c r="B182" s="18" t="s">
        <v>208</v>
      </c>
      <c r="C182" s="21">
        <v>2813</v>
      </c>
      <c r="D182" s="21">
        <v>2751551.76</v>
      </c>
      <c r="E182" s="21">
        <v>766248.6297972959</v>
      </c>
      <c r="F182" s="21">
        <v>3517800.3897972954</v>
      </c>
      <c r="G182" s="114">
        <v>1359.93</v>
      </c>
      <c r="H182" s="32">
        <v>3825483.0900000003</v>
      </c>
      <c r="I182" s="32">
        <v>-307682.70020270487</v>
      </c>
      <c r="J182" s="288">
        <f t="shared" si="10"/>
        <v>-8.7464513647527997E-2</v>
      </c>
      <c r="K182" s="116">
        <v>286705.83211600001</v>
      </c>
      <c r="L182" s="116">
        <v>0</v>
      </c>
      <c r="M182" s="116">
        <v>27661.474715396766</v>
      </c>
      <c r="N182" s="116">
        <v>43857.798521116267</v>
      </c>
      <c r="O182" s="116">
        <v>0</v>
      </c>
      <c r="P182" s="117">
        <v>-159398.21</v>
      </c>
      <c r="Q182" s="117">
        <v>631105.49353377777</v>
      </c>
      <c r="R182" s="117">
        <v>599096.74529655254</v>
      </c>
      <c r="S182" s="118">
        <v>4078.85</v>
      </c>
      <c r="T182" s="22">
        <f t="shared" si="11"/>
        <v>1125425.2839801386</v>
      </c>
      <c r="U182" s="36">
        <v>498891.39631383511</v>
      </c>
      <c r="V182" s="22">
        <f t="shared" si="13"/>
        <v>1624316.6802939738</v>
      </c>
      <c r="W182" s="22">
        <v>626308.25840280915</v>
      </c>
      <c r="X182" s="21">
        <f t="shared" si="12"/>
        <v>2250624.938696783</v>
      </c>
      <c r="Y182" s="20">
        <f t="shared" si="14"/>
        <v>800.0799639874806</v>
      </c>
      <c r="Z182" s="248">
        <v>7</v>
      </c>
    </row>
    <row r="183" spans="1:26" s="120" customFormat="1" ht="16.5">
      <c r="A183" s="20">
        <v>577</v>
      </c>
      <c r="B183" s="18" t="s">
        <v>209</v>
      </c>
      <c r="C183" s="21">
        <v>11041</v>
      </c>
      <c r="D183" s="21">
        <v>19147907.899999999</v>
      </c>
      <c r="E183" s="21">
        <v>1374198.6454718129</v>
      </c>
      <c r="F183" s="21">
        <v>20522106.54547181</v>
      </c>
      <c r="G183" s="114">
        <v>1359.93</v>
      </c>
      <c r="H183" s="32">
        <v>15014987.130000001</v>
      </c>
      <c r="I183" s="32">
        <v>5507119.415471809</v>
      </c>
      <c r="J183" s="288">
        <f t="shared" si="10"/>
        <v>0.26835059077728801</v>
      </c>
      <c r="K183" s="116">
        <v>0</v>
      </c>
      <c r="L183" s="116">
        <v>0</v>
      </c>
      <c r="M183" s="116">
        <v>95253.379945613066</v>
      </c>
      <c r="N183" s="116">
        <v>219336.38868733216</v>
      </c>
      <c r="O183" s="116">
        <v>70778.383260905699</v>
      </c>
      <c r="P183" s="117">
        <v>-738634.505</v>
      </c>
      <c r="Q183" s="117">
        <v>152044.8658024623</v>
      </c>
      <c r="R183" s="117">
        <v>-307206.87218089239</v>
      </c>
      <c r="S183" s="118">
        <v>16009.449999999999</v>
      </c>
      <c r="T183" s="22">
        <f t="shared" si="11"/>
        <v>5014700.5059872298</v>
      </c>
      <c r="U183" s="36">
        <v>3462562.8116754275</v>
      </c>
      <c r="V183" s="22">
        <f t="shared" si="13"/>
        <v>8477263.3176626563</v>
      </c>
      <c r="W183" s="22">
        <v>1619753.7953696444</v>
      </c>
      <c r="X183" s="21">
        <f t="shared" si="12"/>
        <v>10097017.1130323</v>
      </c>
      <c r="Y183" s="20">
        <f t="shared" si="14"/>
        <v>914.50204809639524</v>
      </c>
      <c r="Z183" s="248">
        <v>2</v>
      </c>
    </row>
    <row r="184" spans="1:26" s="120" customFormat="1" ht="16.5">
      <c r="A184" s="20">
        <v>578</v>
      </c>
      <c r="B184" s="18" t="s">
        <v>210</v>
      </c>
      <c r="C184" s="21">
        <v>3183</v>
      </c>
      <c r="D184" s="21">
        <v>3772464.27</v>
      </c>
      <c r="E184" s="21">
        <v>1057234.095203944</v>
      </c>
      <c r="F184" s="21">
        <v>4829698.365203944</v>
      </c>
      <c r="G184" s="114">
        <v>1359.93</v>
      </c>
      <c r="H184" s="32">
        <v>4328657.1900000004</v>
      </c>
      <c r="I184" s="32">
        <v>501041.17520394363</v>
      </c>
      <c r="J184" s="288">
        <f t="shared" si="10"/>
        <v>0.10374171165920962</v>
      </c>
      <c r="K184" s="116">
        <v>188608.03901000001</v>
      </c>
      <c r="L184" s="116">
        <v>0</v>
      </c>
      <c r="M184" s="116">
        <v>35410.886924110571</v>
      </c>
      <c r="N184" s="116">
        <v>53195.744214828555</v>
      </c>
      <c r="O184" s="116">
        <v>0</v>
      </c>
      <c r="P184" s="117">
        <v>-217064.38</v>
      </c>
      <c r="Q184" s="117">
        <v>-441089.73889290687</v>
      </c>
      <c r="R184" s="117">
        <v>-353908.97566453047</v>
      </c>
      <c r="S184" s="118">
        <v>4615.3499999999995</v>
      </c>
      <c r="T184" s="22">
        <f t="shared" si="11"/>
        <v>-229191.89920455462</v>
      </c>
      <c r="U184" s="36">
        <v>1616384.0324232667</v>
      </c>
      <c r="V184" s="22">
        <f t="shared" si="13"/>
        <v>1387192.1332187122</v>
      </c>
      <c r="W184" s="22">
        <v>676025.78812674677</v>
      </c>
      <c r="X184" s="21">
        <f t="shared" si="12"/>
        <v>2063217.9213454588</v>
      </c>
      <c r="Y184" s="20">
        <f t="shared" si="14"/>
        <v>648.19915844972002</v>
      </c>
      <c r="Z184" s="248">
        <v>18</v>
      </c>
    </row>
    <row r="185" spans="1:26" s="120" customFormat="1" ht="16.5">
      <c r="A185" s="20">
        <v>580</v>
      </c>
      <c r="B185" s="18" t="s">
        <v>211</v>
      </c>
      <c r="C185" s="21">
        <v>4567</v>
      </c>
      <c r="D185" s="21">
        <v>4459061.5999999996</v>
      </c>
      <c r="E185" s="21">
        <v>1088742.7282382536</v>
      </c>
      <c r="F185" s="21">
        <v>5547804.3282382535</v>
      </c>
      <c r="G185" s="114">
        <v>1359.93</v>
      </c>
      <c r="H185" s="32">
        <v>6210800.3100000005</v>
      </c>
      <c r="I185" s="32">
        <v>-662995.98176174704</v>
      </c>
      <c r="J185" s="288">
        <f t="shared" si="10"/>
        <v>-0.11950601400757881</v>
      </c>
      <c r="K185" s="116">
        <v>567330.13570300001</v>
      </c>
      <c r="L185" s="116">
        <v>0</v>
      </c>
      <c r="M185" s="116">
        <v>49256.026760169094</v>
      </c>
      <c r="N185" s="116">
        <v>54227.830914137136</v>
      </c>
      <c r="O185" s="116">
        <v>0</v>
      </c>
      <c r="P185" s="117">
        <v>-263292.14999999997</v>
      </c>
      <c r="Q185" s="117">
        <v>-69168.421515403068</v>
      </c>
      <c r="R185" s="117">
        <v>196915.62206380701</v>
      </c>
      <c r="S185" s="118">
        <v>6622.15</v>
      </c>
      <c r="T185" s="22">
        <f t="shared" si="11"/>
        <v>-121104.78783603676</v>
      </c>
      <c r="U185" s="36">
        <v>1765940.7130330375</v>
      </c>
      <c r="V185" s="22">
        <f t="shared" si="13"/>
        <v>1644835.9251970006</v>
      </c>
      <c r="W185" s="22">
        <v>1033549.7310828343</v>
      </c>
      <c r="X185" s="21">
        <f t="shared" si="12"/>
        <v>2678385.6562798349</v>
      </c>
      <c r="Y185" s="20">
        <f t="shared" si="14"/>
        <v>586.46500028023536</v>
      </c>
      <c r="Z185" s="248">
        <v>9</v>
      </c>
    </row>
    <row r="186" spans="1:26" s="120" customFormat="1" ht="16.5">
      <c r="A186" s="20">
        <v>581</v>
      </c>
      <c r="B186" s="18" t="s">
        <v>212</v>
      </c>
      <c r="C186" s="21">
        <v>6286</v>
      </c>
      <c r="D186" s="21">
        <v>8233858.4199999999</v>
      </c>
      <c r="E186" s="21">
        <v>1447535.4838325228</v>
      </c>
      <c r="F186" s="21">
        <v>9681393.9038325232</v>
      </c>
      <c r="G186" s="114">
        <v>1359.93</v>
      </c>
      <c r="H186" s="32">
        <v>8548519.9800000004</v>
      </c>
      <c r="I186" s="32">
        <v>1132873.9238325227</v>
      </c>
      <c r="J186" s="288">
        <f t="shared" si="10"/>
        <v>0.1170155800998922</v>
      </c>
      <c r="K186" s="116">
        <v>313782.94297466666</v>
      </c>
      <c r="L186" s="116">
        <v>0</v>
      </c>
      <c r="M186" s="116">
        <v>86275.341537069384</v>
      </c>
      <c r="N186" s="116">
        <v>96231.49922065383</v>
      </c>
      <c r="O186" s="116">
        <v>0</v>
      </c>
      <c r="P186" s="117">
        <v>-396988.51500000001</v>
      </c>
      <c r="Q186" s="117">
        <v>790103.50519285083</v>
      </c>
      <c r="R186" s="117">
        <v>445593.05768416007</v>
      </c>
      <c r="S186" s="118">
        <v>9114.6999999999989</v>
      </c>
      <c r="T186" s="22">
        <f t="shared" si="11"/>
        <v>2476986.4554419233</v>
      </c>
      <c r="U186" s="36">
        <v>2059718.6920841334</v>
      </c>
      <c r="V186" s="22">
        <f t="shared" si="13"/>
        <v>4536705.1475260565</v>
      </c>
      <c r="W186" s="22">
        <v>1238202.831596771</v>
      </c>
      <c r="X186" s="21">
        <f t="shared" si="12"/>
        <v>5774907.9791228278</v>
      </c>
      <c r="Y186" s="20">
        <f t="shared" si="14"/>
        <v>918.69360151492651</v>
      </c>
      <c r="Z186" s="248">
        <v>6</v>
      </c>
    </row>
    <row r="187" spans="1:26" s="120" customFormat="1" ht="16.5">
      <c r="A187" s="20">
        <v>583</v>
      </c>
      <c r="B187" s="18" t="s">
        <v>213</v>
      </c>
      <c r="C187" s="21">
        <v>924</v>
      </c>
      <c r="D187" s="21">
        <v>877392.39999999991</v>
      </c>
      <c r="E187" s="21">
        <v>870171.71821434214</v>
      </c>
      <c r="F187" s="21">
        <v>1747564.118214342</v>
      </c>
      <c r="G187" s="114">
        <v>1359.93</v>
      </c>
      <c r="H187" s="32">
        <v>1256575.32</v>
      </c>
      <c r="I187" s="32">
        <v>490988.79821434198</v>
      </c>
      <c r="J187" s="288">
        <f t="shared" si="10"/>
        <v>0.28095609946262429</v>
      </c>
      <c r="K187" s="116">
        <v>316761.425904</v>
      </c>
      <c r="L187" s="116">
        <v>0</v>
      </c>
      <c r="M187" s="116">
        <v>13816.191656348125</v>
      </c>
      <c r="N187" s="116">
        <v>10835.551764197631</v>
      </c>
      <c r="O187" s="116">
        <v>0</v>
      </c>
      <c r="P187" s="117">
        <v>-43169.904999999999</v>
      </c>
      <c r="Q187" s="117">
        <v>-767234.31895424612</v>
      </c>
      <c r="R187" s="117">
        <v>175471.4983443516</v>
      </c>
      <c r="S187" s="118">
        <v>1339.8</v>
      </c>
      <c r="T187" s="22">
        <f t="shared" si="11"/>
        <v>198809.04192899319</v>
      </c>
      <c r="U187" s="36">
        <v>-3780.285616746567</v>
      </c>
      <c r="V187" s="22">
        <f t="shared" si="13"/>
        <v>195028.75631224661</v>
      </c>
      <c r="W187" s="22">
        <v>191959.12275273216</v>
      </c>
      <c r="X187" s="21">
        <f t="shared" si="12"/>
        <v>386987.8790649788</v>
      </c>
      <c r="Y187" s="20">
        <f t="shared" si="14"/>
        <v>418.81805093612422</v>
      </c>
      <c r="Z187" s="248">
        <v>19</v>
      </c>
    </row>
    <row r="188" spans="1:26" s="120" customFormat="1" ht="16.5">
      <c r="A188" s="20">
        <v>584</v>
      </c>
      <c r="B188" s="18" t="s">
        <v>214</v>
      </c>
      <c r="C188" s="21">
        <v>2676</v>
      </c>
      <c r="D188" s="21">
        <v>6330015.4500000002</v>
      </c>
      <c r="E188" s="21">
        <v>827710.98990461812</v>
      </c>
      <c r="F188" s="21">
        <v>7157726.4399046181</v>
      </c>
      <c r="G188" s="114">
        <v>1359.93</v>
      </c>
      <c r="H188" s="32">
        <v>3639172.68</v>
      </c>
      <c r="I188" s="32">
        <v>3518553.7599046179</v>
      </c>
      <c r="J188" s="288">
        <f t="shared" si="10"/>
        <v>0.49157421556215625</v>
      </c>
      <c r="K188" s="116">
        <v>337015.60055999999</v>
      </c>
      <c r="L188" s="116">
        <v>0</v>
      </c>
      <c r="M188" s="116">
        <v>33694.239520922034</v>
      </c>
      <c r="N188" s="116">
        <v>37258.276364050842</v>
      </c>
      <c r="O188" s="116">
        <v>0</v>
      </c>
      <c r="P188" s="117">
        <v>-110032.065</v>
      </c>
      <c r="Q188" s="117">
        <v>-333224.47355662909</v>
      </c>
      <c r="R188" s="117">
        <v>-384348.16877712862</v>
      </c>
      <c r="S188" s="118">
        <v>3880.2</v>
      </c>
      <c r="T188" s="22">
        <f t="shared" si="11"/>
        <v>3102797.3690158329</v>
      </c>
      <c r="U188" s="36">
        <v>1786916.3925448239</v>
      </c>
      <c r="V188" s="22">
        <f t="shared" si="13"/>
        <v>4889713.7615606571</v>
      </c>
      <c r="W188" s="22">
        <v>544264.87358014286</v>
      </c>
      <c r="X188" s="21">
        <f t="shared" si="12"/>
        <v>5433978.6351407999</v>
      </c>
      <c r="Y188" s="20">
        <f t="shared" si="14"/>
        <v>2030.6347664950672</v>
      </c>
      <c r="Z188" s="248">
        <v>16</v>
      </c>
    </row>
    <row r="189" spans="1:26" s="120" customFormat="1" ht="16.5">
      <c r="A189" s="20">
        <v>588</v>
      </c>
      <c r="B189" s="18" t="s">
        <v>215</v>
      </c>
      <c r="C189" s="21">
        <v>1644</v>
      </c>
      <c r="D189" s="21">
        <v>1715152.3099999998</v>
      </c>
      <c r="E189" s="21">
        <v>490239.344517764</v>
      </c>
      <c r="F189" s="21">
        <v>2205391.6545177638</v>
      </c>
      <c r="G189" s="114">
        <v>1359.93</v>
      </c>
      <c r="H189" s="32">
        <v>2235724.92</v>
      </c>
      <c r="I189" s="32">
        <v>-30333.265482236166</v>
      </c>
      <c r="J189" s="288">
        <f t="shared" si="10"/>
        <v>-1.3754139959720175E-2</v>
      </c>
      <c r="K189" s="116">
        <v>183038.65600799999</v>
      </c>
      <c r="L189" s="116">
        <v>0</v>
      </c>
      <c r="M189" s="116">
        <v>20138.384807947928</v>
      </c>
      <c r="N189" s="116">
        <v>26794.926030350049</v>
      </c>
      <c r="O189" s="116">
        <v>0</v>
      </c>
      <c r="P189" s="117">
        <v>-108378.95999999999</v>
      </c>
      <c r="Q189" s="117">
        <v>-451611.41258085769</v>
      </c>
      <c r="R189" s="117">
        <v>-245880.71461617234</v>
      </c>
      <c r="S189" s="118">
        <v>2383.7999999999997</v>
      </c>
      <c r="T189" s="22">
        <f t="shared" si="11"/>
        <v>-603848.58583296824</v>
      </c>
      <c r="U189" s="36">
        <v>219119.16196443941</v>
      </c>
      <c r="V189" s="22">
        <f t="shared" si="13"/>
        <v>-384729.4238685288</v>
      </c>
      <c r="W189" s="22">
        <v>384234.18517887971</v>
      </c>
      <c r="X189" s="21">
        <f t="shared" si="12"/>
        <v>-495.23868964909343</v>
      </c>
      <c r="Y189" s="20">
        <f t="shared" si="14"/>
        <v>-0.30124007886197895</v>
      </c>
      <c r="Z189" s="248">
        <v>10</v>
      </c>
    </row>
    <row r="190" spans="1:26" s="120" customFormat="1" ht="16.5">
      <c r="A190" s="20">
        <v>592</v>
      </c>
      <c r="B190" s="18" t="s">
        <v>216</v>
      </c>
      <c r="C190" s="21">
        <v>3678</v>
      </c>
      <c r="D190" s="21">
        <v>6345735.6500000004</v>
      </c>
      <c r="E190" s="21">
        <v>763760.85580267082</v>
      </c>
      <c r="F190" s="21">
        <v>7109496.5058026714</v>
      </c>
      <c r="G190" s="114">
        <v>1359.93</v>
      </c>
      <c r="H190" s="32">
        <v>5001822.54</v>
      </c>
      <c r="I190" s="32">
        <v>2107673.9658026714</v>
      </c>
      <c r="J190" s="288">
        <f t="shared" si="10"/>
        <v>0.29645896359642593</v>
      </c>
      <c r="K190" s="116">
        <v>110563.16142400001</v>
      </c>
      <c r="L190" s="116">
        <v>0</v>
      </c>
      <c r="M190" s="116">
        <v>27336.937730188431</v>
      </c>
      <c r="N190" s="116">
        <v>55028.650433186973</v>
      </c>
      <c r="O190" s="116">
        <v>0</v>
      </c>
      <c r="P190" s="117">
        <v>-236590.36000000002</v>
      </c>
      <c r="Q190" s="117">
        <v>245058.35564861374</v>
      </c>
      <c r="R190" s="117">
        <v>100816.51728093039</v>
      </c>
      <c r="S190" s="118">
        <v>5333.0999999999995</v>
      </c>
      <c r="T190" s="22">
        <f t="shared" si="11"/>
        <v>2415220.328319591</v>
      </c>
      <c r="U190" s="36">
        <v>1287517.652805781</v>
      </c>
      <c r="V190" s="22">
        <f t="shared" si="13"/>
        <v>3702737.981125372</v>
      </c>
      <c r="W190" s="22">
        <v>694864.69179638952</v>
      </c>
      <c r="X190" s="21">
        <f t="shared" si="12"/>
        <v>4397602.6729217619</v>
      </c>
      <c r="Y190" s="20">
        <f t="shared" si="14"/>
        <v>1195.6505364115719</v>
      </c>
      <c r="Z190" s="248">
        <v>13</v>
      </c>
    </row>
    <row r="191" spans="1:26" s="120" customFormat="1" ht="16.5">
      <c r="A191" s="20">
        <v>593</v>
      </c>
      <c r="B191" s="18" t="s">
        <v>217</v>
      </c>
      <c r="C191" s="21">
        <v>17253</v>
      </c>
      <c r="D191" s="21">
        <v>19458774.41</v>
      </c>
      <c r="E191" s="21">
        <v>3387796.5538123073</v>
      </c>
      <c r="F191" s="21">
        <v>22846570.963812307</v>
      </c>
      <c r="G191" s="114">
        <v>1359.93</v>
      </c>
      <c r="H191" s="32">
        <v>23462872.290000003</v>
      </c>
      <c r="I191" s="32">
        <v>-616301.32618769631</v>
      </c>
      <c r="J191" s="288">
        <f t="shared" si="10"/>
        <v>-2.6975659811876506E-2</v>
      </c>
      <c r="K191" s="116">
        <v>0</v>
      </c>
      <c r="L191" s="116">
        <v>0</v>
      </c>
      <c r="M191" s="116">
        <v>225592.9052857912</v>
      </c>
      <c r="N191" s="116">
        <v>338245.93757985398</v>
      </c>
      <c r="O191" s="116">
        <v>0</v>
      </c>
      <c r="P191" s="117">
        <v>-1374749.0915999999</v>
      </c>
      <c r="Q191" s="117">
        <v>165735.03372375845</v>
      </c>
      <c r="R191" s="117">
        <v>-499370.01295573113</v>
      </c>
      <c r="S191" s="118">
        <v>25016.85</v>
      </c>
      <c r="T191" s="22">
        <f t="shared" si="11"/>
        <v>-1735829.7041540237</v>
      </c>
      <c r="U191" s="36">
        <v>5639448.7629510975</v>
      </c>
      <c r="V191" s="22">
        <f t="shared" si="13"/>
        <v>3903619.0587970736</v>
      </c>
      <c r="W191" s="22">
        <v>3330180.2490723021</v>
      </c>
      <c r="X191" s="21">
        <f t="shared" si="12"/>
        <v>7233799.3078693757</v>
      </c>
      <c r="Y191" s="20">
        <f t="shared" si="14"/>
        <v>419.27776664170727</v>
      </c>
      <c r="Z191" s="248">
        <v>10</v>
      </c>
    </row>
    <row r="192" spans="1:26" s="120" customFormat="1" ht="16.5">
      <c r="A192" s="20">
        <v>595</v>
      </c>
      <c r="B192" s="18" t="s">
        <v>218</v>
      </c>
      <c r="C192" s="21">
        <v>4269</v>
      </c>
      <c r="D192" s="21">
        <v>5424114.5099999998</v>
      </c>
      <c r="E192" s="21">
        <v>1350742.5595709439</v>
      </c>
      <c r="F192" s="21">
        <v>6774857.0695709437</v>
      </c>
      <c r="G192" s="114">
        <v>1359.93</v>
      </c>
      <c r="H192" s="32">
        <v>5805541.1699999999</v>
      </c>
      <c r="I192" s="32">
        <v>969315.89957094379</v>
      </c>
      <c r="J192" s="288">
        <f t="shared" si="10"/>
        <v>0.14307547592769085</v>
      </c>
      <c r="K192" s="116">
        <v>513207.14995799999</v>
      </c>
      <c r="L192" s="116">
        <v>0</v>
      </c>
      <c r="M192" s="116">
        <v>46603.313306978227</v>
      </c>
      <c r="N192" s="116">
        <v>74767.198964065377</v>
      </c>
      <c r="O192" s="116">
        <v>0</v>
      </c>
      <c r="P192" s="117">
        <v>-278415.36499999999</v>
      </c>
      <c r="Q192" s="117">
        <v>914864.01242104999</v>
      </c>
      <c r="R192" s="117">
        <v>330125.10693155747</v>
      </c>
      <c r="S192" s="118">
        <v>6190.05</v>
      </c>
      <c r="T192" s="22">
        <f t="shared" si="11"/>
        <v>2576657.3661525948</v>
      </c>
      <c r="U192" s="36">
        <v>1873859.849253223</v>
      </c>
      <c r="V192" s="22">
        <f t="shared" si="13"/>
        <v>4450517.2154058181</v>
      </c>
      <c r="W192" s="22">
        <v>972282.43669580948</v>
      </c>
      <c r="X192" s="21">
        <f t="shared" si="12"/>
        <v>5422799.6521016276</v>
      </c>
      <c r="Y192" s="20">
        <f t="shared" si="14"/>
        <v>1270.2739873744736</v>
      </c>
      <c r="Z192" s="248">
        <v>11</v>
      </c>
    </row>
    <row r="193" spans="1:26" s="120" customFormat="1" ht="16.5">
      <c r="A193" s="20">
        <v>598</v>
      </c>
      <c r="B193" s="18" t="s">
        <v>219</v>
      </c>
      <c r="C193" s="21">
        <v>19097</v>
      </c>
      <c r="D193" s="21">
        <v>27913061.250000004</v>
      </c>
      <c r="E193" s="21">
        <v>8291359.9300697045</v>
      </c>
      <c r="F193" s="21">
        <v>36204421.180069707</v>
      </c>
      <c r="G193" s="114">
        <v>1359.93</v>
      </c>
      <c r="H193" s="32">
        <v>25970583.210000001</v>
      </c>
      <c r="I193" s="32">
        <v>10233837.970069706</v>
      </c>
      <c r="J193" s="288">
        <f t="shared" si="10"/>
        <v>0.28266818351189016</v>
      </c>
      <c r="K193" s="116">
        <v>0</v>
      </c>
      <c r="L193" s="116">
        <v>0</v>
      </c>
      <c r="M193" s="116">
        <v>333226.70445209218</v>
      </c>
      <c r="N193" s="116">
        <v>243200.01808449169</v>
      </c>
      <c r="O193" s="116">
        <v>0</v>
      </c>
      <c r="P193" s="117">
        <v>-1498442.0699999998</v>
      </c>
      <c r="Q193" s="117">
        <v>-4824456.9681539834</v>
      </c>
      <c r="R193" s="117">
        <v>-2342879.3679168504</v>
      </c>
      <c r="S193" s="118">
        <v>27690.649999999998</v>
      </c>
      <c r="T193" s="22">
        <f t="shared" si="11"/>
        <v>2172176.9365354571</v>
      </c>
      <c r="U193" s="36">
        <v>793397.84845776111</v>
      </c>
      <c r="V193" s="22">
        <f t="shared" si="13"/>
        <v>2965574.7849932183</v>
      </c>
      <c r="W193" s="22">
        <v>3057466.6288290229</v>
      </c>
      <c r="X193" s="21">
        <f t="shared" si="12"/>
        <v>6023041.4138222411</v>
      </c>
      <c r="Y193" s="20">
        <f t="shared" si="14"/>
        <v>315.39202041274763</v>
      </c>
      <c r="Z193" s="248">
        <v>15</v>
      </c>
    </row>
    <row r="194" spans="1:26" s="120" customFormat="1" ht="16.5">
      <c r="A194" s="20">
        <v>599</v>
      </c>
      <c r="B194" s="18" t="s">
        <v>220</v>
      </c>
      <c r="C194" s="21">
        <v>11172</v>
      </c>
      <c r="D194" s="21">
        <v>24196569.440000001</v>
      </c>
      <c r="E194" s="21">
        <v>4416795.2120929183</v>
      </c>
      <c r="F194" s="21">
        <v>28613364.652092919</v>
      </c>
      <c r="G194" s="114">
        <v>1359.93</v>
      </c>
      <c r="H194" s="32">
        <v>15193137.960000001</v>
      </c>
      <c r="I194" s="32">
        <v>13420226.692092918</v>
      </c>
      <c r="J194" s="288">
        <f t="shared" si="10"/>
        <v>0.46901952480136927</v>
      </c>
      <c r="K194" s="116">
        <v>0</v>
      </c>
      <c r="L194" s="116">
        <v>0</v>
      </c>
      <c r="M194" s="116">
        <v>120308.29001939096</v>
      </c>
      <c r="N194" s="116">
        <v>191210.8770557004</v>
      </c>
      <c r="O194" s="116">
        <v>52666.648721801066</v>
      </c>
      <c r="P194" s="117">
        <v>-433741.68</v>
      </c>
      <c r="Q194" s="117">
        <v>-2312518.0982698658</v>
      </c>
      <c r="R194" s="117">
        <v>-2124095.3556408966</v>
      </c>
      <c r="S194" s="118">
        <v>16199.4</v>
      </c>
      <c r="T194" s="22">
        <f t="shared" si="11"/>
        <v>8930256.7739790492</v>
      </c>
      <c r="U194" s="36">
        <v>5139984.3420412242</v>
      </c>
      <c r="V194" s="22">
        <f t="shared" si="13"/>
        <v>14070241.116020273</v>
      </c>
      <c r="W194" s="22">
        <v>2039832.4276491948</v>
      </c>
      <c r="X194" s="21">
        <f t="shared" si="12"/>
        <v>16110073.543669468</v>
      </c>
      <c r="Y194" s="20">
        <f t="shared" si="14"/>
        <v>1442.0044346284881</v>
      </c>
      <c r="Z194" s="248">
        <v>15</v>
      </c>
    </row>
    <row r="195" spans="1:26" s="120" customFormat="1" ht="16.5">
      <c r="A195" s="20">
        <v>601</v>
      </c>
      <c r="B195" s="18" t="s">
        <v>221</v>
      </c>
      <c r="C195" s="21">
        <v>3873</v>
      </c>
      <c r="D195" s="21">
        <v>5272534.16</v>
      </c>
      <c r="E195" s="21">
        <v>1221203.2562475319</v>
      </c>
      <c r="F195" s="21">
        <v>6493737.4162475318</v>
      </c>
      <c r="G195" s="114">
        <v>1359.93</v>
      </c>
      <c r="H195" s="32">
        <v>5267008.8900000006</v>
      </c>
      <c r="I195" s="32">
        <v>1226728.5262475312</v>
      </c>
      <c r="J195" s="288">
        <f t="shared" si="10"/>
        <v>0.18890947502407757</v>
      </c>
      <c r="K195" s="116">
        <v>527357.54453100008</v>
      </c>
      <c r="L195" s="116">
        <v>0</v>
      </c>
      <c r="M195" s="116">
        <v>47827.03065439545</v>
      </c>
      <c r="N195" s="116">
        <v>65693.70121586851</v>
      </c>
      <c r="O195" s="116">
        <v>0</v>
      </c>
      <c r="P195" s="117">
        <v>-212028</v>
      </c>
      <c r="Q195" s="117">
        <v>1213531.6001117597</v>
      </c>
      <c r="R195" s="117">
        <v>750790.6790730455</v>
      </c>
      <c r="S195" s="118">
        <v>5615.8499999999995</v>
      </c>
      <c r="T195" s="22">
        <f t="shared" si="11"/>
        <v>3625516.9318336006</v>
      </c>
      <c r="U195" s="36">
        <v>1367236.6260995921</v>
      </c>
      <c r="V195" s="22">
        <f t="shared" si="13"/>
        <v>4992753.5579331927</v>
      </c>
      <c r="W195" s="22">
        <v>858001.98963607987</v>
      </c>
      <c r="X195" s="21">
        <f t="shared" si="12"/>
        <v>5850755.547569273</v>
      </c>
      <c r="Y195" s="20">
        <f t="shared" si="14"/>
        <v>1510.6520907744057</v>
      </c>
      <c r="Z195" s="248">
        <v>13</v>
      </c>
    </row>
    <row r="196" spans="1:26" s="120" customFormat="1" ht="16.5">
      <c r="A196" s="20">
        <v>604</v>
      </c>
      <c r="B196" s="18" t="s">
        <v>222</v>
      </c>
      <c r="C196" s="21">
        <v>20206</v>
      </c>
      <c r="D196" s="21">
        <v>36913027.000000007</v>
      </c>
      <c r="E196" s="21">
        <v>2604358.2159679867</v>
      </c>
      <c r="F196" s="21">
        <v>39517385.215967998</v>
      </c>
      <c r="G196" s="114">
        <v>1359.93</v>
      </c>
      <c r="H196" s="32">
        <v>27478745.580000002</v>
      </c>
      <c r="I196" s="32">
        <v>12038639.635967996</v>
      </c>
      <c r="J196" s="288">
        <f t="shared" si="10"/>
        <v>0.3046416044527025</v>
      </c>
      <c r="K196" s="116">
        <v>0</v>
      </c>
      <c r="L196" s="116">
        <v>0</v>
      </c>
      <c r="M196" s="116">
        <v>256879.61650471401</v>
      </c>
      <c r="N196" s="116">
        <v>421937.30915339204</v>
      </c>
      <c r="O196" s="116">
        <v>288102.45003786898</v>
      </c>
      <c r="P196" s="117">
        <v>-1294592.95</v>
      </c>
      <c r="Q196" s="117">
        <v>3224678.1876852023</v>
      </c>
      <c r="R196" s="117">
        <v>1726773.8405102009</v>
      </c>
      <c r="S196" s="118">
        <v>29298.7</v>
      </c>
      <c r="T196" s="22">
        <f t="shared" si="11"/>
        <v>16691716.789859373</v>
      </c>
      <c r="U196" s="36">
        <v>-225089.59206355282</v>
      </c>
      <c r="V196" s="22">
        <f t="shared" si="13"/>
        <v>16466627.197795819</v>
      </c>
      <c r="W196" s="22">
        <v>2135859.3612966971</v>
      </c>
      <c r="X196" s="21">
        <f t="shared" si="12"/>
        <v>18602486.559092518</v>
      </c>
      <c r="Y196" s="20">
        <f t="shared" si="14"/>
        <v>920.64171825658309</v>
      </c>
      <c r="Z196" s="248">
        <v>6</v>
      </c>
    </row>
    <row r="197" spans="1:26" s="120" customFormat="1" ht="16.5">
      <c r="A197" s="20">
        <v>607</v>
      </c>
      <c r="B197" s="18" t="s">
        <v>223</v>
      </c>
      <c r="C197" s="21">
        <v>4161</v>
      </c>
      <c r="D197" s="21">
        <v>5117630.5200000005</v>
      </c>
      <c r="E197" s="21">
        <v>1171591.5797334947</v>
      </c>
      <c r="F197" s="21">
        <v>6289222.0997334952</v>
      </c>
      <c r="G197" s="114">
        <v>1359.93</v>
      </c>
      <c r="H197" s="32">
        <v>5658668.7300000004</v>
      </c>
      <c r="I197" s="32">
        <v>630553.36973349471</v>
      </c>
      <c r="J197" s="288">
        <f t="shared" si="10"/>
        <v>0.10025935795147294</v>
      </c>
      <c r="K197" s="116">
        <v>157444.561568</v>
      </c>
      <c r="L197" s="116">
        <v>0</v>
      </c>
      <c r="M197" s="116">
        <v>43068.613139439134</v>
      </c>
      <c r="N197" s="116">
        <v>69896.426008896902</v>
      </c>
      <c r="O197" s="116">
        <v>0</v>
      </c>
      <c r="P197" s="117">
        <v>-268956.78499999997</v>
      </c>
      <c r="Q197" s="117">
        <v>5553.6146347195299</v>
      </c>
      <c r="R197" s="117">
        <v>200178.43217665635</v>
      </c>
      <c r="S197" s="118">
        <v>6033.45</v>
      </c>
      <c r="T197" s="22">
        <f t="shared" si="11"/>
        <v>843771.68226120668</v>
      </c>
      <c r="U197" s="36">
        <v>2474426.6791838934</v>
      </c>
      <c r="V197" s="22">
        <f t="shared" si="13"/>
        <v>3318198.3614451</v>
      </c>
      <c r="W197" s="22">
        <v>938647.58690160897</v>
      </c>
      <c r="X197" s="21">
        <f t="shared" si="12"/>
        <v>4256845.9483467089</v>
      </c>
      <c r="Y197" s="20">
        <f t="shared" si="14"/>
        <v>1023.0343543250923</v>
      </c>
      <c r="Z197" s="248">
        <v>12</v>
      </c>
    </row>
    <row r="198" spans="1:26" s="120" customFormat="1" ht="16.5">
      <c r="A198" s="20">
        <v>608</v>
      </c>
      <c r="B198" s="18" t="s">
        <v>224</v>
      </c>
      <c r="C198" s="21">
        <v>2013</v>
      </c>
      <c r="D198" s="21">
        <v>2711715.02</v>
      </c>
      <c r="E198" s="21">
        <v>446299.62308225309</v>
      </c>
      <c r="F198" s="21">
        <v>3158014.6430822532</v>
      </c>
      <c r="G198" s="114">
        <v>1359.93</v>
      </c>
      <c r="H198" s="32">
        <v>2737539.0900000003</v>
      </c>
      <c r="I198" s="32">
        <v>420475.55308225285</v>
      </c>
      <c r="J198" s="288">
        <f t="shared" si="10"/>
        <v>0.13314553623217676</v>
      </c>
      <c r="K198" s="116">
        <v>13338.476184000001</v>
      </c>
      <c r="L198" s="116">
        <v>0</v>
      </c>
      <c r="M198" s="116">
        <v>18488.560679419123</v>
      </c>
      <c r="N198" s="116">
        <v>27824.243000073591</v>
      </c>
      <c r="O198" s="116">
        <v>0</v>
      </c>
      <c r="P198" s="117">
        <v>-104250.91</v>
      </c>
      <c r="Q198" s="117">
        <v>43624.965495833691</v>
      </c>
      <c r="R198" s="117">
        <v>665.98425733721444</v>
      </c>
      <c r="S198" s="118">
        <v>2918.85</v>
      </c>
      <c r="T198" s="22">
        <f t="shared" si="11"/>
        <v>423085.72269891645</v>
      </c>
      <c r="U198" s="36">
        <v>910821.21345676505</v>
      </c>
      <c r="V198" s="22">
        <f t="shared" si="13"/>
        <v>1333906.9361556815</v>
      </c>
      <c r="W198" s="22">
        <v>418388.12446064886</v>
      </c>
      <c r="X198" s="21">
        <f t="shared" si="12"/>
        <v>1752295.0606163302</v>
      </c>
      <c r="Y198" s="20">
        <f t="shared" si="14"/>
        <v>870.48934953617993</v>
      </c>
      <c r="Z198" s="248">
        <v>4</v>
      </c>
    </row>
    <row r="199" spans="1:26" s="120" customFormat="1" ht="16.5">
      <c r="A199" s="20">
        <v>609</v>
      </c>
      <c r="B199" s="18" t="s">
        <v>225</v>
      </c>
      <c r="C199" s="21">
        <v>83482</v>
      </c>
      <c r="D199" s="21">
        <v>110308808.66</v>
      </c>
      <c r="E199" s="21">
        <v>15065366.020987015</v>
      </c>
      <c r="F199" s="21">
        <v>125374174.68098702</v>
      </c>
      <c r="G199" s="114">
        <v>1359.93</v>
      </c>
      <c r="H199" s="32">
        <v>113529676.26000001</v>
      </c>
      <c r="I199" s="32">
        <v>11844498.42098701</v>
      </c>
      <c r="J199" s="288">
        <f t="shared" si="10"/>
        <v>9.4473191557393574E-2</v>
      </c>
      <c r="K199" s="116">
        <v>0</v>
      </c>
      <c r="L199" s="116">
        <v>0</v>
      </c>
      <c r="M199" s="116">
        <v>1106010.5937117904</v>
      </c>
      <c r="N199" s="116">
        <v>1646437.7481174301</v>
      </c>
      <c r="O199" s="116">
        <v>0</v>
      </c>
      <c r="P199" s="117">
        <v>-7046338.340499999</v>
      </c>
      <c r="Q199" s="117">
        <v>-13124890.693792341</v>
      </c>
      <c r="R199" s="117">
        <v>-3347817.7502436833</v>
      </c>
      <c r="S199" s="118">
        <v>121048.9</v>
      </c>
      <c r="T199" s="22">
        <f t="shared" si="11"/>
        <v>-8801051.1217197925</v>
      </c>
      <c r="U199" s="36">
        <v>25221432.871527642</v>
      </c>
      <c r="V199" s="22">
        <f t="shared" si="13"/>
        <v>16420381.74980785</v>
      </c>
      <c r="W199" s="22">
        <v>13537031.482079027</v>
      </c>
      <c r="X199" s="21">
        <f t="shared" si="12"/>
        <v>29957413.231886879</v>
      </c>
      <c r="Y199" s="20">
        <f t="shared" si="14"/>
        <v>358.84877257237343</v>
      </c>
      <c r="Z199" s="248">
        <v>4</v>
      </c>
    </row>
    <row r="200" spans="1:26" s="120" customFormat="1" ht="16.5">
      <c r="A200" s="20">
        <v>611</v>
      </c>
      <c r="B200" s="18" t="s">
        <v>226</v>
      </c>
      <c r="C200" s="21">
        <v>5066</v>
      </c>
      <c r="D200" s="21">
        <v>9300179.2200000007</v>
      </c>
      <c r="E200" s="21">
        <v>784044.57962828828</v>
      </c>
      <c r="F200" s="21">
        <v>10084223.799628289</v>
      </c>
      <c r="G200" s="114">
        <v>1359.93</v>
      </c>
      <c r="H200" s="32">
        <v>6889405.3799999999</v>
      </c>
      <c r="I200" s="32">
        <v>3194818.4196282895</v>
      </c>
      <c r="J200" s="288">
        <f t="shared" si="10"/>
        <v>0.31681351813572922</v>
      </c>
      <c r="K200" s="116">
        <v>0</v>
      </c>
      <c r="L200" s="116">
        <v>0</v>
      </c>
      <c r="M200" s="116">
        <v>27678.75410831179</v>
      </c>
      <c r="N200" s="116">
        <v>85981.687898737684</v>
      </c>
      <c r="O200" s="116">
        <v>0</v>
      </c>
      <c r="P200" s="117">
        <v>-273194.20999999996</v>
      </c>
      <c r="Q200" s="117">
        <v>450249.09415179363</v>
      </c>
      <c r="R200" s="117">
        <v>202976.75938680599</v>
      </c>
      <c r="S200" s="117">
        <v>7345.7</v>
      </c>
      <c r="T200" s="22">
        <f t="shared" si="11"/>
        <v>3695856.2051739385</v>
      </c>
      <c r="U200" s="36">
        <v>1401689.3084296016</v>
      </c>
      <c r="V200" s="22">
        <f t="shared" si="13"/>
        <v>5097545.5136035401</v>
      </c>
      <c r="W200" s="22">
        <v>758884.41692466091</v>
      </c>
      <c r="X200" s="21">
        <f t="shared" si="12"/>
        <v>5856429.9305282012</v>
      </c>
      <c r="Y200" s="20">
        <f t="shared" si="14"/>
        <v>1156.0264371354522</v>
      </c>
      <c r="Z200" s="248">
        <v>1</v>
      </c>
    </row>
    <row r="201" spans="1:26" s="120" customFormat="1" ht="16.5">
      <c r="A201" s="20">
        <v>614</v>
      </c>
      <c r="B201" s="18" t="s">
        <v>227</v>
      </c>
      <c r="C201" s="21">
        <v>3066</v>
      </c>
      <c r="D201" s="21">
        <v>2430684.7199999997</v>
      </c>
      <c r="E201" s="21">
        <v>2718563.2831087662</v>
      </c>
      <c r="F201" s="21">
        <v>5149248.0031087659</v>
      </c>
      <c r="G201" s="114">
        <v>1359.93</v>
      </c>
      <c r="H201" s="32">
        <v>4169545.3800000004</v>
      </c>
      <c r="I201" s="32">
        <v>979702.62310876558</v>
      </c>
      <c r="J201" s="288">
        <f t="shared" si="10"/>
        <v>0.19026130077970371</v>
      </c>
      <c r="K201" s="116">
        <v>1015725.8377560001</v>
      </c>
      <c r="L201" s="116">
        <v>0</v>
      </c>
      <c r="M201" s="116">
        <v>36036.338405908864</v>
      </c>
      <c r="N201" s="116">
        <v>49472.672807786832</v>
      </c>
      <c r="O201" s="116">
        <v>0</v>
      </c>
      <c r="P201" s="117">
        <v>-133988.40499999997</v>
      </c>
      <c r="Q201" s="117">
        <v>-529647.12186705426</v>
      </c>
      <c r="R201" s="117">
        <v>-341448.28079382353</v>
      </c>
      <c r="S201" s="118">
        <v>4445.7</v>
      </c>
      <c r="T201" s="22">
        <f t="shared" si="11"/>
        <v>1080299.3644175837</v>
      </c>
      <c r="U201" s="36">
        <v>1614527.325047821</v>
      </c>
      <c r="V201" s="22">
        <f t="shared" si="13"/>
        <v>2694826.6894654045</v>
      </c>
      <c r="W201" s="22">
        <v>765773.22457206773</v>
      </c>
      <c r="X201" s="21">
        <f t="shared" si="12"/>
        <v>3460599.9140374721</v>
      </c>
      <c r="Y201" s="20">
        <f t="shared" si="14"/>
        <v>1128.7018636782361</v>
      </c>
      <c r="Z201" s="248">
        <v>19</v>
      </c>
    </row>
    <row r="202" spans="1:26" s="120" customFormat="1" ht="16.5">
      <c r="A202" s="20">
        <v>615</v>
      </c>
      <c r="B202" s="18" t="s">
        <v>228</v>
      </c>
      <c r="C202" s="21">
        <v>7702</v>
      </c>
      <c r="D202" s="21">
        <v>11186634.84</v>
      </c>
      <c r="E202" s="21">
        <v>5343028.7588806404</v>
      </c>
      <c r="F202" s="21">
        <v>16529663.598880641</v>
      </c>
      <c r="G202" s="114">
        <v>1359.93</v>
      </c>
      <c r="H202" s="32">
        <v>10474180.860000001</v>
      </c>
      <c r="I202" s="32">
        <v>6055482.7388806399</v>
      </c>
      <c r="J202" s="288">
        <f t="shared" si="10"/>
        <v>0.36634034943643418</v>
      </c>
      <c r="K202" s="116">
        <v>2163151.5718520004</v>
      </c>
      <c r="L202" s="116">
        <v>0</v>
      </c>
      <c r="M202" s="116">
        <v>97372.438214182446</v>
      </c>
      <c r="N202" s="116">
        <v>108607.04137790459</v>
      </c>
      <c r="O202" s="116">
        <v>0</v>
      </c>
      <c r="P202" s="117">
        <v>-480686.62969999999</v>
      </c>
      <c r="Q202" s="117">
        <v>2028894.164462195</v>
      </c>
      <c r="R202" s="117">
        <v>483654.7357061751</v>
      </c>
      <c r="S202" s="118">
        <v>11167.9</v>
      </c>
      <c r="T202" s="22">
        <f t="shared" si="11"/>
        <v>10467643.960793097</v>
      </c>
      <c r="U202" s="36">
        <v>3213503.9102800032</v>
      </c>
      <c r="V202" s="22">
        <f t="shared" si="13"/>
        <v>13681147.871073101</v>
      </c>
      <c r="W202" s="22">
        <v>1559906.3044823692</v>
      </c>
      <c r="X202" s="21">
        <f t="shared" si="12"/>
        <v>15241054.175555469</v>
      </c>
      <c r="Y202" s="20">
        <f t="shared" si="14"/>
        <v>1978.8436997605129</v>
      </c>
      <c r="Z202" s="248">
        <v>17</v>
      </c>
    </row>
    <row r="203" spans="1:26" s="120" customFormat="1" ht="16.5">
      <c r="A203" s="20">
        <v>616</v>
      </c>
      <c r="B203" s="18" t="s">
        <v>229</v>
      </c>
      <c r="C203" s="21">
        <v>1848</v>
      </c>
      <c r="D203" s="21">
        <v>2693383.6999999997</v>
      </c>
      <c r="E203" s="21">
        <v>370436.51315404096</v>
      </c>
      <c r="F203" s="21">
        <v>3063820.2131540407</v>
      </c>
      <c r="G203" s="114">
        <v>1359.93</v>
      </c>
      <c r="H203" s="32">
        <v>2513150.64</v>
      </c>
      <c r="I203" s="32">
        <v>550669.57315404061</v>
      </c>
      <c r="J203" s="288">
        <f t="shared" ref="J203:J266" si="15">I203/F203</f>
        <v>0.17973299176949925</v>
      </c>
      <c r="K203" s="116">
        <v>0</v>
      </c>
      <c r="L203" s="116">
        <v>0</v>
      </c>
      <c r="M203" s="116">
        <v>14779.23076361988</v>
      </c>
      <c r="N203" s="116">
        <v>30952.419636113893</v>
      </c>
      <c r="O203" s="116">
        <v>0</v>
      </c>
      <c r="P203" s="117">
        <v>-96503.680000000008</v>
      </c>
      <c r="Q203" s="117">
        <v>-16580.564826977003</v>
      </c>
      <c r="R203" s="117">
        <v>-39335.543554665368</v>
      </c>
      <c r="S203" s="118">
        <v>2679.6</v>
      </c>
      <c r="T203" s="22">
        <f t="shared" ref="T203:T266" si="16">SUM(K203:S203)+I203</f>
        <v>446661.03517213202</v>
      </c>
      <c r="U203" s="36">
        <v>778797.28146034305</v>
      </c>
      <c r="V203" s="22">
        <f t="shared" si="13"/>
        <v>1225458.316632475</v>
      </c>
      <c r="W203" s="22">
        <v>391264.80938673939</v>
      </c>
      <c r="X203" s="21">
        <f t="shared" ref="X203:X266" si="17">SUM(V203:W203)</f>
        <v>1616723.1260192143</v>
      </c>
      <c r="Y203" s="20">
        <f t="shared" si="14"/>
        <v>874.85017641732372</v>
      </c>
      <c r="Z203" s="248">
        <v>1</v>
      </c>
    </row>
    <row r="204" spans="1:26" s="120" customFormat="1" ht="16.5">
      <c r="A204" s="20">
        <v>619</v>
      </c>
      <c r="B204" s="18" t="s">
        <v>230</v>
      </c>
      <c r="C204" s="21">
        <v>2721</v>
      </c>
      <c r="D204" s="21">
        <v>3314663.34</v>
      </c>
      <c r="E204" s="21">
        <v>615479.26334751514</v>
      </c>
      <c r="F204" s="21">
        <v>3930142.6033475148</v>
      </c>
      <c r="G204" s="114">
        <v>1359.93</v>
      </c>
      <c r="H204" s="32">
        <v>3700369.5300000003</v>
      </c>
      <c r="I204" s="32">
        <v>229773.0733475145</v>
      </c>
      <c r="J204" s="288">
        <f t="shared" si="15"/>
        <v>5.8464309450706534E-2</v>
      </c>
      <c r="K204" s="116">
        <v>79895.467711999998</v>
      </c>
      <c r="L204" s="116">
        <v>0</v>
      </c>
      <c r="M204" s="116">
        <v>29151.185471099103</v>
      </c>
      <c r="N204" s="116">
        <v>47090.627980504396</v>
      </c>
      <c r="O204" s="116">
        <v>0</v>
      </c>
      <c r="P204" s="117">
        <v>-172841.77499999999</v>
      </c>
      <c r="Q204" s="117">
        <v>738596.321678682</v>
      </c>
      <c r="R204" s="117">
        <v>413689.23469098029</v>
      </c>
      <c r="S204" s="118">
        <v>3945.45</v>
      </c>
      <c r="T204" s="22">
        <f t="shared" si="16"/>
        <v>1369299.5858807804</v>
      </c>
      <c r="U204" s="36">
        <v>1701155.8638123588</v>
      </c>
      <c r="V204" s="22">
        <f t="shared" ref="V204:V267" si="18">SUM(T204:U204)</f>
        <v>3070455.4496931392</v>
      </c>
      <c r="W204" s="22">
        <v>692332.35488204181</v>
      </c>
      <c r="X204" s="21">
        <f t="shared" si="17"/>
        <v>3762787.8045751811</v>
      </c>
      <c r="Y204" s="20">
        <f t="shared" ref="Y204:Y267" si="19">X204/C204</f>
        <v>1382.8694614388758</v>
      </c>
      <c r="Z204" s="248">
        <v>6</v>
      </c>
    </row>
    <row r="205" spans="1:26" s="120" customFormat="1" ht="16.5">
      <c r="A205" s="20">
        <v>620</v>
      </c>
      <c r="B205" s="18" t="s">
        <v>231</v>
      </c>
      <c r="C205" s="21">
        <v>2446</v>
      </c>
      <c r="D205" s="21">
        <v>2214210.04</v>
      </c>
      <c r="E205" s="21">
        <v>2215252.9912132872</v>
      </c>
      <c r="F205" s="21">
        <v>4429463.0312132873</v>
      </c>
      <c r="G205" s="114">
        <v>1359.93</v>
      </c>
      <c r="H205" s="32">
        <v>3326388.7800000003</v>
      </c>
      <c r="I205" s="32">
        <v>1103074.251213287</v>
      </c>
      <c r="J205" s="288">
        <f t="shared" si="15"/>
        <v>0.24903114518401132</v>
      </c>
      <c r="K205" s="116">
        <v>808410.56792400009</v>
      </c>
      <c r="L205" s="116">
        <v>0</v>
      </c>
      <c r="M205" s="116">
        <v>27973.246420827203</v>
      </c>
      <c r="N205" s="116">
        <v>28912.609499569502</v>
      </c>
      <c r="O205" s="116">
        <v>0</v>
      </c>
      <c r="P205" s="117">
        <v>-135984.465</v>
      </c>
      <c r="Q205" s="117">
        <v>425094.39130486135</v>
      </c>
      <c r="R205" s="117">
        <v>477446.47942081996</v>
      </c>
      <c r="S205" s="118">
        <v>3546.7</v>
      </c>
      <c r="T205" s="22">
        <f t="shared" si="16"/>
        <v>2738473.7807833655</v>
      </c>
      <c r="U205" s="36">
        <v>549017.33422370197</v>
      </c>
      <c r="V205" s="22">
        <f t="shared" si="18"/>
        <v>3287491.1150070676</v>
      </c>
      <c r="W205" s="22">
        <v>592880.19126909296</v>
      </c>
      <c r="X205" s="21">
        <f t="shared" si="17"/>
        <v>3880371.3062761603</v>
      </c>
      <c r="Y205" s="20">
        <f t="shared" si="19"/>
        <v>1586.4150884203436</v>
      </c>
      <c r="Z205" s="248">
        <v>18</v>
      </c>
    </row>
    <row r="206" spans="1:26" s="120" customFormat="1" ht="16.5">
      <c r="A206" s="20">
        <v>623</v>
      </c>
      <c r="B206" s="18" t="s">
        <v>232</v>
      </c>
      <c r="C206" s="21">
        <v>2117</v>
      </c>
      <c r="D206" s="21">
        <v>1422338.4500000002</v>
      </c>
      <c r="E206" s="21">
        <v>1664688.6918296756</v>
      </c>
      <c r="F206" s="21">
        <v>3087027.141829676</v>
      </c>
      <c r="G206" s="114">
        <v>1359.93</v>
      </c>
      <c r="H206" s="32">
        <v>2878971.81</v>
      </c>
      <c r="I206" s="32">
        <v>208055.33182967594</v>
      </c>
      <c r="J206" s="288">
        <f t="shared" si="15"/>
        <v>6.7396664256849356E-2</v>
      </c>
      <c r="K206" s="116">
        <v>677901.15881200007</v>
      </c>
      <c r="L206" s="116">
        <v>0</v>
      </c>
      <c r="M206" s="116">
        <v>21788.766773611307</v>
      </c>
      <c r="N206" s="116">
        <v>40781.806142990303</v>
      </c>
      <c r="O206" s="116">
        <v>0</v>
      </c>
      <c r="P206" s="117">
        <v>-112044.98499999999</v>
      </c>
      <c r="Q206" s="117">
        <v>488578.59961381136</v>
      </c>
      <c r="R206" s="117">
        <v>130320.03979379506</v>
      </c>
      <c r="S206" s="118">
        <v>3069.65</v>
      </c>
      <c r="T206" s="22">
        <f t="shared" si="16"/>
        <v>1458450.367965884</v>
      </c>
      <c r="U206" s="36">
        <v>-113436.74708953541</v>
      </c>
      <c r="V206" s="22">
        <f t="shared" si="18"/>
        <v>1345013.6208763486</v>
      </c>
      <c r="W206" s="22">
        <v>477548.71115935512</v>
      </c>
      <c r="X206" s="21">
        <f t="shared" si="17"/>
        <v>1822562.3320357036</v>
      </c>
      <c r="Y206" s="20">
        <f t="shared" si="19"/>
        <v>860.91749269518357</v>
      </c>
      <c r="Z206" s="248">
        <v>10</v>
      </c>
    </row>
    <row r="207" spans="1:26" s="120" customFormat="1" ht="16.5">
      <c r="A207" s="20">
        <v>624</v>
      </c>
      <c r="B207" s="18" t="s">
        <v>233</v>
      </c>
      <c r="C207" s="21">
        <v>5119</v>
      </c>
      <c r="D207" s="21">
        <v>7670556.8100000005</v>
      </c>
      <c r="E207" s="21">
        <v>1304947.2064669519</v>
      </c>
      <c r="F207" s="21">
        <v>8975504.0164669529</v>
      </c>
      <c r="G207" s="114">
        <v>1359.93</v>
      </c>
      <c r="H207" s="32">
        <v>6961481.6699999999</v>
      </c>
      <c r="I207" s="32">
        <v>2014022.3464669529</v>
      </c>
      <c r="J207" s="288">
        <f t="shared" si="15"/>
        <v>0.22439100275281665</v>
      </c>
      <c r="K207" s="116">
        <v>0</v>
      </c>
      <c r="L207" s="116">
        <v>0</v>
      </c>
      <c r="M207" s="116">
        <v>34152.595037880368</v>
      </c>
      <c r="N207" s="116">
        <v>98176.05055513863</v>
      </c>
      <c r="O207" s="116">
        <v>0</v>
      </c>
      <c r="P207" s="117">
        <v>-281106.14749999996</v>
      </c>
      <c r="Q207" s="117">
        <v>1230772.7042678252</v>
      </c>
      <c r="R207" s="117">
        <v>1242135.8190745302</v>
      </c>
      <c r="S207" s="118">
        <v>7422.55</v>
      </c>
      <c r="T207" s="22">
        <f t="shared" si="16"/>
        <v>4345575.9179023271</v>
      </c>
      <c r="U207" s="36">
        <v>1198328.5299624959</v>
      </c>
      <c r="V207" s="22">
        <f t="shared" si="18"/>
        <v>5543904.447864823</v>
      </c>
      <c r="W207" s="22">
        <v>739756.86131195829</v>
      </c>
      <c r="X207" s="21">
        <f t="shared" si="17"/>
        <v>6283661.3091767812</v>
      </c>
      <c r="Y207" s="20">
        <f t="shared" si="19"/>
        <v>1227.5173489308031</v>
      </c>
      <c r="Z207" s="248">
        <v>8</v>
      </c>
    </row>
    <row r="208" spans="1:26" s="120" customFormat="1" ht="16.5">
      <c r="A208" s="20">
        <v>625</v>
      </c>
      <c r="B208" s="18" t="s">
        <v>234</v>
      </c>
      <c r="C208" s="21">
        <v>3048</v>
      </c>
      <c r="D208" s="21">
        <v>4910965.2899999991</v>
      </c>
      <c r="E208" s="21">
        <v>921676.00537156884</v>
      </c>
      <c r="F208" s="21">
        <v>5832641.2953715678</v>
      </c>
      <c r="G208" s="114">
        <v>1359.93</v>
      </c>
      <c r="H208" s="32">
        <v>4145066.64</v>
      </c>
      <c r="I208" s="32">
        <v>1687574.6553715677</v>
      </c>
      <c r="J208" s="288">
        <f t="shared" si="15"/>
        <v>0.28933283737347693</v>
      </c>
      <c r="K208" s="116">
        <v>162729.76953600001</v>
      </c>
      <c r="L208" s="116">
        <v>0</v>
      </c>
      <c r="M208" s="116">
        <v>34446.661134686474</v>
      </c>
      <c r="N208" s="116">
        <v>31914.987693309362</v>
      </c>
      <c r="O208" s="116">
        <v>0</v>
      </c>
      <c r="P208" s="117">
        <v>-140822.67500000002</v>
      </c>
      <c r="Q208" s="117">
        <v>926376.7372162512</v>
      </c>
      <c r="R208" s="117">
        <v>624383.3613538905</v>
      </c>
      <c r="S208" s="118">
        <v>4419.5999999999995</v>
      </c>
      <c r="T208" s="22">
        <f t="shared" si="16"/>
        <v>3331023.0973057053</v>
      </c>
      <c r="U208" s="36">
        <v>659656.69889648713</v>
      </c>
      <c r="V208" s="22">
        <f t="shared" si="18"/>
        <v>3990679.7962021925</v>
      </c>
      <c r="W208" s="22">
        <v>563298.79902610555</v>
      </c>
      <c r="X208" s="21">
        <f t="shared" si="17"/>
        <v>4553978.5952282976</v>
      </c>
      <c r="Y208" s="20">
        <f t="shared" si="19"/>
        <v>1494.0874656260819</v>
      </c>
      <c r="Z208" s="248">
        <v>17</v>
      </c>
    </row>
    <row r="209" spans="1:26" s="120" customFormat="1" ht="16.5">
      <c r="A209" s="20">
        <v>626</v>
      </c>
      <c r="B209" s="18" t="s">
        <v>235</v>
      </c>
      <c r="C209" s="21">
        <v>4964</v>
      </c>
      <c r="D209" s="21">
        <v>6689917.0200000005</v>
      </c>
      <c r="E209" s="21">
        <v>1600386.8449666481</v>
      </c>
      <c r="F209" s="21">
        <v>8290303.8649666486</v>
      </c>
      <c r="G209" s="114">
        <v>1359.93</v>
      </c>
      <c r="H209" s="32">
        <v>6750692.5200000005</v>
      </c>
      <c r="I209" s="32">
        <v>1539611.3449666481</v>
      </c>
      <c r="J209" s="288">
        <f t="shared" si="15"/>
        <v>0.18571229354725732</v>
      </c>
      <c r="K209" s="116">
        <v>575660.81346400012</v>
      </c>
      <c r="L209" s="116">
        <v>0</v>
      </c>
      <c r="M209" s="116">
        <v>58061.886933690883</v>
      </c>
      <c r="N209" s="116">
        <v>96295.880785642119</v>
      </c>
      <c r="O209" s="116">
        <v>0</v>
      </c>
      <c r="P209" s="117">
        <v>-319128.73499999999</v>
      </c>
      <c r="Q209" s="117">
        <v>-290975.44823777484</v>
      </c>
      <c r="R209" s="117">
        <v>-340119.33275351027</v>
      </c>
      <c r="S209" s="118">
        <v>7197.8</v>
      </c>
      <c r="T209" s="22">
        <f t="shared" si="16"/>
        <v>1326604.2101586962</v>
      </c>
      <c r="U209" s="36">
        <v>-38848.836494378142</v>
      </c>
      <c r="V209" s="22">
        <f t="shared" si="18"/>
        <v>1287755.3736643181</v>
      </c>
      <c r="W209" s="22">
        <v>958856.20401978435</v>
      </c>
      <c r="X209" s="21">
        <f t="shared" si="17"/>
        <v>2246611.5776841026</v>
      </c>
      <c r="Y209" s="20">
        <f t="shared" si="19"/>
        <v>452.58089800243806</v>
      </c>
      <c r="Z209" s="248">
        <v>17</v>
      </c>
    </row>
    <row r="210" spans="1:26" s="120" customFormat="1" ht="16.5">
      <c r="A210" s="20">
        <v>630</v>
      </c>
      <c r="B210" s="18" t="s">
        <v>236</v>
      </c>
      <c r="C210" s="21">
        <v>1631</v>
      </c>
      <c r="D210" s="21">
        <v>3275543.65</v>
      </c>
      <c r="E210" s="21">
        <v>880260.98055715859</v>
      </c>
      <c r="F210" s="21">
        <v>4155804.6305571585</v>
      </c>
      <c r="G210" s="114">
        <v>1359.93</v>
      </c>
      <c r="H210" s="32">
        <v>2218045.83</v>
      </c>
      <c r="I210" s="32">
        <v>1937758.8005571584</v>
      </c>
      <c r="J210" s="288">
        <f t="shared" si="15"/>
        <v>0.46627764604453215</v>
      </c>
      <c r="K210" s="116">
        <v>489688.64446599997</v>
      </c>
      <c r="L210" s="116">
        <v>0</v>
      </c>
      <c r="M210" s="116">
        <v>26058.812306745913</v>
      </c>
      <c r="N210" s="116">
        <v>27893.257636340441</v>
      </c>
      <c r="O210" s="116">
        <v>25520.385989830171</v>
      </c>
      <c r="P210" s="117">
        <v>-68054.030000000013</v>
      </c>
      <c r="Q210" s="117">
        <v>-353312.35339960601</v>
      </c>
      <c r="R210" s="117">
        <v>-467785.08220569883</v>
      </c>
      <c r="S210" s="118">
        <v>2364.9499999999998</v>
      </c>
      <c r="T210" s="22">
        <f t="shared" si="16"/>
        <v>1620133.3853507699</v>
      </c>
      <c r="U210" s="36">
        <v>533139.93735554046</v>
      </c>
      <c r="V210" s="22">
        <f t="shared" si="18"/>
        <v>2153273.3227063101</v>
      </c>
      <c r="W210" s="22">
        <v>293457.79005564051</v>
      </c>
      <c r="X210" s="21">
        <f t="shared" si="17"/>
        <v>2446731.1127619506</v>
      </c>
      <c r="Y210" s="20">
        <f t="shared" si="19"/>
        <v>1500.1417000379831</v>
      </c>
      <c r="Z210" s="248">
        <v>17</v>
      </c>
    </row>
    <row r="211" spans="1:26" s="120" customFormat="1" ht="16.5">
      <c r="A211" s="20">
        <v>631</v>
      </c>
      <c r="B211" s="18" t="s">
        <v>237</v>
      </c>
      <c r="C211" s="21">
        <v>1985</v>
      </c>
      <c r="D211" s="21">
        <v>2812030.9699999997</v>
      </c>
      <c r="E211" s="21">
        <v>355603.47122289427</v>
      </c>
      <c r="F211" s="21">
        <v>3167634.441222894</v>
      </c>
      <c r="G211" s="114">
        <v>1359.93</v>
      </c>
      <c r="H211" s="32">
        <v>2699461.0500000003</v>
      </c>
      <c r="I211" s="32">
        <v>468173.39122289373</v>
      </c>
      <c r="J211" s="288">
        <f t="shared" si="15"/>
        <v>0.14779905949063715</v>
      </c>
      <c r="K211" s="116">
        <v>0</v>
      </c>
      <c r="L211" s="116">
        <v>0</v>
      </c>
      <c r="M211" s="116">
        <v>14561.94414798246</v>
      </c>
      <c r="N211" s="116">
        <v>24971.365858468031</v>
      </c>
      <c r="O211" s="116">
        <v>0</v>
      </c>
      <c r="P211" s="117">
        <v>-80157.455000000002</v>
      </c>
      <c r="Q211" s="117">
        <v>562070.08676746942</v>
      </c>
      <c r="R211" s="117">
        <v>552852.39864837914</v>
      </c>
      <c r="S211" s="118">
        <v>2878.25</v>
      </c>
      <c r="T211" s="22">
        <f t="shared" si="16"/>
        <v>1545349.9816451927</v>
      </c>
      <c r="U211" s="36">
        <v>590436.74023788958</v>
      </c>
      <c r="V211" s="22">
        <f t="shared" si="18"/>
        <v>2135786.7218830823</v>
      </c>
      <c r="W211" s="22">
        <v>344417.13611322764</v>
      </c>
      <c r="X211" s="21">
        <f t="shared" si="17"/>
        <v>2480203.8579963101</v>
      </c>
      <c r="Y211" s="20">
        <f t="shared" si="19"/>
        <v>1249.4729763205592</v>
      </c>
      <c r="Z211" s="248">
        <v>2</v>
      </c>
    </row>
    <row r="212" spans="1:26" s="120" customFormat="1" ht="16.5">
      <c r="A212" s="20">
        <v>635</v>
      </c>
      <c r="B212" s="18" t="s">
        <v>238</v>
      </c>
      <c r="C212" s="21">
        <v>6439</v>
      </c>
      <c r="D212" s="21">
        <v>8961166.4799999986</v>
      </c>
      <c r="E212" s="21">
        <v>1218013.8006197237</v>
      </c>
      <c r="F212" s="21">
        <v>10179180.280619722</v>
      </c>
      <c r="G212" s="114">
        <v>1359.93</v>
      </c>
      <c r="H212" s="32">
        <v>8756589.2699999996</v>
      </c>
      <c r="I212" s="32">
        <v>1422591.0106197223</v>
      </c>
      <c r="J212" s="288">
        <f t="shared" si="15"/>
        <v>0.13975496763017475</v>
      </c>
      <c r="K212" s="116">
        <v>154496.28424799998</v>
      </c>
      <c r="L212" s="116">
        <v>0</v>
      </c>
      <c r="M212" s="116">
        <v>58991.028109189501</v>
      </c>
      <c r="N212" s="116">
        <v>97460.050981479857</v>
      </c>
      <c r="O212" s="116">
        <v>0</v>
      </c>
      <c r="P212" s="117">
        <v>-368728.57999999996</v>
      </c>
      <c r="Q212" s="117">
        <v>-40000.643998499349</v>
      </c>
      <c r="R212" s="117">
        <v>-88598.224881671558</v>
      </c>
      <c r="S212" s="118">
        <v>9336.5499999999993</v>
      </c>
      <c r="T212" s="22">
        <f t="shared" si="16"/>
        <v>1245547.4750782207</v>
      </c>
      <c r="U212" s="36">
        <v>2240823.5285403836</v>
      </c>
      <c r="V212" s="22">
        <f t="shared" si="18"/>
        <v>3486371.0036186045</v>
      </c>
      <c r="W212" s="22">
        <v>1272187.3641265316</v>
      </c>
      <c r="X212" s="21">
        <f t="shared" si="17"/>
        <v>4758558.3677451359</v>
      </c>
      <c r="Y212" s="20">
        <f t="shared" si="19"/>
        <v>739.021333707895</v>
      </c>
      <c r="Z212" s="248">
        <v>6</v>
      </c>
    </row>
    <row r="213" spans="1:26" s="120" customFormat="1" ht="16.5">
      <c r="A213" s="20">
        <v>636</v>
      </c>
      <c r="B213" s="18" t="s">
        <v>239</v>
      </c>
      <c r="C213" s="21">
        <v>8222</v>
      </c>
      <c r="D213" s="21">
        <v>13243139.140000001</v>
      </c>
      <c r="E213" s="21">
        <v>1873267.5747155694</v>
      </c>
      <c r="F213" s="21">
        <v>15116406.71471557</v>
      </c>
      <c r="G213" s="114">
        <v>1359.93</v>
      </c>
      <c r="H213" s="32">
        <v>11181344.460000001</v>
      </c>
      <c r="I213" s="32">
        <v>3935062.2547155693</v>
      </c>
      <c r="J213" s="288">
        <f t="shared" si="15"/>
        <v>0.26031730483176613</v>
      </c>
      <c r="K213" s="116">
        <v>0</v>
      </c>
      <c r="L213" s="116">
        <v>0</v>
      </c>
      <c r="M213" s="116">
        <v>77647.697458704992</v>
      </c>
      <c r="N213" s="116">
        <v>134410.67578599777</v>
      </c>
      <c r="O213" s="116">
        <v>0</v>
      </c>
      <c r="P213" s="117">
        <v>-482280.23000000004</v>
      </c>
      <c r="Q213" s="117">
        <v>547609.04309370148</v>
      </c>
      <c r="R213" s="117">
        <v>227655.28563894515</v>
      </c>
      <c r="S213" s="118">
        <v>11921.9</v>
      </c>
      <c r="T213" s="22">
        <f t="shared" si="16"/>
        <v>4452026.6266929191</v>
      </c>
      <c r="U213" s="36">
        <v>2692775.7027529175</v>
      </c>
      <c r="V213" s="22">
        <f t="shared" si="18"/>
        <v>7144802.3294458371</v>
      </c>
      <c r="W213" s="22">
        <v>1772192.3552646746</v>
      </c>
      <c r="X213" s="21">
        <f t="shared" si="17"/>
        <v>8916994.6847105119</v>
      </c>
      <c r="Y213" s="20">
        <f t="shared" si="19"/>
        <v>1084.5286651314173</v>
      </c>
      <c r="Z213" s="248">
        <v>2</v>
      </c>
    </row>
    <row r="214" spans="1:26" s="120" customFormat="1" ht="16.5">
      <c r="A214" s="20">
        <v>638</v>
      </c>
      <c r="B214" s="18" t="s">
        <v>240</v>
      </c>
      <c r="C214" s="21">
        <v>51149</v>
      </c>
      <c r="D214" s="21">
        <v>80437865.079999998</v>
      </c>
      <c r="E214" s="21">
        <v>17248866.501286034</v>
      </c>
      <c r="F214" s="21">
        <v>97686731.581286028</v>
      </c>
      <c r="G214" s="114">
        <v>1359.93</v>
      </c>
      <c r="H214" s="32">
        <v>69559059.570000008</v>
      </c>
      <c r="I214" s="32">
        <v>28127672.01128602</v>
      </c>
      <c r="J214" s="288">
        <f t="shared" si="15"/>
        <v>0.28793748706681549</v>
      </c>
      <c r="K214" s="116">
        <v>0</v>
      </c>
      <c r="L214" s="116">
        <v>0</v>
      </c>
      <c r="M214" s="116">
        <v>611482.42957216455</v>
      </c>
      <c r="N214" s="116">
        <v>901318.75430440658</v>
      </c>
      <c r="O214" s="116">
        <v>300025.45397927356</v>
      </c>
      <c r="P214" s="117">
        <v>-4015960.7788999998</v>
      </c>
      <c r="Q214" s="117">
        <v>13635707.035093911</v>
      </c>
      <c r="R214" s="117">
        <v>5791297.8341033831</v>
      </c>
      <c r="S214" s="118">
        <v>74166.05</v>
      </c>
      <c r="T214" s="22">
        <f t="shared" si="16"/>
        <v>45425708.789439157</v>
      </c>
      <c r="U214" s="36">
        <v>-4472509.9832031736</v>
      </c>
      <c r="V214" s="22">
        <f t="shared" si="18"/>
        <v>40953198.806235984</v>
      </c>
      <c r="W214" s="22">
        <v>7464233.663101892</v>
      </c>
      <c r="X214" s="21">
        <f t="shared" si="17"/>
        <v>48417432.469337873</v>
      </c>
      <c r="Y214" s="20">
        <f t="shared" si="19"/>
        <v>946.59587615276689</v>
      </c>
      <c r="Z214" s="248">
        <v>1</v>
      </c>
    </row>
    <row r="215" spans="1:26" s="120" customFormat="1" ht="16.5">
      <c r="A215" s="20">
        <v>678</v>
      </c>
      <c r="B215" s="18" t="s">
        <v>241</v>
      </c>
      <c r="C215" s="21">
        <v>24260</v>
      </c>
      <c r="D215" s="21">
        <v>40461377.450000003</v>
      </c>
      <c r="E215" s="21">
        <v>4365273.3612978868</v>
      </c>
      <c r="F215" s="21">
        <v>44826650.811297894</v>
      </c>
      <c r="G215" s="114">
        <v>1359.93</v>
      </c>
      <c r="H215" s="32">
        <v>32991901.800000001</v>
      </c>
      <c r="I215" s="32">
        <v>11834749.011297893</v>
      </c>
      <c r="J215" s="288">
        <f t="shared" si="15"/>
        <v>0.26401144848223013</v>
      </c>
      <c r="K215" s="116">
        <v>620965.72045333334</v>
      </c>
      <c r="L215" s="116">
        <v>0</v>
      </c>
      <c r="M215" s="116">
        <v>353098.13997267635</v>
      </c>
      <c r="N215" s="116">
        <v>341884.33542657644</v>
      </c>
      <c r="O215" s="116">
        <v>0</v>
      </c>
      <c r="P215" s="117">
        <v>-1693186.7100000002</v>
      </c>
      <c r="Q215" s="117">
        <v>2016187.6418590839</v>
      </c>
      <c r="R215" s="117">
        <v>1338054.1044095384</v>
      </c>
      <c r="S215" s="118">
        <v>35177</v>
      </c>
      <c r="T215" s="22">
        <f t="shared" si="16"/>
        <v>14846929.243419101</v>
      </c>
      <c r="U215" s="36">
        <v>7135771.4427917795</v>
      </c>
      <c r="V215" s="22">
        <f t="shared" si="18"/>
        <v>21982700.686210882</v>
      </c>
      <c r="W215" s="22">
        <v>3472366.0037305523</v>
      </c>
      <c r="X215" s="21">
        <f t="shared" si="17"/>
        <v>25455066.689941436</v>
      </c>
      <c r="Y215" s="20">
        <f t="shared" si="19"/>
        <v>1049.2607868895893</v>
      </c>
      <c r="Z215" s="248">
        <v>17</v>
      </c>
    </row>
    <row r="216" spans="1:26" s="120" customFormat="1" ht="16.5">
      <c r="A216" s="20">
        <v>680</v>
      </c>
      <c r="B216" s="18" t="s">
        <v>242</v>
      </c>
      <c r="C216" s="21">
        <v>24810</v>
      </c>
      <c r="D216" s="21">
        <v>36519082.119999997</v>
      </c>
      <c r="E216" s="21">
        <v>6107281.2274976606</v>
      </c>
      <c r="F216" s="21">
        <v>42626363.347497657</v>
      </c>
      <c r="G216" s="114">
        <v>1359.93</v>
      </c>
      <c r="H216" s="32">
        <v>33739863.300000004</v>
      </c>
      <c r="I216" s="32">
        <v>8886500.0474976525</v>
      </c>
      <c r="J216" s="288">
        <f t="shared" si="15"/>
        <v>0.20847427154536574</v>
      </c>
      <c r="K216" s="116">
        <v>0</v>
      </c>
      <c r="L216" s="116">
        <v>0</v>
      </c>
      <c r="M216" s="116">
        <v>323208.85470857611</v>
      </c>
      <c r="N216" s="116">
        <v>427952.6147062321</v>
      </c>
      <c r="O216" s="116">
        <v>215919.89864390829</v>
      </c>
      <c r="P216" s="117">
        <v>-2166967.1114999996</v>
      </c>
      <c r="Q216" s="117">
        <v>123682.93708904352</v>
      </c>
      <c r="R216" s="117">
        <v>750431.68923208234</v>
      </c>
      <c r="S216" s="118">
        <v>35974.5</v>
      </c>
      <c r="T216" s="22">
        <f t="shared" si="16"/>
        <v>8596703.4303774945</v>
      </c>
      <c r="U216" s="36">
        <v>2366690.2520136274</v>
      </c>
      <c r="V216" s="22">
        <f t="shared" si="18"/>
        <v>10963393.682391122</v>
      </c>
      <c r="W216" s="22">
        <v>3437295.6144646946</v>
      </c>
      <c r="X216" s="21">
        <f t="shared" si="17"/>
        <v>14400689.296855817</v>
      </c>
      <c r="Y216" s="20">
        <f t="shared" si="19"/>
        <v>580.43890757177815</v>
      </c>
      <c r="Z216" s="248">
        <v>2</v>
      </c>
    </row>
    <row r="217" spans="1:26" s="120" customFormat="1" ht="16.5">
      <c r="A217" s="20">
        <v>681</v>
      </c>
      <c r="B217" s="18" t="s">
        <v>243</v>
      </c>
      <c r="C217" s="21">
        <v>3330</v>
      </c>
      <c r="D217" s="21">
        <v>3653306.5500000003</v>
      </c>
      <c r="E217" s="21">
        <v>920277.14147678122</v>
      </c>
      <c r="F217" s="21">
        <v>4573583.6914767819</v>
      </c>
      <c r="G217" s="114">
        <v>1359.93</v>
      </c>
      <c r="H217" s="32">
        <v>4528566.9000000004</v>
      </c>
      <c r="I217" s="32">
        <v>45016.79147678148</v>
      </c>
      <c r="J217" s="288">
        <f t="shared" si="15"/>
        <v>9.8427829276795924E-3</v>
      </c>
      <c r="K217" s="116">
        <v>190201.36602000002</v>
      </c>
      <c r="L217" s="116">
        <v>0</v>
      </c>
      <c r="M217" s="116">
        <v>34501.830492993351</v>
      </c>
      <c r="N217" s="116">
        <v>54504.284370005138</v>
      </c>
      <c r="O217" s="116">
        <v>0</v>
      </c>
      <c r="P217" s="117">
        <v>-216343.39499999999</v>
      </c>
      <c r="Q217" s="117">
        <v>371221.84530391701</v>
      </c>
      <c r="R217" s="117">
        <v>373672.73274623655</v>
      </c>
      <c r="S217" s="118">
        <v>4828.5</v>
      </c>
      <c r="T217" s="22">
        <f t="shared" si="16"/>
        <v>857603.95540993358</v>
      </c>
      <c r="U217" s="36">
        <v>1045481.9312328382</v>
      </c>
      <c r="V217" s="22">
        <f t="shared" si="18"/>
        <v>1903085.8866427718</v>
      </c>
      <c r="W217" s="22">
        <v>805669.38021478138</v>
      </c>
      <c r="X217" s="21">
        <f t="shared" si="17"/>
        <v>2708755.2668575533</v>
      </c>
      <c r="Y217" s="20">
        <f t="shared" si="19"/>
        <v>813.44002007734332</v>
      </c>
      <c r="Z217" s="248">
        <v>10</v>
      </c>
    </row>
    <row r="218" spans="1:26" s="120" customFormat="1" ht="16.5">
      <c r="A218" s="20">
        <v>683</v>
      </c>
      <c r="B218" s="18" t="s">
        <v>244</v>
      </c>
      <c r="C218" s="21">
        <v>3670</v>
      </c>
      <c r="D218" s="21">
        <v>6167156.0300000003</v>
      </c>
      <c r="E218" s="21">
        <v>3016630.2243311354</v>
      </c>
      <c r="F218" s="21">
        <v>9183786.2543311361</v>
      </c>
      <c r="G218" s="114">
        <v>1359.93</v>
      </c>
      <c r="H218" s="32">
        <v>4990943.1000000006</v>
      </c>
      <c r="I218" s="32">
        <v>4192843.1543311356</v>
      </c>
      <c r="J218" s="288">
        <f t="shared" si="15"/>
        <v>0.45654842547688457</v>
      </c>
      <c r="K218" s="116">
        <v>1191415.2283399999</v>
      </c>
      <c r="L218" s="116">
        <v>0</v>
      </c>
      <c r="M218" s="116">
        <v>45768.185606592779</v>
      </c>
      <c r="N218" s="116">
        <v>58886.130582724873</v>
      </c>
      <c r="O218" s="116">
        <v>0</v>
      </c>
      <c r="P218" s="117">
        <v>-230046.73</v>
      </c>
      <c r="Q218" s="117">
        <v>-388451.5013686202</v>
      </c>
      <c r="R218" s="117">
        <v>39568.52792225578</v>
      </c>
      <c r="S218" s="118">
        <v>5321.5</v>
      </c>
      <c r="T218" s="22">
        <f t="shared" si="16"/>
        <v>4915304.4954140885</v>
      </c>
      <c r="U218" s="36">
        <v>2472724.0688594365</v>
      </c>
      <c r="V218" s="22">
        <f t="shared" si="18"/>
        <v>7388028.564273525</v>
      </c>
      <c r="W218" s="22">
        <v>759963.97848509159</v>
      </c>
      <c r="X218" s="21">
        <f t="shared" si="17"/>
        <v>8147992.5427586166</v>
      </c>
      <c r="Y218" s="20">
        <f t="shared" si="19"/>
        <v>2220.1614557925386</v>
      </c>
      <c r="Z218" s="248">
        <v>19</v>
      </c>
    </row>
    <row r="219" spans="1:26" s="120" customFormat="1" ht="16.5">
      <c r="A219" s="20">
        <v>684</v>
      </c>
      <c r="B219" s="18" t="s">
        <v>245</v>
      </c>
      <c r="C219" s="21">
        <v>38959</v>
      </c>
      <c r="D219" s="21">
        <v>52607476.230000004</v>
      </c>
      <c r="E219" s="21">
        <v>8949186.6815105285</v>
      </c>
      <c r="F219" s="21">
        <v>61556662.911510535</v>
      </c>
      <c r="G219" s="114">
        <v>1359.93</v>
      </c>
      <c r="H219" s="32">
        <v>52981512.870000005</v>
      </c>
      <c r="I219" s="32">
        <v>8575150.0415105298</v>
      </c>
      <c r="J219" s="288">
        <f t="shared" si="15"/>
        <v>0.13930498561687066</v>
      </c>
      <c r="K219" s="116">
        <v>0</v>
      </c>
      <c r="L219" s="116">
        <v>0</v>
      </c>
      <c r="M219" s="116">
        <v>514928.75892099121</v>
      </c>
      <c r="N219" s="116">
        <v>756434.30391215801</v>
      </c>
      <c r="O219" s="116">
        <v>0</v>
      </c>
      <c r="P219" s="117">
        <v>-2609567.4962499999</v>
      </c>
      <c r="Q219" s="117">
        <v>4224861.5882231388</v>
      </c>
      <c r="R219" s="117">
        <v>4584242.9445898756</v>
      </c>
      <c r="S219" s="118">
        <v>56490.549999999996</v>
      </c>
      <c r="T219" s="22">
        <f t="shared" si="16"/>
        <v>16102540.690906692</v>
      </c>
      <c r="U219" s="36">
        <v>-487968.36931135855</v>
      </c>
      <c r="V219" s="22">
        <f t="shared" si="18"/>
        <v>15614572.321595334</v>
      </c>
      <c r="W219" s="22">
        <v>7040812.967825627</v>
      </c>
      <c r="X219" s="21">
        <f t="shared" si="17"/>
        <v>22655385.289420962</v>
      </c>
      <c r="Y219" s="20">
        <f t="shared" si="19"/>
        <v>581.51865523809545</v>
      </c>
      <c r="Z219" s="248">
        <v>4</v>
      </c>
    </row>
    <row r="220" spans="1:26" s="120" customFormat="1" ht="16.5">
      <c r="A220" s="20">
        <v>686</v>
      </c>
      <c r="B220" s="18" t="s">
        <v>246</v>
      </c>
      <c r="C220" s="21">
        <v>3033</v>
      </c>
      <c r="D220" s="21">
        <v>3589446.3000000003</v>
      </c>
      <c r="E220" s="21">
        <v>762717.53912161058</v>
      </c>
      <c r="F220" s="21">
        <v>4352163.8391216109</v>
      </c>
      <c r="G220" s="114">
        <v>1359.93</v>
      </c>
      <c r="H220" s="32">
        <v>4124667.6900000004</v>
      </c>
      <c r="I220" s="32">
        <v>227496.14912161045</v>
      </c>
      <c r="J220" s="288">
        <f t="shared" si="15"/>
        <v>5.2271963448767035E-2</v>
      </c>
      <c r="K220" s="116">
        <v>341173.56537900004</v>
      </c>
      <c r="L220" s="116">
        <v>0</v>
      </c>
      <c r="M220" s="116">
        <v>32772.681531042763</v>
      </c>
      <c r="N220" s="116">
        <v>46474.944003236575</v>
      </c>
      <c r="O220" s="116">
        <v>0</v>
      </c>
      <c r="P220" s="117">
        <v>-220139.19500000001</v>
      </c>
      <c r="Q220" s="117">
        <v>-437443.22531851195</v>
      </c>
      <c r="R220" s="117">
        <v>-426852.19623817643</v>
      </c>
      <c r="S220" s="118">
        <v>4397.8499999999995</v>
      </c>
      <c r="T220" s="22">
        <f t="shared" si="16"/>
        <v>-432119.42652179848</v>
      </c>
      <c r="U220" s="36">
        <v>1319498.9639067713</v>
      </c>
      <c r="V220" s="22">
        <f t="shared" si="18"/>
        <v>887379.53738497279</v>
      </c>
      <c r="W220" s="22">
        <v>672707.59369978029</v>
      </c>
      <c r="X220" s="21">
        <f t="shared" si="17"/>
        <v>1560087.1310847532</v>
      </c>
      <c r="Y220" s="20">
        <f t="shared" si="19"/>
        <v>514.37096310080881</v>
      </c>
      <c r="Z220" s="248">
        <v>11</v>
      </c>
    </row>
    <row r="221" spans="1:26" s="120" customFormat="1" ht="16.5">
      <c r="A221" s="20">
        <v>687</v>
      </c>
      <c r="B221" s="18" t="s">
        <v>247</v>
      </c>
      <c r="C221" s="21">
        <v>1513</v>
      </c>
      <c r="D221" s="21">
        <v>1500445.5999999999</v>
      </c>
      <c r="E221" s="21">
        <v>1050353.8320477032</v>
      </c>
      <c r="F221" s="21">
        <v>2550799.4320477033</v>
      </c>
      <c r="G221" s="114">
        <v>1359.93</v>
      </c>
      <c r="H221" s="32">
        <v>2057574.09</v>
      </c>
      <c r="I221" s="32">
        <v>493225.34204770322</v>
      </c>
      <c r="J221" s="288">
        <f t="shared" si="15"/>
        <v>0.19336108352970624</v>
      </c>
      <c r="K221" s="116">
        <v>491438.79486799997</v>
      </c>
      <c r="L221" s="116">
        <v>0</v>
      </c>
      <c r="M221" s="116">
        <v>18638.969553243023</v>
      </c>
      <c r="N221" s="116">
        <v>16500.492206865136</v>
      </c>
      <c r="O221" s="116">
        <v>0</v>
      </c>
      <c r="P221" s="117">
        <v>-106839.16</v>
      </c>
      <c r="Q221" s="117">
        <v>-184051.24712608245</v>
      </c>
      <c r="R221" s="117">
        <v>-280279.81793716457</v>
      </c>
      <c r="S221" s="118">
        <v>2193.85</v>
      </c>
      <c r="T221" s="22">
        <f t="shared" si="16"/>
        <v>450827.22361256427</v>
      </c>
      <c r="U221" s="36">
        <v>-31304.543049172666</v>
      </c>
      <c r="V221" s="22">
        <f t="shared" si="18"/>
        <v>419522.68056339159</v>
      </c>
      <c r="W221" s="22">
        <v>376032.7087259306</v>
      </c>
      <c r="X221" s="21">
        <f t="shared" si="17"/>
        <v>795555.38928932219</v>
      </c>
      <c r="Y221" s="20">
        <f t="shared" si="19"/>
        <v>525.81321169155467</v>
      </c>
      <c r="Z221" s="248">
        <v>11</v>
      </c>
    </row>
    <row r="222" spans="1:26" s="120" customFormat="1" ht="16.5">
      <c r="A222" s="20">
        <v>689</v>
      </c>
      <c r="B222" s="18" t="s">
        <v>248</v>
      </c>
      <c r="C222" s="21">
        <v>3092</v>
      </c>
      <c r="D222" s="21">
        <v>2760071.35</v>
      </c>
      <c r="E222" s="21">
        <v>766744.66617565043</v>
      </c>
      <c r="F222" s="21">
        <v>3526816.0161756505</v>
      </c>
      <c r="G222" s="114">
        <v>1359.93</v>
      </c>
      <c r="H222" s="32">
        <v>4204903.5600000005</v>
      </c>
      <c r="I222" s="32">
        <v>-678087.54382435</v>
      </c>
      <c r="J222" s="288">
        <f t="shared" si="15"/>
        <v>-0.19226620858993465</v>
      </c>
      <c r="K222" s="116">
        <v>308514.60254400002</v>
      </c>
      <c r="L222" s="116">
        <v>0</v>
      </c>
      <c r="M222" s="116">
        <v>36754.906797594027</v>
      </c>
      <c r="N222" s="116">
        <v>45245.86157825886</v>
      </c>
      <c r="O222" s="116">
        <v>0</v>
      </c>
      <c r="P222" s="117">
        <v>-197187.86</v>
      </c>
      <c r="Q222" s="117">
        <v>1478680.7573115446</v>
      </c>
      <c r="R222" s="117">
        <v>1022459.7179055756</v>
      </c>
      <c r="S222" s="118">
        <v>4483.3999999999996</v>
      </c>
      <c r="T222" s="22">
        <f t="shared" si="16"/>
        <v>2020863.8423126228</v>
      </c>
      <c r="U222" s="36">
        <v>434703.170807908</v>
      </c>
      <c r="V222" s="22">
        <f t="shared" si="18"/>
        <v>2455567.0131205306</v>
      </c>
      <c r="W222" s="22">
        <v>595411.99035538931</v>
      </c>
      <c r="X222" s="21">
        <f t="shared" si="17"/>
        <v>3050979.0034759198</v>
      </c>
      <c r="Y222" s="20">
        <f t="shared" si="19"/>
        <v>986.73318353037507</v>
      </c>
      <c r="Z222" s="248">
        <v>9</v>
      </c>
    </row>
    <row r="223" spans="1:26" s="120" customFormat="1" ht="16.5">
      <c r="A223" s="20">
        <v>691</v>
      </c>
      <c r="B223" s="18" t="s">
        <v>249</v>
      </c>
      <c r="C223" s="21">
        <v>2690</v>
      </c>
      <c r="D223" s="21">
        <v>4688127</v>
      </c>
      <c r="E223" s="21">
        <v>580545.82030558435</v>
      </c>
      <c r="F223" s="21">
        <v>5268672.820305584</v>
      </c>
      <c r="G223" s="114">
        <v>1359.93</v>
      </c>
      <c r="H223" s="32">
        <v>3658211.7</v>
      </c>
      <c r="I223" s="32">
        <v>1610461.1203055838</v>
      </c>
      <c r="J223" s="288">
        <f t="shared" si="15"/>
        <v>0.30566732367567601</v>
      </c>
      <c r="K223" s="116">
        <v>307890.83640000003</v>
      </c>
      <c r="L223" s="116">
        <v>0</v>
      </c>
      <c r="M223" s="116">
        <v>32154.664046934733</v>
      </c>
      <c r="N223" s="116">
        <v>41356.670122767253</v>
      </c>
      <c r="O223" s="116">
        <v>0</v>
      </c>
      <c r="P223" s="117">
        <v>-132688.05500000002</v>
      </c>
      <c r="Q223" s="117">
        <v>538032.02669340617</v>
      </c>
      <c r="R223" s="117">
        <v>55127.68437012424</v>
      </c>
      <c r="S223" s="118">
        <v>3900.5</v>
      </c>
      <c r="T223" s="22">
        <f t="shared" si="16"/>
        <v>2456235.4469388165</v>
      </c>
      <c r="U223" s="36">
        <v>1795427.3401665534</v>
      </c>
      <c r="V223" s="22">
        <f t="shared" si="18"/>
        <v>4251662.7871053703</v>
      </c>
      <c r="W223" s="22">
        <v>640960.05842737365</v>
      </c>
      <c r="X223" s="21">
        <f t="shared" si="17"/>
        <v>4892622.8455327442</v>
      </c>
      <c r="Y223" s="20">
        <f t="shared" si="19"/>
        <v>1818.8189016850349</v>
      </c>
      <c r="Z223" s="248">
        <v>17</v>
      </c>
    </row>
    <row r="224" spans="1:26" s="120" customFormat="1" ht="16.5">
      <c r="A224" s="20">
        <v>694</v>
      </c>
      <c r="B224" s="18" t="s">
        <v>250</v>
      </c>
      <c r="C224" s="21">
        <v>28521</v>
      </c>
      <c r="D224" s="21">
        <v>41256905.509999998</v>
      </c>
      <c r="E224" s="21">
        <v>5291632.2090041228</v>
      </c>
      <c r="F224" s="21">
        <v>46548537.719004124</v>
      </c>
      <c r="G224" s="114">
        <v>1359.93</v>
      </c>
      <c r="H224" s="32">
        <v>38786563.530000001</v>
      </c>
      <c r="I224" s="32">
        <v>7761974.1890041232</v>
      </c>
      <c r="J224" s="288">
        <f t="shared" si="15"/>
        <v>0.16675011867956452</v>
      </c>
      <c r="K224" s="116">
        <v>0</v>
      </c>
      <c r="L224" s="116">
        <v>0</v>
      </c>
      <c r="M224" s="116">
        <v>344324.040913267</v>
      </c>
      <c r="N224" s="116">
        <v>533740.89786189666</v>
      </c>
      <c r="O224" s="116">
        <v>0</v>
      </c>
      <c r="P224" s="117">
        <v>-3014730.06</v>
      </c>
      <c r="Q224" s="117">
        <v>182336.14887084407</v>
      </c>
      <c r="R224" s="117">
        <v>1703642.2988672403</v>
      </c>
      <c r="S224" s="118">
        <v>41355.449999999997</v>
      </c>
      <c r="T224" s="22">
        <f t="shared" si="16"/>
        <v>7552642.965517371</v>
      </c>
      <c r="U224" s="36">
        <v>2205258.0618360247</v>
      </c>
      <c r="V224" s="22">
        <f t="shared" si="18"/>
        <v>9757901.0273533948</v>
      </c>
      <c r="W224" s="22">
        <v>4328850.2716077128</v>
      </c>
      <c r="X224" s="21">
        <f t="shared" si="17"/>
        <v>14086751.298961107</v>
      </c>
      <c r="Y224" s="20">
        <f t="shared" si="19"/>
        <v>493.9080431598158</v>
      </c>
      <c r="Z224" s="248">
        <v>5</v>
      </c>
    </row>
    <row r="225" spans="1:26" s="120" customFormat="1" ht="16.5">
      <c r="A225" s="20">
        <v>697</v>
      </c>
      <c r="B225" s="18" t="s">
        <v>251</v>
      </c>
      <c r="C225" s="21">
        <v>1210</v>
      </c>
      <c r="D225" s="21">
        <v>1142192.5</v>
      </c>
      <c r="E225" s="21">
        <v>750718.10547649616</v>
      </c>
      <c r="F225" s="21">
        <v>1892910.6054764963</v>
      </c>
      <c r="G225" s="114">
        <v>1359.93</v>
      </c>
      <c r="H225" s="32">
        <v>1645515.3</v>
      </c>
      <c r="I225" s="32">
        <v>247395.30547649623</v>
      </c>
      <c r="J225" s="288">
        <f t="shared" si="15"/>
        <v>0.13069571524441864</v>
      </c>
      <c r="K225" s="116">
        <v>119396.12200999999</v>
      </c>
      <c r="L225" s="116">
        <v>0</v>
      </c>
      <c r="M225" s="116">
        <v>10307.197248265411</v>
      </c>
      <c r="N225" s="116">
        <v>24022.676980137796</v>
      </c>
      <c r="O225" s="116">
        <v>0</v>
      </c>
      <c r="P225" s="117">
        <v>-58144.195</v>
      </c>
      <c r="Q225" s="117">
        <v>-130762.00988030998</v>
      </c>
      <c r="R225" s="117">
        <v>-75527.227030838651</v>
      </c>
      <c r="S225" s="118">
        <v>1754.5</v>
      </c>
      <c r="T225" s="22">
        <f t="shared" si="16"/>
        <v>138442.36980375077</v>
      </c>
      <c r="U225" s="36">
        <v>341734.49183355772</v>
      </c>
      <c r="V225" s="22">
        <f t="shared" si="18"/>
        <v>480176.8616373085</v>
      </c>
      <c r="W225" s="22">
        <v>294418.19818171411</v>
      </c>
      <c r="X225" s="21">
        <f t="shared" si="17"/>
        <v>774595.05981902266</v>
      </c>
      <c r="Y225" s="20">
        <f t="shared" si="19"/>
        <v>640.16120646200216</v>
      </c>
      <c r="Z225" s="248">
        <v>18</v>
      </c>
    </row>
    <row r="226" spans="1:26" s="120" customFormat="1" ht="16.5">
      <c r="A226" s="20">
        <v>698</v>
      </c>
      <c r="B226" s="18" t="s">
        <v>252</v>
      </c>
      <c r="C226" s="21">
        <v>64180</v>
      </c>
      <c r="D226" s="21">
        <v>97212815.439999998</v>
      </c>
      <c r="E226" s="21">
        <v>15533273.230238874</v>
      </c>
      <c r="F226" s="21">
        <v>112746088.67023887</v>
      </c>
      <c r="G226" s="114">
        <v>1359.93</v>
      </c>
      <c r="H226" s="32">
        <v>87280307.400000006</v>
      </c>
      <c r="I226" s="32">
        <v>25465781.270238861</v>
      </c>
      <c r="J226" s="288">
        <f t="shared" si="15"/>
        <v>0.22586842320287925</v>
      </c>
      <c r="K226" s="116">
        <v>0</v>
      </c>
      <c r="L226" s="116">
        <v>0</v>
      </c>
      <c r="M226" s="116">
        <v>803609.64223924384</v>
      </c>
      <c r="N226" s="116">
        <v>1315635.0611490447</v>
      </c>
      <c r="O226" s="116">
        <v>426138.49914341443</v>
      </c>
      <c r="P226" s="117">
        <v>-4865641.2763999999</v>
      </c>
      <c r="Q226" s="117">
        <v>-18309719.873889558</v>
      </c>
      <c r="R226" s="117">
        <v>-11865842.428295489</v>
      </c>
      <c r="S226" s="118">
        <v>93061</v>
      </c>
      <c r="T226" s="22">
        <f t="shared" si="16"/>
        <v>-6936978.105814483</v>
      </c>
      <c r="U226" s="36">
        <v>19322521.180275664</v>
      </c>
      <c r="V226" s="22">
        <f t="shared" si="18"/>
        <v>12385543.074461181</v>
      </c>
      <c r="W226" s="22">
        <v>9602704.4680333622</v>
      </c>
      <c r="X226" s="21">
        <f t="shared" si="17"/>
        <v>21988247.542494543</v>
      </c>
      <c r="Y226" s="20">
        <f t="shared" si="19"/>
        <v>342.60279748355475</v>
      </c>
      <c r="Z226" s="248">
        <v>19</v>
      </c>
    </row>
    <row r="227" spans="1:26" s="120" customFormat="1" ht="16.5">
      <c r="A227" s="20">
        <v>700</v>
      </c>
      <c r="B227" s="18" t="s">
        <v>253</v>
      </c>
      <c r="C227" s="21">
        <v>4913</v>
      </c>
      <c r="D227" s="21">
        <v>5727837.6699999999</v>
      </c>
      <c r="E227" s="21">
        <v>1525486.7453153238</v>
      </c>
      <c r="F227" s="21">
        <v>7253324.4153153235</v>
      </c>
      <c r="G227" s="114">
        <v>1359.93</v>
      </c>
      <c r="H227" s="32">
        <v>6681336.0899999999</v>
      </c>
      <c r="I227" s="32">
        <v>571988.32531532366</v>
      </c>
      <c r="J227" s="288">
        <f t="shared" si="15"/>
        <v>7.885878151369817E-2</v>
      </c>
      <c r="K227" s="116">
        <v>23814.028298000001</v>
      </c>
      <c r="L227" s="116">
        <v>0</v>
      </c>
      <c r="M227" s="116">
        <v>36164.308808319038</v>
      </c>
      <c r="N227" s="116">
        <v>82701.215144627815</v>
      </c>
      <c r="O227" s="116">
        <v>0</v>
      </c>
      <c r="P227" s="117">
        <v>-269389.51</v>
      </c>
      <c r="Q227" s="117">
        <v>242837.30904163822</v>
      </c>
      <c r="R227" s="117">
        <v>508720.88065454521</v>
      </c>
      <c r="S227" s="118">
        <v>7123.8499999999995</v>
      </c>
      <c r="T227" s="22">
        <f t="shared" si="16"/>
        <v>1203960.4072624538</v>
      </c>
      <c r="U227" s="36">
        <v>-6019.9708674421609</v>
      </c>
      <c r="V227" s="22">
        <f t="shared" si="18"/>
        <v>1197940.4363950116</v>
      </c>
      <c r="W227" s="22">
        <v>815623.78408988658</v>
      </c>
      <c r="X227" s="21">
        <f t="shared" si="17"/>
        <v>2013564.2204848982</v>
      </c>
      <c r="Y227" s="20">
        <f t="shared" si="19"/>
        <v>409.84413199366946</v>
      </c>
      <c r="Z227" s="248">
        <v>9</v>
      </c>
    </row>
    <row r="228" spans="1:26" s="120" customFormat="1" ht="16.5">
      <c r="A228" s="20">
        <v>702</v>
      </c>
      <c r="B228" s="18" t="s">
        <v>254</v>
      </c>
      <c r="C228" s="21">
        <v>4155</v>
      </c>
      <c r="D228" s="21">
        <v>4422642.83</v>
      </c>
      <c r="E228" s="21">
        <v>996615.18484189047</v>
      </c>
      <c r="F228" s="21">
        <v>5419258.0148418909</v>
      </c>
      <c r="G228" s="114">
        <v>1359.93</v>
      </c>
      <c r="H228" s="32">
        <v>5650509.1500000004</v>
      </c>
      <c r="I228" s="32">
        <v>-231251.13515810948</v>
      </c>
      <c r="J228" s="288">
        <f t="shared" si="15"/>
        <v>-4.2672102809051496E-2</v>
      </c>
      <c r="K228" s="116">
        <v>415393.2165000001</v>
      </c>
      <c r="L228" s="116">
        <v>0</v>
      </c>
      <c r="M228" s="116">
        <v>50034.034537483967</v>
      </c>
      <c r="N228" s="116">
        <v>67738.942796267351</v>
      </c>
      <c r="O228" s="116">
        <v>0</v>
      </c>
      <c r="P228" s="117">
        <v>-213318.42999999996</v>
      </c>
      <c r="Q228" s="117">
        <v>595501.04167854588</v>
      </c>
      <c r="R228" s="117">
        <v>219068.59101016991</v>
      </c>
      <c r="S228" s="118">
        <v>6024.75</v>
      </c>
      <c r="T228" s="22">
        <f t="shared" si="16"/>
        <v>909191.01136435778</v>
      </c>
      <c r="U228" s="36">
        <v>874075.13823561161</v>
      </c>
      <c r="V228" s="22">
        <f t="shared" si="18"/>
        <v>1783266.1495999694</v>
      </c>
      <c r="W228" s="22">
        <v>910151.59470414324</v>
      </c>
      <c r="X228" s="21">
        <f t="shared" si="17"/>
        <v>2693417.7443041126</v>
      </c>
      <c r="Y228" s="20">
        <f t="shared" si="19"/>
        <v>648.23531752204872</v>
      </c>
      <c r="Z228" s="248">
        <v>6</v>
      </c>
    </row>
    <row r="229" spans="1:26" s="120" customFormat="1" ht="16.5">
      <c r="A229" s="20">
        <v>704</v>
      </c>
      <c r="B229" s="18" t="s">
        <v>255</v>
      </c>
      <c r="C229" s="21">
        <v>6379</v>
      </c>
      <c r="D229" s="21">
        <v>11779340.07</v>
      </c>
      <c r="E229" s="21">
        <v>703499.77397692227</v>
      </c>
      <c r="F229" s="21">
        <v>12482839.843976922</v>
      </c>
      <c r="G229" s="114">
        <v>1359.93</v>
      </c>
      <c r="H229" s="32">
        <v>8674993.4700000007</v>
      </c>
      <c r="I229" s="32">
        <v>3807846.3739769217</v>
      </c>
      <c r="J229" s="288">
        <f t="shared" si="15"/>
        <v>0.30504648153554903</v>
      </c>
      <c r="K229" s="116">
        <v>0</v>
      </c>
      <c r="L229" s="116">
        <v>0</v>
      </c>
      <c r="M229" s="116">
        <v>53417.945163579243</v>
      </c>
      <c r="N229" s="116">
        <v>133285.60156407839</v>
      </c>
      <c r="O229" s="116">
        <v>43378.751118716762</v>
      </c>
      <c r="P229" s="117">
        <v>-247324.9</v>
      </c>
      <c r="Q229" s="117">
        <v>454971.36601067602</v>
      </c>
      <c r="R229" s="117">
        <v>-5509.4448884603189</v>
      </c>
      <c r="S229" s="118">
        <v>9249.5499999999993</v>
      </c>
      <c r="T229" s="22">
        <f t="shared" si="16"/>
        <v>4249315.2429455118</v>
      </c>
      <c r="U229" s="36">
        <v>1148253.7514396035</v>
      </c>
      <c r="V229" s="22">
        <f t="shared" si="18"/>
        <v>5397568.9943851158</v>
      </c>
      <c r="W229" s="22">
        <v>871842.56580708991</v>
      </c>
      <c r="X229" s="21">
        <f t="shared" si="17"/>
        <v>6269411.5601922059</v>
      </c>
      <c r="Y229" s="20">
        <f t="shared" si="19"/>
        <v>982.8204358351162</v>
      </c>
      <c r="Z229" s="248">
        <v>2</v>
      </c>
    </row>
    <row r="230" spans="1:26" s="120" customFormat="1" ht="16.5">
      <c r="A230" s="20">
        <v>707</v>
      </c>
      <c r="B230" s="18" t="s">
        <v>256</v>
      </c>
      <c r="C230" s="21">
        <v>2032</v>
      </c>
      <c r="D230" s="21">
        <v>1649055.3800000001</v>
      </c>
      <c r="E230" s="21">
        <v>797882.81917472614</v>
      </c>
      <c r="F230" s="21">
        <v>2446938.1991747264</v>
      </c>
      <c r="G230" s="114">
        <v>1359.93</v>
      </c>
      <c r="H230" s="32">
        <v>2763377.7600000002</v>
      </c>
      <c r="I230" s="32">
        <v>-316439.56082527386</v>
      </c>
      <c r="J230" s="288">
        <f t="shared" si="15"/>
        <v>-0.12932061828614991</v>
      </c>
      <c r="K230" s="116">
        <v>268646.603168</v>
      </c>
      <c r="L230" s="116">
        <v>0</v>
      </c>
      <c r="M230" s="116">
        <v>20293.181750930951</v>
      </c>
      <c r="N230" s="116">
        <v>40870.13639667297</v>
      </c>
      <c r="O230" s="116">
        <v>0</v>
      </c>
      <c r="P230" s="117">
        <v>-122982.92</v>
      </c>
      <c r="Q230" s="117">
        <v>120641.47269543461</v>
      </c>
      <c r="R230" s="117">
        <v>250001.08566486579</v>
      </c>
      <c r="S230" s="118">
        <v>2946.4</v>
      </c>
      <c r="T230" s="22">
        <f t="shared" si="16"/>
        <v>263976.3988506305</v>
      </c>
      <c r="U230" s="36">
        <v>1231829.6343562603</v>
      </c>
      <c r="V230" s="22">
        <f t="shared" si="18"/>
        <v>1495806.0332068908</v>
      </c>
      <c r="W230" s="22">
        <v>524427.4422636329</v>
      </c>
      <c r="X230" s="21">
        <f t="shared" si="17"/>
        <v>2020233.4754705238</v>
      </c>
      <c r="Y230" s="20">
        <f t="shared" si="19"/>
        <v>994.20938753470659</v>
      </c>
      <c r="Z230" s="248">
        <v>12</v>
      </c>
    </row>
    <row r="231" spans="1:26" s="120" customFormat="1" ht="16.5">
      <c r="A231" s="20">
        <v>710</v>
      </c>
      <c r="B231" s="18" t="s">
        <v>257</v>
      </c>
      <c r="C231" s="21">
        <v>27484</v>
      </c>
      <c r="D231" s="21">
        <v>37523053.959999993</v>
      </c>
      <c r="E231" s="21">
        <v>11733907.710492935</v>
      </c>
      <c r="F231" s="21">
        <v>49256961.670492932</v>
      </c>
      <c r="G231" s="114">
        <v>1359.93</v>
      </c>
      <c r="H231" s="32">
        <v>37376316.120000005</v>
      </c>
      <c r="I231" s="32">
        <v>11880645.550492927</v>
      </c>
      <c r="J231" s="288">
        <f t="shared" si="15"/>
        <v>0.24119728760310347</v>
      </c>
      <c r="K231" s="116">
        <v>0</v>
      </c>
      <c r="L231" s="116">
        <v>0</v>
      </c>
      <c r="M231" s="116">
        <v>307045.50935920741</v>
      </c>
      <c r="N231" s="116">
        <v>333260.54288269603</v>
      </c>
      <c r="O231" s="116">
        <v>0</v>
      </c>
      <c r="P231" s="117">
        <v>-2034844.6187500001</v>
      </c>
      <c r="Q231" s="117">
        <v>-1876434.7318152732</v>
      </c>
      <c r="R231" s="117">
        <v>412923.11956884601</v>
      </c>
      <c r="S231" s="118">
        <v>39851.799999999996</v>
      </c>
      <c r="T231" s="22">
        <f t="shared" si="16"/>
        <v>9062447.1717384048</v>
      </c>
      <c r="U231" s="36">
        <v>8151505.5640347814</v>
      </c>
      <c r="V231" s="22">
        <f t="shared" si="18"/>
        <v>17213952.735773187</v>
      </c>
      <c r="W231" s="22">
        <v>4902020.8825135343</v>
      </c>
      <c r="X231" s="21">
        <f t="shared" si="17"/>
        <v>22115973.618286721</v>
      </c>
      <c r="Y231" s="20">
        <f t="shared" si="19"/>
        <v>804.68540308130991</v>
      </c>
      <c r="Z231" s="248">
        <v>1</v>
      </c>
    </row>
    <row r="232" spans="1:26" s="120" customFormat="1" ht="16.5">
      <c r="A232" s="20">
        <v>729</v>
      </c>
      <c r="B232" s="18" t="s">
        <v>258</v>
      </c>
      <c r="C232" s="21">
        <v>9117</v>
      </c>
      <c r="D232" s="21">
        <v>11902814.84</v>
      </c>
      <c r="E232" s="21">
        <v>2248975.0589630185</v>
      </c>
      <c r="F232" s="21">
        <v>14151789.898963019</v>
      </c>
      <c r="G232" s="114">
        <v>1359.93</v>
      </c>
      <c r="H232" s="32">
        <v>12398481.810000001</v>
      </c>
      <c r="I232" s="32">
        <v>1753308.0889630187</v>
      </c>
      <c r="J232" s="288">
        <f t="shared" si="15"/>
        <v>0.12389302706447708</v>
      </c>
      <c r="K232" s="116">
        <v>436005.36039000005</v>
      </c>
      <c r="L232" s="116">
        <v>0</v>
      </c>
      <c r="M232" s="116">
        <v>108471.97132603485</v>
      </c>
      <c r="N232" s="116">
        <v>131335.19088067758</v>
      </c>
      <c r="O232" s="116">
        <v>0</v>
      </c>
      <c r="P232" s="117">
        <v>-629011.44500000007</v>
      </c>
      <c r="Q232" s="117">
        <v>-2235.4910099561166</v>
      </c>
      <c r="R232" s="117">
        <v>199038.06417472914</v>
      </c>
      <c r="S232" s="118">
        <v>13219.65</v>
      </c>
      <c r="T232" s="22">
        <f t="shared" si="16"/>
        <v>2010131.3897245042</v>
      </c>
      <c r="U232" s="36">
        <v>4572390.3591183471</v>
      </c>
      <c r="V232" s="22">
        <f t="shared" si="18"/>
        <v>6582521.7488428513</v>
      </c>
      <c r="W232" s="22">
        <v>1905196.320821929</v>
      </c>
      <c r="X232" s="21">
        <f t="shared" si="17"/>
        <v>8487718.0696647801</v>
      </c>
      <c r="Y232" s="20">
        <f t="shared" si="19"/>
        <v>930.97708343367117</v>
      </c>
      <c r="Z232" s="248">
        <v>13</v>
      </c>
    </row>
    <row r="233" spans="1:26" s="120" customFormat="1" ht="16.5">
      <c r="A233" s="20">
        <v>732</v>
      </c>
      <c r="B233" s="18" t="s">
        <v>259</v>
      </c>
      <c r="C233" s="21">
        <v>3416</v>
      </c>
      <c r="D233" s="21">
        <v>2938498.91</v>
      </c>
      <c r="E233" s="21">
        <v>3351466.0939170909</v>
      </c>
      <c r="F233" s="21">
        <v>6289965.0039170906</v>
      </c>
      <c r="G233" s="114">
        <v>1359.93</v>
      </c>
      <c r="H233" s="32">
        <v>4645520.88</v>
      </c>
      <c r="I233" s="32">
        <v>1644444.1239170907</v>
      </c>
      <c r="J233" s="288">
        <f t="shared" si="15"/>
        <v>0.26143931212542665</v>
      </c>
      <c r="K233" s="116">
        <v>1126090.7469279999</v>
      </c>
      <c r="L233" s="116">
        <v>0</v>
      </c>
      <c r="M233" s="116">
        <v>40665.908481572231</v>
      </c>
      <c r="N233" s="116">
        <v>51831.59244268154</v>
      </c>
      <c r="O233" s="116">
        <v>0</v>
      </c>
      <c r="P233" s="117">
        <v>-172778.08999999997</v>
      </c>
      <c r="Q233" s="117">
        <v>-604844.44520688534</v>
      </c>
      <c r="R233" s="117">
        <v>579434.21842443536</v>
      </c>
      <c r="S233" s="118">
        <v>4953.2</v>
      </c>
      <c r="T233" s="22">
        <f t="shared" si="16"/>
        <v>2669797.2549868943</v>
      </c>
      <c r="U233" s="36">
        <v>1179060.3429282191</v>
      </c>
      <c r="V233" s="22">
        <f t="shared" si="18"/>
        <v>3848857.5979151134</v>
      </c>
      <c r="W233" s="22">
        <v>755675.73850250023</v>
      </c>
      <c r="X233" s="21">
        <f t="shared" si="17"/>
        <v>4604533.3364176136</v>
      </c>
      <c r="Y233" s="20">
        <f t="shared" si="19"/>
        <v>1347.9313045719009</v>
      </c>
      <c r="Z233" s="248">
        <v>19</v>
      </c>
    </row>
    <row r="234" spans="1:26" s="120" customFormat="1" ht="16.5">
      <c r="A234" s="20">
        <v>734</v>
      </c>
      <c r="B234" s="18" t="s">
        <v>260</v>
      </c>
      <c r="C234" s="21">
        <v>51400</v>
      </c>
      <c r="D234" s="21">
        <v>68043922.849999994</v>
      </c>
      <c r="E234" s="21">
        <v>12380421.311598388</v>
      </c>
      <c r="F234" s="21">
        <v>80424344.161598384</v>
      </c>
      <c r="G234" s="114">
        <v>1359.93</v>
      </c>
      <c r="H234" s="32">
        <v>69900402</v>
      </c>
      <c r="I234" s="32">
        <v>10523942.161598384</v>
      </c>
      <c r="J234" s="288">
        <f t="shared" si="15"/>
        <v>0.13085518161581025</v>
      </c>
      <c r="K234" s="116">
        <v>0</v>
      </c>
      <c r="L234" s="116">
        <v>0</v>
      </c>
      <c r="M234" s="116">
        <v>575345.64027392084</v>
      </c>
      <c r="N234" s="116">
        <v>908770.55689866119</v>
      </c>
      <c r="O234" s="116">
        <v>0</v>
      </c>
      <c r="P234" s="117">
        <v>-3699681.8461500001</v>
      </c>
      <c r="Q234" s="117">
        <v>-3196452.2279215986</v>
      </c>
      <c r="R234" s="117">
        <v>-164855.49441304526</v>
      </c>
      <c r="S234" s="118">
        <v>74530</v>
      </c>
      <c r="T234" s="22">
        <f t="shared" si="16"/>
        <v>5021598.7902863221</v>
      </c>
      <c r="U234" s="36">
        <v>16342234.771523811</v>
      </c>
      <c r="V234" s="22">
        <f t="shared" si="18"/>
        <v>21363833.561810132</v>
      </c>
      <c r="W234" s="22">
        <v>9273826.5703098979</v>
      </c>
      <c r="X234" s="21">
        <f t="shared" si="17"/>
        <v>30637660.132120028</v>
      </c>
      <c r="Y234" s="20">
        <f t="shared" si="19"/>
        <v>596.06342669494222</v>
      </c>
      <c r="Z234" s="248">
        <v>2</v>
      </c>
    </row>
    <row r="235" spans="1:26" s="120" customFormat="1" ht="16.5">
      <c r="A235" s="20">
        <v>738</v>
      </c>
      <c r="B235" s="18" t="s">
        <v>261</v>
      </c>
      <c r="C235" s="21">
        <v>2959</v>
      </c>
      <c r="D235" s="21">
        <v>4183847.0199999996</v>
      </c>
      <c r="E235" s="21">
        <v>536909.15922977263</v>
      </c>
      <c r="F235" s="21">
        <v>4720756.1792297717</v>
      </c>
      <c r="G235" s="114">
        <v>1359.93</v>
      </c>
      <c r="H235" s="32">
        <v>4024032.87</v>
      </c>
      <c r="I235" s="32">
        <v>696723.30922977161</v>
      </c>
      <c r="J235" s="288">
        <f t="shared" si="15"/>
        <v>0.14758722602433738</v>
      </c>
      <c r="K235" s="116">
        <v>0</v>
      </c>
      <c r="L235" s="116">
        <v>0</v>
      </c>
      <c r="M235" s="116">
        <v>22113.839601483422</v>
      </c>
      <c r="N235" s="116">
        <v>30505.27408077224</v>
      </c>
      <c r="O235" s="116">
        <v>0</v>
      </c>
      <c r="P235" s="117">
        <v>-143768.96999999997</v>
      </c>
      <c r="Q235" s="117">
        <v>48497.464560992346</v>
      </c>
      <c r="R235" s="117">
        <v>-5785.8933444046088</v>
      </c>
      <c r="S235" s="118">
        <v>4290.55</v>
      </c>
      <c r="T235" s="22">
        <f t="shared" si="16"/>
        <v>652575.57412861497</v>
      </c>
      <c r="U235" s="36">
        <v>932036.75857254537</v>
      </c>
      <c r="V235" s="22">
        <f t="shared" si="18"/>
        <v>1584612.3327011603</v>
      </c>
      <c r="W235" s="22">
        <v>584899.15882966912</v>
      </c>
      <c r="X235" s="21">
        <f t="shared" si="17"/>
        <v>2169511.4915308296</v>
      </c>
      <c r="Y235" s="20">
        <f t="shared" si="19"/>
        <v>733.19077104793155</v>
      </c>
      <c r="Z235" s="248">
        <v>2</v>
      </c>
    </row>
    <row r="236" spans="1:26" s="120" customFormat="1" ht="16.5">
      <c r="A236" s="20">
        <v>739</v>
      </c>
      <c r="B236" s="18" t="s">
        <v>262</v>
      </c>
      <c r="C236" s="21">
        <v>3261</v>
      </c>
      <c r="D236" s="21">
        <v>3579419.03</v>
      </c>
      <c r="E236" s="21">
        <v>758163.07734304934</v>
      </c>
      <c r="F236" s="21">
        <v>4337582.1073430488</v>
      </c>
      <c r="G236" s="114">
        <v>1359.93</v>
      </c>
      <c r="H236" s="32">
        <v>4434731.7300000004</v>
      </c>
      <c r="I236" s="32">
        <v>-97149.622656951658</v>
      </c>
      <c r="J236" s="288">
        <f t="shared" si="15"/>
        <v>-2.2397183558205861E-2</v>
      </c>
      <c r="K236" s="116">
        <v>119875.438304</v>
      </c>
      <c r="L236" s="116">
        <v>0</v>
      </c>
      <c r="M236" s="116">
        <v>34873.695429115971</v>
      </c>
      <c r="N236" s="116">
        <v>64754.593582013229</v>
      </c>
      <c r="O236" s="116">
        <v>0</v>
      </c>
      <c r="P236" s="117">
        <v>-178213.76499999998</v>
      </c>
      <c r="Q236" s="117">
        <v>1487130.9457899807</v>
      </c>
      <c r="R236" s="117">
        <v>1236713.0197413699</v>
      </c>
      <c r="S236" s="118">
        <v>4728.45</v>
      </c>
      <c r="T236" s="22">
        <f t="shared" si="16"/>
        <v>2672712.7551895282</v>
      </c>
      <c r="U236" s="36">
        <v>851472.41406119638</v>
      </c>
      <c r="V236" s="22">
        <f t="shared" si="18"/>
        <v>3524185.1692507248</v>
      </c>
      <c r="W236" s="22">
        <v>719684.42997651559</v>
      </c>
      <c r="X236" s="21">
        <f t="shared" si="17"/>
        <v>4243869.5992272403</v>
      </c>
      <c r="Y236" s="20">
        <f t="shared" si="19"/>
        <v>1301.4012877115119</v>
      </c>
      <c r="Z236" s="248">
        <v>9</v>
      </c>
    </row>
    <row r="237" spans="1:26" s="120" customFormat="1" ht="16.5">
      <c r="A237" s="20">
        <v>740</v>
      </c>
      <c r="B237" s="18" t="s">
        <v>263</v>
      </c>
      <c r="C237" s="21">
        <v>32547</v>
      </c>
      <c r="D237" s="21">
        <v>36268192.829999998</v>
      </c>
      <c r="E237" s="21">
        <v>8540909.5539023336</v>
      </c>
      <c r="F237" s="21">
        <v>44809102.383902334</v>
      </c>
      <c r="G237" s="114">
        <v>1359.93</v>
      </c>
      <c r="H237" s="32">
        <v>44261641.710000001</v>
      </c>
      <c r="I237" s="32">
        <v>547460.67390233278</v>
      </c>
      <c r="J237" s="288">
        <f t="shared" si="15"/>
        <v>1.2217621973588295E-2</v>
      </c>
      <c r="K237" s="116">
        <v>733290.28921200009</v>
      </c>
      <c r="L237" s="116">
        <v>0</v>
      </c>
      <c r="M237" s="116">
        <v>425547.70075712644</v>
      </c>
      <c r="N237" s="116">
        <v>603886.93267422472</v>
      </c>
      <c r="O237" s="116">
        <v>0</v>
      </c>
      <c r="P237" s="117">
        <v>-2710132.6399999997</v>
      </c>
      <c r="Q237" s="117">
        <v>-2020804.7409270357</v>
      </c>
      <c r="R237" s="117">
        <v>228095.99623139377</v>
      </c>
      <c r="S237" s="118">
        <v>47193.15</v>
      </c>
      <c r="T237" s="22">
        <f t="shared" si="16"/>
        <v>-2145462.6381499576</v>
      </c>
      <c r="U237" s="36">
        <v>8026895.6250426732</v>
      </c>
      <c r="V237" s="22">
        <f t="shared" si="18"/>
        <v>5881432.9868927151</v>
      </c>
      <c r="W237" s="22">
        <v>6155499.2061898327</v>
      </c>
      <c r="X237" s="21">
        <f t="shared" si="17"/>
        <v>12036932.193082549</v>
      </c>
      <c r="Y237" s="20">
        <f t="shared" si="19"/>
        <v>369.83230998502313</v>
      </c>
      <c r="Z237" s="248">
        <v>10</v>
      </c>
    </row>
    <row r="238" spans="1:26" s="120" customFormat="1" ht="16.5">
      <c r="A238" s="20">
        <v>742</v>
      </c>
      <c r="B238" s="18" t="s">
        <v>264</v>
      </c>
      <c r="C238" s="21">
        <v>1009</v>
      </c>
      <c r="D238" s="21">
        <v>978959.89</v>
      </c>
      <c r="E238" s="21">
        <v>964980.27278476185</v>
      </c>
      <c r="F238" s="21">
        <v>1943940.1627847617</v>
      </c>
      <c r="G238" s="114">
        <v>1359.93</v>
      </c>
      <c r="H238" s="32">
        <v>1372169.37</v>
      </c>
      <c r="I238" s="32">
        <v>571770.79278476164</v>
      </c>
      <c r="J238" s="288">
        <f t="shared" si="15"/>
        <v>0.29412983163313017</v>
      </c>
      <c r="K238" s="116">
        <v>360251.73147399997</v>
      </c>
      <c r="L238" s="116">
        <v>0</v>
      </c>
      <c r="M238" s="116">
        <v>11566.803746048725</v>
      </c>
      <c r="N238" s="116">
        <v>11150.718675626458</v>
      </c>
      <c r="O238" s="116">
        <v>0</v>
      </c>
      <c r="P238" s="117">
        <v>-46228.46</v>
      </c>
      <c r="Q238" s="117">
        <v>-161407.18414677025</v>
      </c>
      <c r="R238" s="117">
        <v>123525.4114653835</v>
      </c>
      <c r="S238" s="118">
        <v>1463.05</v>
      </c>
      <c r="T238" s="22">
        <f t="shared" si="16"/>
        <v>872092.86399904999</v>
      </c>
      <c r="U238" s="36">
        <v>-49038.142366672786</v>
      </c>
      <c r="V238" s="22">
        <f t="shared" si="18"/>
        <v>823054.72163237724</v>
      </c>
      <c r="W238" s="22">
        <v>225038.02043149644</v>
      </c>
      <c r="X238" s="21">
        <f t="shared" si="17"/>
        <v>1048092.7420638737</v>
      </c>
      <c r="Y238" s="20">
        <f t="shared" si="19"/>
        <v>1038.7440456529966</v>
      </c>
      <c r="Z238" s="248">
        <v>19</v>
      </c>
    </row>
    <row r="239" spans="1:26" s="120" customFormat="1" ht="16.5">
      <c r="A239" s="20">
        <v>743</v>
      </c>
      <c r="B239" s="18" t="s">
        <v>265</v>
      </c>
      <c r="C239" s="21">
        <v>64736</v>
      </c>
      <c r="D239" s="21">
        <v>101820919.19</v>
      </c>
      <c r="E239" s="21">
        <v>8618233.9867085591</v>
      </c>
      <c r="F239" s="21">
        <v>110439153.17670855</v>
      </c>
      <c r="G239" s="114">
        <v>1359.93</v>
      </c>
      <c r="H239" s="32">
        <v>88036428.480000004</v>
      </c>
      <c r="I239" s="32">
        <v>22402724.696708545</v>
      </c>
      <c r="J239" s="288">
        <f t="shared" si="15"/>
        <v>0.20285129007520539</v>
      </c>
      <c r="K239" s="116">
        <v>0</v>
      </c>
      <c r="L239" s="116">
        <v>0</v>
      </c>
      <c r="M239" s="116">
        <v>934099.76003974874</v>
      </c>
      <c r="N239" s="116">
        <v>1327483.6358699545</v>
      </c>
      <c r="O239" s="116">
        <v>491057.37348320876</v>
      </c>
      <c r="P239" s="117">
        <v>-5377640.0803500004</v>
      </c>
      <c r="Q239" s="117">
        <v>-5497885.2655691179</v>
      </c>
      <c r="R239" s="117">
        <v>-2689306.917071817</v>
      </c>
      <c r="S239" s="118">
        <v>93867.199999999997</v>
      </c>
      <c r="T239" s="22">
        <f t="shared" si="16"/>
        <v>11684400.403110521</v>
      </c>
      <c r="U239" s="36">
        <v>11856680.332388343</v>
      </c>
      <c r="V239" s="22">
        <f t="shared" si="18"/>
        <v>23541080.735498864</v>
      </c>
      <c r="W239" s="22">
        <v>9945565.9278010912</v>
      </c>
      <c r="X239" s="21">
        <f t="shared" si="17"/>
        <v>33486646.663299955</v>
      </c>
      <c r="Y239" s="20">
        <f t="shared" si="19"/>
        <v>517.28013258928502</v>
      </c>
      <c r="Z239" s="248">
        <v>14</v>
      </c>
    </row>
    <row r="240" spans="1:26" s="120" customFormat="1" ht="16.5">
      <c r="A240" s="20">
        <v>746</v>
      </c>
      <c r="B240" s="18" t="s">
        <v>266</v>
      </c>
      <c r="C240" s="21">
        <v>4781</v>
      </c>
      <c r="D240" s="21">
        <v>11073835.479999999</v>
      </c>
      <c r="E240" s="21">
        <v>1116393.5197191611</v>
      </c>
      <c r="F240" s="21">
        <v>12190228.99971916</v>
      </c>
      <c r="G240" s="114">
        <v>1359.93</v>
      </c>
      <c r="H240" s="32">
        <v>6501825.3300000001</v>
      </c>
      <c r="I240" s="32">
        <v>5688403.6697191596</v>
      </c>
      <c r="J240" s="288">
        <f t="shared" si="15"/>
        <v>0.46663632568758223</v>
      </c>
      <c r="K240" s="116">
        <v>49876.510754000003</v>
      </c>
      <c r="L240" s="116">
        <v>0</v>
      </c>
      <c r="M240" s="116">
        <v>73130.54311209025</v>
      </c>
      <c r="N240" s="116">
        <v>93123.47803543706</v>
      </c>
      <c r="O240" s="116">
        <v>0</v>
      </c>
      <c r="P240" s="117">
        <v>-247574.47</v>
      </c>
      <c r="Q240" s="117">
        <v>-103915.72865544069</v>
      </c>
      <c r="R240" s="117">
        <v>-606658.27817700489</v>
      </c>
      <c r="S240" s="118">
        <v>6932.45</v>
      </c>
      <c r="T240" s="22">
        <f t="shared" si="16"/>
        <v>4953318.1747882413</v>
      </c>
      <c r="U240" s="36">
        <v>1377483.354065347</v>
      </c>
      <c r="V240" s="22">
        <f t="shared" si="18"/>
        <v>6330801.5288535878</v>
      </c>
      <c r="W240" s="22">
        <v>923550.17904456658</v>
      </c>
      <c r="X240" s="21">
        <f t="shared" si="17"/>
        <v>7254351.7078981549</v>
      </c>
      <c r="Y240" s="20">
        <f t="shared" si="19"/>
        <v>1517.3293678933601</v>
      </c>
      <c r="Z240" s="248">
        <v>17</v>
      </c>
    </row>
    <row r="241" spans="1:26" s="120" customFormat="1" ht="16.5">
      <c r="A241" s="20">
        <v>747</v>
      </c>
      <c r="B241" s="18" t="s">
        <v>267</v>
      </c>
      <c r="C241" s="21">
        <v>1352</v>
      </c>
      <c r="D241" s="21">
        <v>1454054.04</v>
      </c>
      <c r="E241" s="21">
        <v>497766.41870469705</v>
      </c>
      <c r="F241" s="21">
        <v>1951820.458704697</v>
      </c>
      <c r="G241" s="114">
        <v>1359.93</v>
      </c>
      <c r="H241" s="32">
        <v>1838625.36</v>
      </c>
      <c r="I241" s="32">
        <v>113195.09870469687</v>
      </c>
      <c r="J241" s="288">
        <f t="shared" si="15"/>
        <v>5.7994626606085217E-2</v>
      </c>
      <c r="K241" s="116">
        <v>151904.63194400002</v>
      </c>
      <c r="L241" s="116">
        <v>0</v>
      </c>
      <c r="M241" s="116">
        <v>14265.196003220357</v>
      </c>
      <c r="N241" s="116">
        <v>13096.906509697763</v>
      </c>
      <c r="O241" s="116">
        <v>0</v>
      </c>
      <c r="P241" s="117">
        <v>-69979.634999999995</v>
      </c>
      <c r="Q241" s="117">
        <v>447558.96251326235</v>
      </c>
      <c r="R241" s="117">
        <v>365176.29474819027</v>
      </c>
      <c r="S241" s="118">
        <v>1960.3999999999999</v>
      </c>
      <c r="T241" s="22">
        <f t="shared" si="16"/>
        <v>1037177.8554230676</v>
      </c>
      <c r="U241" s="36">
        <v>467958.76915671577</v>
      </c>
      <c r="V241" s="22">
        <f t="shared" si="18"/>
        <v>1505136.6245797833</v>
      </c>
      <c r="W241" s="22">
        <v>336015.46016985865</v>
      </c>
      <c r="X241" s="21">
        <f t="shared" si="17"/>
        <v>1841152.0847496418</v>
      </c>
      <c r="Y241" s="20">
        <f t="shared" si="19"/>
        <v>1361.7988792526937</v>
      </c>
      <c r="Z241" s="248">
        <v>4</v>
      </c>
    </row>
    <row r="242" spans="1:26" s="120" customFormat="1" ht="16.5">
      <c r="A242" s="20">
        <v>748</v>
      </c>
      <c r="B242" s="18" t="s">
        <v>268</v>
      </c>
      <c r="C242" s="21">
        <v>5028</v>
      </c>
      <c r="D242" s="21">
        <v>9928435.0899999999</v>
      </c>
      <c r="E242" s="21">
        <v>1361175.5982660032</v>
      </c>
      <c r="F242" s="21">
        <v>11289610.688266004</v>
      </c>
      <c r="G242" s="114">
        <v>1359.93</v>
      </c>
      <c r="H242" s="32">
        <v>6837728.04</v>
      </c>
      <c r="I242" s="32">
        <v>4451882.6482660035</v>
      </c>
      <c r="J242" s="288">
        <f t="shared" si="15"/>
        <v>0.3943344700887802</v>
      </c>
      <c r="K242" s="116">
        <v>166356.059392</v>
      </c>
      <c r="L242" s="116">
        <v>0</v>
      </c>
      <c r="M242" s="116">
        <v>58219.452252959934</v>
      </c>
      <c r="N242" s="116">
        <v>74067.786923343461</v>
      </c>
      <c r="O242" s="116">
        <v>0</v>
      </c>
      <c r="P242" s="117">
        <v>-237764.96</v>
      </c>
      <c r="Q242" s="117">
        <v>-665206.94257305388</v>
      </c>
      <c r="R242" s="117">
        <v>-835144.89288000506</v>
      </c>
      <c r="S242" s="118">
        <v>7290.5999999999995</v>
      </c>
      <c r="T242" s="22">
        <f t="shared" si="16"/>
        <v>3019699.7513812482</v>
      </c>
      <c r="U242" s="36">
        <v>2699996.5033732494</v>
      </c>
      <c r="V242" s="22">
        <f t="shared" si="18"/>
        <v>5719696.2547544977</v>
      </c>
      <c r="W242" s="22">
        <v>1025424.8215553551</v>
      </c>
      <c r="X242" s="21">
        <f t="shared" si="17"/>
        <v>6745121.0763098523</v>
      </c>
      <c r="Y242" s="20">
        <f t="shared" si="19"/>
        <v>1341.5117494649667</v>
      </c>
      <c r="Z242" s="248">
        <v>17</v>
      </c>
    </row>
    <row r="243" spans="1:26" s="120" customFormat="1" ht="16.5">
      <c r="A243" s="20">
        <v>749</v>
      </c>
      <c r="B243" s="18" t="s">
        <v>269</v>
      </c>
      <c r="C243" s="21">
        <v>21293</v>
      </c>
      <c r="D243" s="21">
        <v>38318243.180000007</v>
      </c>
      <c r="E243" s="21">
        <v>2100156.4776946721</v>
      </c>
      <c r="F243" s="21">
        <v>40418399.657694682</v>
      </c>
      <c r="G243" s="114">
        <v>1359.93</v>
      </c>
      <c r="H243" s="32">
        <v>28956989.490000002</v>
      </c>
      <c r="I243" s="32">
        <v>11461410.16769468</v>
      </c>
      <c r="J243" s="288">
        <f t="shared" si="15"/>
        <v>0.2835691235863344</v>
      </c>
      <c r="K243" s="116">
        <v>0</v>
      </c>
      <c r="L243" s="116">
        <v>0</v>
      </c>
      <c r="M243" s="116">
        <v>211722.10788017578</v>
      </c>
      <c r="N243" s="116">
        <v>413135.09720463207</v>
      </c>
      <c r="O243" s="116">
        <v>0</v>
      </c>
      <c r="P243" s="117">
        <v>-1519461.17</v>
      </c>
      <c r="Q243" s="117">
        <v>-2397156.3534561843</v>
      </c>
      <c r="R243" s="117">
        <v>-2651579.1706958557</v>
      </c>
      <c r="S243" s="118">
        <v>30874.85</v>
      </c>
      <c r="T243" s="22">
        <f t="shared" si="16"/>
        <v>5548945.5286274478</v>
      </c>
      <c r="U243" s="36">
        <v>4632795.5907204514</v>
      </c>
      <c r="V243" s="22">
        <f t="shared" si="18"/>
        <v>10181741.1193479</v>
      </c>
      <c r="W243" s="22">
        <v>3085504.7920736158</v>
      </c>
      <c r="X243" s="21">
        <f t="shared" si="17"/>
        <v>13267245.911421515</v>
      </c>
      <c r="Y243" s="20">
        <f t="shared" si="19"/>
        <v>623.08016303111424</v>
      </c>
      <c r="Z243" s="248">
        <v>11</v>
      </c>
    </row>
    <row r="244" spans="1:26" s="120" customFormat="1" ht="16.5">
      <c r="A244" s="20">
        <v>751</v>
      </c>
      <c r="B244" s="18" t="s">
        <v>270</v>
      </c>
      <c r="C244" s="21">
        <v>2904</v>
      </c>
      <c r="D244" s="21">
        <v>3824469.23</v>
      </c>
      <c r="E244" s="21">
        <v>1332060.5623247947</v>
      </c>
      <c r="F244" s="21">
        <v>5156529.7923247945</v>
      </c>
      <c r="G244" s="114">
        <v>1359.93</v>
      </c>
      <c r="H244" s="32">
        <v>3949236.72</v>
      </c>
      <c r="I244" s="32">
        <v>1207293.0723247943</v>
      </c>
      <c r="J244" s="288">
        <f t="shared" si="15"/>
        <v>0.23412898227055379</v>
      </c>
      <c r="K244" s="116">
        <v>140921.17670399998</v>
      </c>
      <c r="L244" s="116">
        <v>0</v>
      </c>
      <c r="M244" s="116">
        <v>21457.57229304043</v>
      </c>
      <c r="N244" s="116">
        <v>52909.780652440233</v>
      </c>
      <c r="O244" s="116">
        <v>0</v>
      </c>
      <c r="P244" s="117">
        <v>-124725.128</v>
      </c>
      <c r="Q244" s="117">
        <v>54004.000961878512</v>
      </c>
      <c r="R244" s="117">
        <v>-249822.7575788908</v>
      </c>
      <c r="S244" s="118">
        <v>4210.8</v>
      </c>
      <c r="T244" s="22">
        <f t="shared" si="16"/>
        <v>1106248.5173572625</v>
      </c>
      <c r="U244" s="36">
        <v>1306769.7286656615</v>
      </c>
      <c r="V244" s="22">
        <f t="shared" si="18"/>
        <v>2413018.2460229238</v>
      </c>
      <c r="W244" s="22">
        <v>521520.34733155294</v>
      </c>
      <c r="X244" s="21">
        <f t="shared" si="17"/>
        <v>2934538.5933544766</v>
      </c>
      <c r="Y244" s="20">
        <f t="shared" si="19"/>
        <v>1010.5160445435525</v>
      </c>
      <c r="Z244" s="248">
        <v>19</v>
      </c>
    </row>
    <row r="245" spans="1:26" s="120" customFormat="1" ht="16.5">
      <c r="A245" s="20">
        <v>753</v>
      </c>
      <c r="B245" s="18" t="s">
        <v>271</v>
      </c>
      <c r="C245" s="21">
        <v>22190</v>
      </c>
      <c r="D245" s="21">
        <v>37510877.359999999</v>
      </c>
      <c r="E245" s="21">
        <v>6520866.0946666021</v>
      </c>
      <c r="F245" s="21">
        <v>44031743.4546666</v>
      </c>
      <c r="G245" s="114">
        <v>1359.93</v>
      </c>
      <c r="H245" s="32">
        <v>30176846.700000003</v>
      </c>
      <c r="I245" s="32">
        <v>13854896.754666597</v>
      </c>
      <c r="J245" s="288">
        <f t="shared" si="15"/>
        <v>0.31465701032099874</v>
      </c>
      <c r="K245" s="116">
        <v>0</v>
      </c>
      <c r="L245" s="116">
        <v>0</v>
      </c>
      <c r="M245" s="116">
        <v>190410.65290461233</v>
      </c>
      <c r="N245" s="116">
        <v>361095.83234605752</v>
      </c>
      <c r="O245" s="116">
        <v>533646.26300648996</v>
      </c>
      <c r="P245" s="117">
        <v>-1404586.0699999998</v>
      </c>
      <c r="Q245" s="117">
        <v>5432032.9815578219</v>
      </c>
      <c r="R245" s="117">
        <v>3242585.9676854638</v>
      </c>
      <c r="S245" s="118">
        <v>32175.5</v>
      </c>
      <c r="T245" s="22">
        <f t="shared" si="16"/>
        <v>22242257.882167041</v>
      </c>
      <c r="U245" s="36">
        <v>-640178.84215566353</v>
      </c>
      <c r="V245" s="22">
        <f t="shared" si="18"/>
        <v>21602079.040011376</v>
      </c>
      <c r="W245" s="22">
        <v>2530377.8872347632</v>
      </c>
      <c r="X245" s="21">
        <f t="shared" si="17"/>
        <v>24132456.927246138</v>
      </c>
      <c r="Y245" s="20">
        <f t="shared" si="19"/>
        <v>1087.537491088154</v>
      </c>
      <c r="Z245" s="248">
        <v>1</v>
      </c>
    </row>
    <row r="246" spans="1:26" s="120" customFormat="1" ht="16.5">
      <c r="A246" s="20">
        <v>755</v>
      </c>
      <c r="B246" s="18" t="s">
        <v>272</v>
      </c>
      <c r="C246" s="21">
        <v>6198</v>
      </c>
      <c r="D246" s="21">
        <v>10162407.43</v>
      </c>
      <c r="E246" s="21">
        <v>1983020.4448833554</v>
      </c>
      <c r="F246" s="21">
        <v>12145427.874883356</v>
      </c>
      <c r="G246" s="114">
        <v>1359.93</v>
      </c>
      <c r="H246" s="32">
        <v>8428846.1400000006</v>
      </c>
      <c r="I246" s="32">
        <v>3716581.734883355</v>
      </c>
      <c r="J246" s="288">
        <f t="shared" si="15"/>
        <v>0.3060066531348159</v>
      </c>
      <c r="K246" s="116">
        <v>0</v>
      </c>
      <c r="L246" s="116">
        <v>0</v>
      </c>
      <c r="M246" s="116">
        <v>37422.848490767821</v>
      </c>
      <c r="N246" s="116">
        <v>111781.69925500749</v>
      </c>
      <c r="O246" s="116">
        <v>21556.273067137165</v>
      </c>
      <c r="P246" s="117">
        <v>-386910.94500000001</v>
      </c>
      <c r="Q246" s="117">
        <v>464360.05994844204</v>
      </c>
      <c r="R246" s="117">
        <v>836917.47642097028</v>
      </c>
      <c r="S246" s="118">
        <v>8987.1</v>
      </c>
      <c r="T246" s="22">
        <f t="shared" si="16"/>
        <v>4810696.2470656801</v>
      </c>
      <c r="U246" s="36">
        <v>126925.31855473503</v>
      </c>
      <c r="V246" s="22">
        <f t="shared" si="18"/>
        <v>4937621.5656204149</v>
      </c>
      <c r="W246" s="22">
        <v>912800.49977479712</v>
      </c>
      <c r="X246" s="21">
        <f t="shared" si="17"/>
        <v>5850422.0653952118</v>
      </c>
      <c r="Y246" s="20">
        <f t="shared" si="19"/>
        <v>943.92095279045043</v>
      </c>
      <c r="Z246" s="248">
        <v>1</v>
      </c>
    </row>
    <row r="247" spans="1:26" s="120" customFormat="1" ht="16.5">
      <c r="A247" s="20">
        <v>758</v>
      </c>
      <c r="B247" s="18" t="s">
        <v>273</v>
      </c>
      <c r="C247" s="21">
        <v>8187</v>
      </c>
      <c r="D247" s="21">
        <v>10181098.449999999</v>
      </c>
      <c r="E247" s="21">
        <v>7511307.7638158929</v>
      </c>
      <c r="F247" s="21">
        <v>17692406.21381589</v>
      </c>
      <c r="G247" s="114">
        <v>1359.93</v>
      </c>
      <c r="H247" s="32">
        <v>11133746.91</v>
      </c>
      <c r="I247" s="32">
        <v>6558659.3038158901</v>
      </c>
      <c r="J247" s="288">
        <f t="shared" si="15"/>
        <v>0.3707047659065319</v>
      </c>
      <c r="K247" s="116">
        <v>1094005.976457</v>
      </c>
      <c r="L247" s="116">
        <v>115510.46999999999</v>
      </c>
      <c r="M247" s="116">
        <v>110286.11104006166</v>
      </c>
      <c r="N247" s="116">
        <v>140877.21998370753</v>
      </c>
      <c r="O247" s="116">
        <v>0</v>
      </c>
      <c r="P247" s="117">
        <v>-443192.3</v>
      </c>
      <c r="Q247" s="117">
        <v>-3690454.1879474381</v>
      </c>
      <c r="R247" s="117">
        <v>-1876872.494345821</v>
      </c>
      <c r="S247" s="118">
        <v>11871.15</v>
      </c>
      <c r="T247" s="22">
        <f t="shared" si="16"/>
        <v>2020691.249003401</v>
      </c>
      <c r="U247" s="36">
        <v>-104263.75490286446</v>
      </c>
      <c r="V247" s="22">
        <f t="shared" si="18"/>
        <v>1916427.4941005367</v>
      </c>
      <c r="W247" s="22">
        <v>1522016.359015387</v>
      </c>
      <c r="X247" s="21">
        <f t="shared" si="17"/>
        <v>3438443.8531159237</v>
      </c>
      <c r="Y247" s="20">
        <f t="shared" si="19"/>
        <v>419.98825615193891</v>
      </c>
      <c r="Z247" s="248">
        <v>19</v>
      </c>
    </row>
    <row r="248" spans="1:26" s="120" customFormat="1" ht="16.5">
      <c r="A248" s="20">
        <v>759</v>
      </c>
      <c r="B248" s="18" t="s">
        <v>274</v>
      </c>
      <c r="C248" s="21">
        <v>1997</v>
      </c>
      <c r="D248" s="21">
        <v>2866897.64</v>
      </c>
      <c r="E248" s="21">
        <v>600534.62721410999</v>
      </c>
      <c r="F248" s="21">
        <v>3467432.2672141101</v>
      </c>
      <c r="G248" s="114">
        <v>1359.93</v>
      </c>
      <c r="H248" s="32">
        <v>2715780.21</v>
      </c>
      <c r="I248" s="32">
        <v>751652.05721411016</v>
      </c>
      <c r="J248" s="288">
        <f t="shared" si="15"/>
        <v>0.21677483488899438</v>
      </c>
      <c r="K248" s="116">
        <v>218115.41538000002</v>
      </c>
      <c r="L248" s="116">
        <v>0</v>
      </c>
      <c r="M248" s="116">
        <v>25353.869766367199</v>
      </c>
      <c r="N248" s="116">
        <v>31090.236351151485</v>
      </c>
      <c r="O248" s="116">
        <v>0</v>
      </c>
      <c r="P248" s="117">
        <v>-99264.865000000005</v>
      </c>
      <c r="Q248" s="117">
        <v>296684.54337241122</v>
      </c>
      <c r="R248" s="117">
        <v>-9412.404535199852</v>
      </c>
      <c r="S248" s="118">
        <v>2895.65</v>
      </c>
      <c r="T248" s="22">
        <f t="shared" si="16"/>
        <v>1217114.5025488404</v>
      </c>
      <c r="U248" s="36">
        <v>935856.98483530083</v>
      </c>
      <c r="V248" s="22">
        <f t="shared" si="18"/>
        <v>2152971.4873841414</v>
      </c>
      <c r="W248" s="22">
        <v>487637.29880807875</v>
      </c>
      <c r="X248" s="21">
        <f t="shared" si="17"/>
        <v>2640608.7861922202</v>
      </c>
      <c r="Y248" s="20">
        <f t="shared" si="19"/>
        <v>1322.2878248333602</v>
      </c>
      <c r="Z248" s="248">
        <v>14</v>
      </c>
    </row>
    <row r="249" spans="1:26" s="120" customFormat="1" ht="16.5">
      <c r="A249" s="20">
        <v>761</v>
      </c>
      <c r="B249" s="18" t="s">
        <v>275</v>
      </c>
      <c r="C249" s="21">
        <v>8563</v>
      </c>
      <c r="D249" s="21">
        <v>10837290.469999999</v>
      </c>
      <c r="E249" s="21">
        <v>1724795.4216063726</v>
      </c>
      <c r="F249" s="21">
        <v>12562085.891606372</v>
      </c>
      <c r="G249" s="114">
        <v>1359.93</v>
      </c>
      <c r="H249" s="32">
        <v>11645080.59</v>
      </c>
      <c r="I249" s="32">
        <v>917005.301606372</v>
      </c>
      <c r="J249" s="288">
        <f t="shared" si="15"/>
        <v>7.2997853184484984E-2</v>
      </c>
      <c r="K249" s="116">
        <v>0</v>
      </c>
      <c r="L249" s="116">
        <v>0</v>
      </c>
      <c r="M249" s="116">
        <v>92057.393007227249</v>
      </c>
      <c r="N249" s="116">
        <v>156848.7493888</v>
      </c>
      <c r="O249" s="116">
        <v>0</v>
      </c>
      <c r="P249" s="117">
        <v>-501744.02500000002</v>
      </c>
      <c r="Q249" s="117">
        <v>2210648.4588482603</v>
      </c>
      <c r="R249" s="117">
        <v>1533230.7110828501</v>
      </c>
      <c r="S249" s="118">
        <v>12416.35</v>
      </c>
      <c r="T249" s="22">
        <f t="shared" si="16"/>
        <v>4420462.9389335103</v>
      </c>
      <c r="U249" s="36">
        <v>4177982.0988805676</v>
      </c>
      <c r="V249" s="22">
        <f t="shared" si="18"/>
        <v>8598445.037814077</v>
      </c>
      <c r="W249" s="22">
        <v>1840449.4381827025</v>
      </c>
      <c r="X249" s="21">
        <f t="shared" si="17"/>
        <v>10438894.475996779</v>
      </c>
      <c r="Y249" s="20">
        <f t="shared" si="19"/>
        <v>1219.0697741441993</v>
      </c>
      <c r="Z249" s="248">
        <v>2</v>
      </c>
    </row>
    <row r="250" spans="1:26" s="120" customFormat="1" ht="16.5">
      <c r="A250" s="20">
        <v>762</v>
      </c>
      <c r="B250" s="18" t="s">
        <v>276</v>
      </c>
      <c r="C250" s="21">
        <v>3777</v>
      </c>
      <c r="D250" s="21">
        <v>4388920.21</v>
      </c>
      <c r="E250" s="21">
        <v>1515627.7100029751</v>
      </c>
      <c r="F250" s="21">
        <v>5904547.9200029746</v>
      </c>
      <c r="G250" s="114">
        <v>1359.93</v>
      </c>
      <c r="H250" s="32">
        <v>5136455.6100000003</v>
      </c>
      <c r="I250" s="32">
        <v>768092.31000297423</v>
      </c>
      <c r="J250" s="288">
        <f t="shared" si="15"/>
        <v>0.13008486346615802</v>
      </c>
      <c r="K250" s="116">
        <v>371421.34559700009</v>
      </c>
      <c r="L250" s="116">
        <v>0</v>
      </c>
      <c r="M250" s="116">
        <v>42981.983531964077</v>
      </c>
      <c r="N250" s="116">
        <v>72311.292493412009</v>
      </c>
      <c r="O250" s="116">
        <v>0</v>
      </c>
      <c r="P250" s="117">
        <v>-204646.11</v>
      </c>
      <c r="Q250" s="117">
        <v>1321670.5136391146</v>
      </c>
      <c r="R250" s="117">
        <v>791032.61263520934</v>
      </c>
      <c r="S250" s="118">
        <v>5476.65</v>
      </c>
      <c r="T250" s="22">
        <f t="shared" si="16"/>
        <v>3168340.597899674</v>
      </c>
      <c r="U250" s="36">
        <v>404542.22533563012</v>
      </c>
      <c r="V250" s="22">
        <f t="shared" si="18"/>
        <v>3572882.8232353041</v>
      </c>
      <c r="W250" s="22">
        <v>890771.17347844259</v>
      </c>
      <c r="X250" s="21">
        <f t="shared" si="17"/>
        <v>4463653.9967137463</v>
      </c>
      <c r="Y250" s="20">
        <f t="shared" si="19"/>
        <v>1181.7987812321278</v>
      </c>
      <c r="Z250" s="248">
        <v>11</v>
      </c>
    </row>
    <row r="251" spans="1:26" s="120" customFormat="1" ht="16.5">
      <c r="A251" s="20">
        <v>765</v>
      </c>
      <c r="B251" s="18" t="s">
        <v>277</v>
      </c>
      <c r="C251" s="21">
        <v>10348</v>
      </c>
      <c r="D251" s="21">
        <v>14564648.970000001</v>
      </c>
      <c r="E251" s="21">
        <v>3306483.1403814042</v>
      </c>
      <c r="F251" s="21">
        <v>17871132.110381406</v>
      </c>
      <c r="G251" s="114">
        <v>1359.93</v>
      </c>
      <c r="H251" s="32">
        <v>14072555.640000001</v>
      </c>
      <c r="I251" s="32">
        <v>3798576.4703814052</v>
      </c>
      <c r="J251" s="288">
        <f t="shared" si="15"/>
        <v>0.21255376810598353</v>
      </c>
      <c r="K251" s="116">
        <v>377459.70502933336</v>
      </c>
      <c r="L251" s="116">
        <v>0</v>
      </c>
      <c r="M251" s="116">
        <v>140179.33524400744</v>
      </c>
      <c r="N251" s="116">
        <v>184237.42938994773</v>
      </c>
      <c r="O251" s="116">
        <v>0</v>
      </c>
      <c r="P251" s="117">
        <v>-541419.72000000009</v>
      </c>
      <c r="Q251" s="117">
        <v>-2184411.0825233534</v>
      </c>
      <c r="R251" s="117">
        <v>-765267.9430192773</v>
      </c>
      <c r="S251" s="118">
        <v>15004.6</v>
      </c>
      <c r="T251" s="22">
        <f t="shared" si="16"/>
        <v>1024358.7945020627</v>
      </c>
      <c r="U251" s="36">
        <v>1431520.260589347</v>
      </c>
      <c r="V251" s="22">
        <f t="shared" si="18"/>
        <v>2455879.0550914099</v>
      </c>
      <c r="W251" s="22">
        <v>1887722.8527956752</v>
      </c>
      <c r="X251" s="21">
        <f t="shared" si="17"/>
        <v>4343601.9078870853</v>
      </c>
      <c r="Y251" s="20">
        <f t="shared" si="19"/>
        <v>419.75279357238941</v>
      </c>
      <c r="Z251" s="248">
        <v>18</v>
      </c>
    </row>
    <row r="252" spans="1:26" s="120" customFormat="1" ht="16.5">
      <c r="A252" s="20">
        <v>768</v>
      </c>
      <c r="B252" s="18" t="s">
        <v>278</v>
      </c>
      <c r="C252" s="21">
        <v>2430</v>
      </c>
      <c r="D252" s="21">
        <v>2031992.66</v>
      </c>
      <c r="E252" s="21">
        <v>1759154.7939086098</v>
      </c>
      <c r="F252" s="21">
        <v>3791147.4539086097</v>
      </c>
      <c r="G252" s="114">
        <v>1359.93</v>
      </c>
      <c r="H252" s="32">
        <v>3304629.9000000004</v>
      </c>
      <c r="I252" s="32">
        <v>486517.55390860932</v>
      </c>
      <c r="J252" s="288">
        <f t="shared" si="15"/>
        <v>0.12832989479399379</v>
      </c>
      <c r="K252" s="116">
        <v>274675.68423000001</v>
      </c>
      <c r="L252" s="116">
        <v>0</v>
      </c>
      <c r="M252" s="116">
        <v>28476.915523511452</v>
      </c>
      <c r="N252" s="116">
        <v>35768.085140417061</v>
      </c>
      <c r="O252" s="116">
        <v>0</v>
      </c>
      <c r="P252" s="117">
        <v>-195832.375</v>
      </c>
      <c r="Q252" s="117">
        <v>145425.74719057904</v>
      </c>
      <c r="R252" s="117">
        <v>486244.53408457228</v>
      </c>
      <c r="S252" s="118">
        <v>3523.5</v>
      </c>
      <c r="T252" s="22">
        <f t="shared" si="16"/>
        <v>1264799.6450776891</v>
      </c>
      <c r="U252" s="36">
        <v>358340.90066781611</v>
      </c>
      <c r="V252" s="22">
        <f t="shared" si="18"/>
        <v>1623140.5457455053</v>
      </c>
      <c r="W252" s="22">
        <v>569415.54148617212</v>
      </c>
      <c r="X252" s="21">
        <f t="shared" si="17"/>
        <v>2192556.0872316775</v>
      </c>
      <c r="Y252" s="20">
        <f t="shared" si="19"/>
        <v>902.28645565089607</v>
      </c>
      <c r="Z252" s="248">
        <v>10</v>
      </c>
    </row>
    <row r="253" spans="1:26" s="120" customFormat="1" ht="16.5">
      <c r="A253" s="20">
        <v>777</v>
      </c>
      <c r="B253" s="18" t="s">
        <v>279</v>
      </c>
      <c r="C253" s="21">
        <v>7508</v>
      </c>
      <c r="D253" s="21">
        <v>7340814.5199999996</v>
      </c>
      <c r="E253" s="21">
        <v>5071254.2539985254</v>
      </c>
      <c r="F253" s="21">
        <v>12412068.773998525</v>
      </c>
      <c r="G253" s="114">
        <v>1359.93</v>
      </c>
      <c r="H253" s="32">
        <v>10210354.440000001</v>
      </c>
      <c r="I253" s="32">
        <v>2201714.3339985237</v>
      </c>
      <c r="J253" s="288">
        <f t="shared" si="15"/>
        <v>0.17738496088668107</v>
      </c>
      <c r="K253" s="116">
        <v>1021733.6654759999</v>
      </c>
      <c r="L253" s="116">
        <v>0</v>
      </c>
      <c r="M253" s="116">
        <v>86633.179351154438</v>
      </c>
      <c r="N253" s="116">
        <v>148468.83454798907</v>
      </c>
      <c r="O253" s="116">
        <v>0</v>
      </c>
      <c r="P253" s="117">
        <v>-395439.88999999996</v>
      </c>
      <c r="Q253" s="117">
        <v>-72003.561203717982</v>
      </c>
      <c r="R253" s="117">
        <v>455852.61629320763</v>
      </c>
      <c r="S253" s="118">
        <v>10886.6</v>
      </c>
      <c r="T253" s="22">
        <f t="shared" si="16"/>
        <v>3457845.7784631569</v>
      </c>
      <c r="U253" s="36">
        <v>2542503.6868557106</v>
      </c>
      <c r="V253" s="22">
        <f t="shared" si="18"/>
        <v>6000349.4653188679</v>
      </c>
      <c r="W253" s="22">
        <v>1559568.3935236621</v>
      </c>
      <c r="X253" s="21">
        <f t="shared" si="17"/>
        <v>7559917.8588425303</v>
      </c>
      <c r="Y253" s="20">
        <f t="shared" si="19"/>
        <v>1006.9150051734856</v>
      </c>
      <c r="Z253" s="248">
        <v>18</v>
      </c>
    </row>
    <row r="254" spans="1:26" s="120" customFormat="1" ht="16.5">
      <c r="A254" s="20">
        <v>778</v>
      </c>
      <c r="B254" s="18" t="s">
        <v>280</v>
      </c>
      <c r="C254" s="21">
        <v>6891</v>
      </c>
      <c r="D254" s="21">
        <v>8552019.5600000005</v>
      </c>
      <c r="E254" s="21">
        <v>1320175.8678627552</v>
      </c>
      <c r="F254" s="21">
        <v>9872195.427862756</v>
      </c>
      <c r="G254" s="114">
        <v>1359.93</v>
      </c>
      <c r="H254" s="32">
        <v>9371277.6300000008</v>
      </c>
      <c r="I254" s="32">
        <v>500917.79786275513</v>
      </c>
      <c r="J254" s="288">
        <f t="shared" si="15"/>
        <v>5.0740263553635853E-2</v>
      </c>
      <c r="K254" s="116">
        <v>165538.431904</v>
      </c>
      <c r="L254" s="116">
        <v>0</v>
      </c>
      <c r="M254" s="116">
        <v>83150.993880441543</v>
      </c>
      <c r="N254" s="116">
        <v>106044.8317228176</v>
      </c>
      <c r="O254" s="116">
        <v>0</v>
      </c>
      <c r="P254" s="117">
        <v>-547185.18499999994</v>
      </c>
      <c r="Q254" s="117">
        <v>204565.76965551908</v>
      </c>
      <c r="R254" s="117">
        <v>147.64595564326964</v>
      </c>
      <c r="S254" s="118">
        <v>9991.9499999999989</v>
      </c>
      <c r="T254" s="22">
        <f t="shared" si="16"/>
        <v>523172.23598117667</v>
      </c>
      <c r="U254" s="36">
        <v>3044070.8684155564</v>
      </c>
      <c r="V254" s="22">
        <f t="shared" si="18"/>
        <v>3567243.104396733</v>
      </c>
      <c r="W254" s="22">
        <v>1365028.5224604667</v>
      </c>
      <c r="X254" s="21">
        <f t="shared" si="17"/>
        <v>4932271.6268571997</v>
      </c>
      <c r="Y254" s="20">
        <f t="shared" si="19"/>
        <v>715.7555691274415</v>
      </c>
      <c r="Z254" s="248">
        <v>11</v>
      </c>
    </row>
    <row r="255" spans="1:26" s="120" customFormat="1" ht="16.5">
      <c r="A255" s="20">
        <v>781</v>
      </c>
      <c r="B255" s="18" t="s">
        <v>281</v>
      </c>
      <c r="C255" s="21">
        <v>3584</v>
      </c>
      <c r="D255" s="21">
        <v>3025194.66</v>
      </c>
      <c r="E255" s="21">
        <v>985012.78985936835</v>
      </c>
      <c r="F255" s="21">
        <v>4010207.4498593686</v>
      </c>
      <c r="G255" s="114">
        <v>1359.93</v>
      </c>
      <c r="H255" s="32">
        <v>4873989.12</v>
      </c>
      <c r="I255" s="32">
        <v>-863781.6701406315</v>
      </c>
      <c r="J255" s="288">
        <f t="shared" si="15"/>
        <v>-0.21539575718730533</v>
      </c>
      <c r="K255" s="116">
        <v>356974.52492799994</v>
      </c>
      <c r="L255" s="116">
        <v>0</v>
      </c>
      <c r="M255" s="116">
        <v>37340.244877742312</v>
      </c>
      <c r="N255" s="116">
        <v>53365.166467433221</v>
      </c>
      <c r="O255" s="116">
        <v>0</v>
      </c>
      <c r="P255" s="117">
        <v>-216634.69</v>
      </c>
      <c r="Q255" s="117">
        <v>1672898.4574167642</v>
      </c>
      <c r="R255" s="117">
        <v>1588792.5748640695</v>
      </c>
      <c r="S255" s="118">
        <v>5196.8</v>
      </c>
      <c r="T255" s="22">
        <f t="shared" si="16"/>
        <v>2634151.4084133776</v>
      </c>
      <c r="U255" s="36">
        <v>542258.54160126904</v>
      </c>
      <c r="V255" s="22">
        <f t="shared" si="18"/>
        <v>3176409.9500146466</v>
      </c>
      <c r="W255" s="22">
        <v>805419.18893994577</v>
      </c>
      <c r="X255" s="21">
        <f t="shared" si="17"/>
        <v>3981829.1389545924</v>
      </c>
      <c r="Y255" s="20">
        <f t="shared" si="19"/>
        <v>1111.0014338600984</v>
      </c>
      <c r="Z255" s="248">
        <v>7</v>
      </c>
    </row>
    <row r="256" spans="1:26" s="120" customFormat="1" ht="16.5">
      <c r="A256" s="20">
        <v>783</v>
      </c>
      <c r="B256" s="18" t="s">
        <v>282</v>
      </c>
      <c r="C256" s="21">
        <v>6588</v>
      </c>
      <c r="D256" s="21">
        <v>8225687.3799999999</v>
      </c>
      <c r="E256" s="21">
        <v>1105391.6404214993</v>
      </c>
      <c r="F256" s="21">
        <v>9331079.0204214994</v>
      </c>
      <c r="G256" s="114">
        <v>1359.93</v>
      </c>
      <c r="H256" s="32">
        <v>8959218.8399999999</v>
      </c>
      <c r="I256" s="32">
        <v>371860.18042149954</v>
      </c>
      <c r="J256" s="288">
        <f t="shared" si="15"/>
        <v>3.9851787730836516E-2</v>
      </c>
      <c r="K256" s="116">
        <v>0</v>
      </c>
      <c r="L256" s="116">
        <v>0</v>
      </c>
      <c r="M256" s="116">
        <v>101708.10079928668</v>
      </c>
      <c r="N256" s="116">
        <v>105117.96313972598</v>
      </c>
      <c r="O256" s="116">
        <v>0</v>
      </c>
      <c r="P256" s="117">
        <v>-365769.93</v>
      </c>
      <c r="Q256" s="117">
        <v>482606.31541533151</v>
      </c>
      <c r="R256" s="117">
        <v>304892.71807438449</v>
      </c>
      <c r="S256" s="118">
        <v>9552.6</v>
      </c>
      <c r="T256" s="22">
        <f t="shared" si="16"/>
        <v>1009967.9478502282</v>
      </c>
      <c r="U256" s="36">
        <v>1733538.4354262466</v>
      </c>
      <c r="V256" s="22">
        <f t="shared" si="18"/>
        <v>2743506.3832764747</v>
      </c>
      <c r="W256" s="22">
        <v>1263911.4918444799</v>
      </c>
      <c r="X256" s="21">
        <f t="shared" si="17"/>
        <v>4007417.8751209546</v>
      </c>
      <c r="Y256" s="20">
        <f t="shared" si="19"/>
        <v>608.29050927761909</v>
      </c>
      <c r="Z256" s="248">
        <v>4</v>
      </c>
    </row>
    <row r="257" spans="1:26" s="120" customFormat="1" ht="16.5">
      <c r="A257" s="20">
        <v>785</v>
      </c>
      <c r="B257" s="18" t="s">
        <v>283</v>
      </c>
      <c r="C257" s="21">
        <v>2673</v>
      </c>
      <c r="D257" s="21">
        <v>2872609.21</v>
      </c>
      <c r="E257" s="21">
        <v>1333462.936200012</v>
      </c>
      <c r="F257" s="21">
        <v>4206072.1462000124</v>
      </c>
      <c r="G257" s="114">
        <v>1359.93</v>
      </c>
      <c r="H257" s="32">
        <v>3635092.89</v>
      </c>
      <c r="I257" s="32">
        <v>570979.25620001229</v>
      </c>
      <c r="J257" s="288">
        <f t="shared" si="15"/>
        <v>0.13575117980699999</v>
      </c>
      <c r="K257" s="116">
        <v>838844.38301400025</v>
      </c>
      <c r="L257" s="116">
        <v>0</v>
      </c>
      <c r="M257" s="116">
        <v>33548.373313705612</v>
      </c>
      <c r="N257" s="116">
        <v>51471.126630566054</v>
      </c>
      <c r="O257" s="116">
        <v>0</v>
      </c>
      <c r="P257" s="117">
        <v>-172082.88</v>
      </c>
      <c r="Q257" s="117">
        <v>1122290.4797577236</v>
      </c>
      <c r="R257" s="117">
        <v>870430.07666236942</v>
      </c>
      <c r="S257" s="117">
        <v>3875.85</v>
      </c>
      <c r="T257" s="22">
        <f t="shared" si="16"/>
        <v>3319356.6655783774</v>
      </c>
      <c r="U257" s="36">
        <v>1147280.1357045618</v>
      </c>
      <c r="V257" s="22">
        <f t="shared" si="18"/>
        <v>4466636.8012829395</v>
      </c>
      <c r="W257" s="22">
        <v>638365.88914082851</v>
      </c>
      <c r="X257" s="21">
        <f t="shared" si="17"/>
        <v>5105002.690423768</v>
      </c>
      <c r="Y257" s="20">
        <f t="shared" si="19"/>
        <v>1909.8401385797861</v>
      </c>
      <c r="Z257" s="248">
        <v>17</v>
      </c>
    </row>
    <row r="258" spans="1:26" s="120" customFormat="1" ht="16.5">
      <c r="A258" s="20">
        <v>790</v>
      </c>
      <c r="B258" s="18" t="s">
        <v>284</v>
      </c>
      <c r="C258" s="21">
        <v>23998</v>
      </c>
      <c r="D258" s="21">
        <v>32565073.309999999</v>
      </c>
      <c r="E258" s="21">
        <v>3953907.7568836552</v>
      </c>
      <c r="F258" s="21">
        <v>36518981.066883653</v>
      </c>
      <c r="G258" s="114">
        <v>1359.93</v>
      </c>
      <c r="H258" s="32">
        <v>32635600.140000001</v>
      </c>
      <c r="I258" s="32">
        <v>3883380.9268836528</v>
      </c>
      <c r="J258" s="288">
        <f t="shared" si="15"/>
        <v>0.10633869876520739</v>
      </c>
      <c r="K258" s="116">
        <v>0</v>
      </c>
      <c r="L258" s="116">
        <v>0</v>
      </c>
      <c r="M258" s="116">
        <v>271329.94985490304</v>
      </c>
      <c r="N258" s="116">
        <v>449122.65552261082</v>
      </c>
      <c r="O258" s="116">
        <v>0</v>
      </c>
      <c r="P258" s="117">
        <v>-1782051.8674999999</v>
      </c>
      <c r="Q258" s="117">
        <v>2153689.1027409001</v>
      </c>
      <c r="R258" s="117">
        <v>1172559.5668414736</v>
      </c>
      <c r="S258" s="118">
        <v>34797.1</v>
      </c>
      <c r="T258" s="22">
        <f t="shared" si="16"/>
        <v>6182827.434343541</v>
      </c>
      <c r="U258" s="36">
        <v>10005395.409226576</v>
      </c>
      <c r="V258" s="22">
        <f t="shared" si="18"/>
        <v>16188222.843570117</v>
      </c>
      <c r="W258" s="22">
        <v>4475838.6949382462</v>
      </c>
      <c r="X258" s="21">
        <f t="shared" si="17"/>
        <v>20664061.538508363</v>
      </c>
      <c r="Y258" s="20">
        <f t="shared" si="19"/>
        <v>861.07432029787333</v>
      </c>
      <c r="Z258" s="248">
        <v>6</v>
      </c>
    </row>
    <row r="259" spans="1:26" s="120" customFormat="1" ht="16.5">
      <c r="A259" s="20">
        <v>791</v>
      </c>
      <c r="B259" s="18" t="s">
        <v>285</v>
      </c>
      <c r="C259" s="21">
        <v>5131</v>
      </c>
      <c r="D259" s="21">
        <v>7306728.3099999996</v>
      </c>
      <c r="E259" s="21">
        <v>2158258.4561387403</v>
      </c>
      <c r="F259" s="21">
        <v>9464986.7661387399</v>
      </c>
      <c r="G259" s="114">
        <v>1359.93</v>
      </c>
      <c r="H259" s="32">
        <v>6977800.8300000001</v>
      </c>
      <c r="I259" s="32">
        <v>2487185.9361387398</v>
      </c>
      <c r="J259" s="288">
        <f t="shared" si="15"/>
        <v>0.2627775397464599</v>
      </c>
      <c r="K259" s="116">
        <v>685633.36408000009</v>
      </c>
      <c r="L259" s="116">
        <v>0</v>
      </c>
      <c r="M259" s="116">
        <v>59758.26764144854</v>
      </c>
      <c r="N259" s="116">
        <v>78238.391915976768</v>
      </c>
      <c r="O259" s="116">
        <v>0</v>
      </c>
      <c r="P259" s="117">
        <v>-241647.89499999999</v>
      </c>
      <c r="Q259" s="117">
        <v>1140500.0559376774</v>
      </c>
      <c r="R259" s="117">
        <v>312043.85841197806</v>
      </c>
      <c r="S259" s="118">
        <v>7439.95</v>
      </c>
      <c r="T259" s="22">
        <f t="shared" si="16"/>
        <v>4529151.9291258203</v>
      </c>
      <c r="U259" s="36">
        <v>2780391.9140561894</v>
      </c>
      <c r="V259" s="22">
        <f t="shared" si="18"/>
        <v>7309543.8431820096</v>
      </c>
      <c r="W259" s="22">
        <v>1262903.4928640013</v>
      </c>
      <c r="X259" s="21">
        <f t="shared" si="17"/>
        <v>8572447.3360460103</v>
      </c>
      <c r="Y259" s="20">
        <f t="shared" si="19"/>
        <v>1670.7166899329586</v>
      </c>
      <c r="Z259" s="248">
        <v>17</v>
      </c>
    </row>
    <row r="260" spans="1:26" s="120" customFormat="1" ht="16.5">
      <c r="A260" s="20">
        <v>831</v>
      </c>
      <c r="B260" s="18" t="s">
        <v>286</v>
      </c>
      <c r="C260" s="21">
        <v>4595</v>
      </c>
      <c r="D260" s="21">
        <v>6561690.7800000003</v>
      </c>
      <c r="E260" s="21">
        <v>1569591.7256130995</v>
      </c>
      <c r="F260" s="21">
        <v>8131282.5056130998</v>
      </c>
      <c r="G260" s="114">
        <v>1359.93</v>
      </c>
      <c r="H260" s="32">
        <v>6248878.3500000006</v>
      </c>
      <c r="I260" s="32">
        <v>1882404.1556130992</v>
      </c>
      <c r="J260" s="288">
        <f t="shared" si="15"/>
        <v>0.2315015072116432</v>
      </c>
      <c r="K260" s="116">
        <v>0</v>
      </c>
      <c r="L260" s="116">
        <v>0</v>
      </c>
      <c r="M260" s="116">
        <v>24546.244912609051</v>
      </c>
      <c r="N260" s="116">
        <v>79548.600216393461</v>
      </c>
      <c r="O260" s="116">
        <v>0</v>
      </c>
      <c r="P260" s="117">
        <v>-242582.74500000002</v>
      </c>
      <c r="Q260" s="117">
        <v>277484.27787702432</v>
      </c>
      <c r="R260" s="117">
        <v>395482.0588390918</v>
      </c>
      <c r="S260" s="118">
        <v>6662.75</v>
      </c>
      <c r="T260" s="22">
        <f t="shared" si="16"/>
        <v>2423545.3424582179</v>
      </c>
      <c r="U260" s="36">
        <v>833672.46234809537</v>
      </c>
      <c r="V260" s="22">
        <f t="shared" si="18"/>
        <v>3257217.8048063135</v>
      </c>
      <c r="W260" s="22">
        <v>695604.28385445778</v>
      </c>
      <c r="X260" s="21">
        <f t="shared" si="17"/>
        <v>3952822.088660771</v>
      </c>
      <c r="Y260" s="20">
        <f t="shared" si="19"/>
        <v>860.24419774989576</v>
      </c>
      <c r="Z260" s="248">
        <v>9</v>
      </c>
    </row>
    <row r="261" spans="1:26" s="120" customFormat="1" ht="16.5">
      <c r="A261" s="20">
        <v>832</v>
      </c>
      <c r="B261" s="18" t="s">
        <v>287</v>
      </c>
      <c r="C261" s="21">
        <v>3913</v>
      </c>
      <c r="D261" s="21">
        <v>5490946.7700000005</v>
      </c>
      <c r="E261" s="21">
        <v>2367778.7691758843</v>
      </c>
      <c r="F261" s="21">
        <v>7858725.5391758848</v>
      </c>
      <c r="G261" s="114">
        <v>1359.93</v>
      </c>
      <c r="H261" s="32">
        <v>5321406.09</v>
      </c>
      <c r="I261" s="32">
        <v>2537319.4491758849</v>
      </c>
      <c r="J261" s="288">
        <f t="shared" si="15"/>
        <v>0.32286653052423103</v>
      </c>
      <c r="K261" s="116">
        <v>1239628.9383659998</v>
      </c>
      <c r="L261" s="116">
        <v>0</v>
      </c>
      <c r="M261" s="116">
        <v>46564.715680003144</v>
      </c>
      <c r="N261" s="116">
        <v>52583.233658609272</v>
      </c>
      <c r="O261" s="116">
        <v>0</v>
      </c>
      <c r="P261" s="117">
        <v>-228152.35</v>
      </c>
      <c r="Q261" s="117">
        <v>1776586.5202539766</v>
      </c>
      <c r="R261" s="117">
        <v>1174352.1721804312</v>
      </c>
      <c r="S261" s="118">
        <v>5673.8499999999995</v>
      </c>
      <c r="T261" s="22">
        <f t="shared" si="16"/>
        <v>6604556.5293149054</v>
      </c>
      <c r="U261" s="36">
        <v>1421923.1314445157</v>
      </c>
      <c r="V261" s="22">
        <f t="shared" si="18"/>
        <v>8026479.6607594211</v>
      </c>
      <c r="W261" s="22">
        <v>765347.09521522524</v>
      </c>
      <c r="X261" s="21">
        <f t="shared" si="17"/>
        <v>8791826.7559746467</v>
      </c>
      <c r="Y261" s="20">
        <f t="shared" si="19"/>
        <v>2246.8251356950286</v>
      </c>
      <c r="Z261" s="248">
        <v>17</v>
      </c>
    </row>
    <row r="262" spans="1:26" s="120" customFormat="1" ht="16.5">
      <c r="A262" s="20">
        <v>833</v>
      </c>
      <c r="B262" s="18" t="s">
        <v>288</v>
      </c>
      <c r="C262" s="21">
        <v>1677</v>
      </c>
      <c r="D262" s="21">
        <v>2089598.1400000001</v>
      </c>
      <c r="E262" s="21">
        <v>452942.07071272033</v>
      </c>
      <c r="F262" s="21">
        <v>2542540.2107127206</v>
      </c>
      <c r="G262" s="114">
        <v>1359.93</v>
      </c>
      <c r="H262" s="32">
        <v>2280602.6100000003</v>
      </c>
      <c r="I262" s="32">
        <v>261937.6007127203</v>
      </c>
      <c r="J262" s="288">
        <f t="shared" si="15"/>
        <v>0.10302200909510666</v>
      </c>
      <c r="K262" s="116">
        <v>50315.898568000004</v>
      </c>
      <c r="L262" s="116">
        <v>0</v>
      </c>
      <c r="M262" s="116">
        <v>15501.046660028618</v>
      </c>
      <c r="N262" s="116">
        <v>23754.487580920795</v>
      </c>
      <c r="O262" s="116">
        <v>5160.7724501896037</v>
      </c>
      <c r="P262" s="117">
        <v>-78341.17</v>
      </c>
      <c r="Q262" s="117">
        <v>460471.57373023202</v>
      </c>
      <c r="R262" s="117">
        <v>609663.98082167027</v>
      </c>
      <c r="S262" s="118">
        <v>2431.65</v>
      </c>
      <c r="T262" s="22">
        <f t="shared" si="16"/>
        <v>1350895.8405237615</v>
      </c>
      <c r="U262" s="36">
        <v>392070.24528105819</v>
      </c>
      <c r="V262" s="22">
        <f t="shared" si="18"/>
        <v>1742966.0858048196</v>
      </c>
      <c r="W262" s="22">
        <v>342281.76810028043</v>
      </c>
      <c r="X262" s="21">
        <f t="shared" si="17"/>
        <v>2085247.8539050999</v>
      </c>
      <c r="Y262" s="20">
        <f t="shared" si="19"/>
        <v>1243.4393881366129</v>
      </c>
      <c r="Z262" s="248">
        <v>2</v>
      </c>
    </row>
    <row r="263" spans="1:26" s="120" customFormat="1" ht="16.5">
      <c r="A263" s="20">
        <v>834</v>
      </c>
      <c r="B263" s="18" t="s">
        <v>289</v>
      </c>
      <c r="C263" s="21">
        <v>5967</v>
      </c>
      <c r="D263" s="21">
        <v>8277729.4900000002</v>
      </c>
      <c r="E263" s="21">
        <v>1111553.068206368</v>
      </c>
      <c r="F263" s="21">
        <v>9389282.5582063682</v>
      </c>
      <c r="G263" s="114">
        <v>1359.93</v>
      </c>
      <c r="H263" s="32">
        <v>8114702.3100000005</v>
      </c>
      <c r="I263" s="32">
        <v>1274580.2482063677</v>
      </c>
      <c r="J263" s="288">
        <f t="shared" si="15"/>
        <v>0.13574841744349958</v>
      </c>
      <c r="K263" s="116">
        <v>0</v>
      </c>
      <c r="L263" s="116">
        <v>0</v>
      </c>
      <c r="M263" s="116">
        <v>48337.867384348814</v>
      </c>
      <c r="N263" s="116">
        <v>93338.318579631799</v>
      </c>
      <c r="O263" s="116">
        <v>0</v>
      </c>
      <c r="P263" s="117">
        <v>-325912.14499999996</v>
      </c>
      <c r="Q263" s="117">
        <v>1173682.0982292539</v>
      </c>
      <c r="R263" s="117">
        <v>749534.85643869278</v>
      </c>
      <c r="S263" s="118">
        <v>8652.15</v>
      </c>
      <c r="T263" s="22">
        <f t="shared" si="16"/>
        <v>3022213.3938382948</v>
      </c>
      <c r="U263" s="36">
        <v>1533891.1333413455</v>
      </c>
      <c r="V263" s="22">
        <f t="shared" si="18"/>
        <v>4556104.5271796398</v>
      </c>
      <c r="W263" s="22">
        <v>1113721.6941235561</v>
      </c>
      <c r="X263" s="21">
        <f t="shared" si="17"/>
        <v>5669826.2213031957</v>
      </c>
      <c r="Y263" s="20">
        <f t="shared" si="19"/>
        <v>950.19712104963901</v>
      </c>
      <c r="Z263" s="248">
        <v>5</v>
      </c>
    </row>
    <row r="264" spans="1:26" s="120" customFormat="1" ht="16.5">
      <c r="A264" s="20">
        <v>837</v>
      </c>
      <c r="B264" s="18" t="s">
        <v>290</v>
      </c>
      <c r="C264" s="21">
        <v>244223</v>
      </c>
      <c r="D264" s="21">
        <v>300387947.37</v>
      </c>
      <c r="E264" s="21">
        <v>59493247.249871701</v>
      </c>
      <c r="F264" s="21">
        <v>359881194.61987174</v>
      </c>
      <c r="G264" s="114">
        <v>1359.93</v>
      </c>
      <c r="H264" s="32">
        <v>332126184.39000005</v>
      </c>
      <c r="I264" s="32">
        <v>27755010.22987169</v>
      </c>
      <c r="J264" s="288">
        <f t="shared" si="15"/>
        <v>7.7122702282869243E-2</v>
      </c>
      <c r="K264" s="116">
        <v>0</v>
      </c>
      <c r="L264" s="116">
        <v>0</v>
      </c>
      <c r="M264" s="116">
        <v>3751649.9620899661</v>
      </c>
      <c r="N264" s="116">
        <v>5134590.1740293484</v>
      </c>
      <c r="O264" s="116">
        <v>3076453.1965640802</v>
      </c>
      <c r="P264" s="117">
        <v>-31546335.569349997</v>
      </c>
      <c r="Q264" s="117">
        <v>-53845192.491937794</v>
      </c>
      <c r="R264" s="117">
        <v>-17879235.785679471</v>
      </c>
      <c r="S264" s="118">
        <v>354123.35</v>
      </c>
      <c r="T264" s="22">
        <f t="shared" si="16"/>
        <v>-63198936.934412196</v>
      </c>
      <c r="U264" s="36">
        <v>4430428.264369769</v>
      </c>
      <c r="V264" s="22">
        <f t="shared" si="18"/>
        <v>-58768508.670042425</v>
      </c>
      <c r="W264" s="22">
        <v>36300023.396053225</v>
      </c>
      <c r="X264" s="21">
        <f t="shared" si="17"/>
        <v>-22468485.273989201</v>
      </c>
      <c r="Y264" s="20">
        <f t="shared" si="19"/>
        <v>-91.999874188709498</v>
      </c>
      <c r="Z264" s="248">
        <v>6</v>
      </c>
    </row>
    <row r="265" spans="1:26" s="120" customFormat="1" ht="16.5">
      <c r="A265" s="20">
        <v>844</v>
      </c>
      <c r="B265" s="18" t="s">
        <v>291</v>
      </c>
      <c r="C265" s="21">
        <v>1479</v>
      </c>
      <c r="D265" s="21">
        <v>1289108.24</v>
      </c>
      <c r="E265" s="21">
        <v>477522.00706652272</v>
      </c>
      <c r="F265" s="21">
        <v>1766630.2470665227</v>
      </c>
      <c r="G265" s="114">
        <v>1359.93</v>
      </c>
      <c r="H265" s="32">
        <v>2011336.4700000002</v>
      </c>
      <c r="I265" s="32">
        <v>-244706.22293347749</v>
      </c>
      <c r="J265" s="288">
        <f t="shared" si="15"/>
        <v>-0.13851581186261838</v>
      </c>
      <c r="K265" s="116">
        <v>200933.80156199995</v>
      </c>
      <c r="L265" s="116">
        <v>0</v>
      </c>
      <c r="M265" s="116">
        <v>14089.423321700904</v>
      </c>
      <c r="N265" s="116">
        <v>21774.029936917665</v>
      </c>
      <c r="O265" s="116">
        <v>0</v>
      </c>
      <c r="P265" s="117">
        <v>-73775.724999999991</v>
      </c>
      <c r="Q265" s="117">
        <v>31234.193027492045</v>
      </c>
      <c r="R265" s="117">
        <v>-120860.69158236854</v>
      </c>
      <c r="S265" s="118">
        <v>2144.5499999999997</v>
      </c>
      <c r="T265" s="22">
        <f t="shared" si="16"/>
        <v>-169166.64166773541</v>
      </c>
      <c r="U265" s="36">
        <v>658008.18657270377</v>
      </c>
      <c r="V265" s="22">
        <f t="shared" si="18"/>
        <v>488841.54490496835</v>
      </c>
      <c r="W265" s="22">
        <v>367381.62735902186</v>
      </c>
      <c r="X265" s="21">
        <f t="shared" si="17"/>
        <v>856223.17226399016</v>
      </c>
      <c r="Y265" s="20">
        <f t="shared" si="19"/>
        <v>578.9203328356931</v>
      </c>
      <c r="Z265" s="248">
        <v>11</v>
      </c>
    </row>
    <row r="266" spans="1:26" s="120" customFormat="1" ht="16.5">
      <c r="A266" s="20">
        <v>845</v>
      </c>
      <c r="B266" s="18" t="s">
        <v>292</v>
      </c>
      <c r="C266" s="21">
        <v>2882</v>
      </c>
      <c r="D266" s="21">
        <v>4190720.0300000003</v>
      </c>
      <c r="E266" s="21">
        <v>1538716.7821458494</v>
      </c>
      <c r="F266" s="21">
        <v>5729436.8121458497</v>
      </c>
      <c r="G266" s="114">
        <v>1359.93</v>
      </c>
      <c r="H266" s="32">
        <v>3919318.2600000002</v>
      </c>
      <c r="I266" s="32">
        <v>1810118.5521458494</v>
      </c>
      <c r="J266" s="288">
        <f t="shared" si="15"/>
        <v>0.31593306837917712</v>
      </c>
      <c r="K266" s="116">
        <v>364803.61187600001</v>
      </c>
      <c r="L266" s="116">
        <v>0</v>
      </c>
      <c r="M266" s="116">
        <v>32904.879724316226</v>
      </c>
      <c r="N266" s="116">
        <v>41887.100703555981</v>
      </c>
      <c r="O266" s="116">
        <v>0</v>
      </c>
      <c r="P266" s="117">
        <v>-146311.9835</v>
      </c>
      <c r="Q266" s="117">
        <v>132327.87187121573</v>
      </c>
      <c r="R266" s="117">
        <v>9805.6424723850105</v>
      </c>
      <c r="S266" s="118">
        <v>4178.8999999999996</v>
      </c>
      <c r="T266" s="22">
        <f t="shared" si="16"/>
        <v>2249714.5752933226</v>
      </c>
      <c r="U266" s="36">
        <v>1323281.919332657</v>
      </c>
      <c r="V266" s="22">
        <f t="shared" si="18"/>
        <v>3572996.4946259796</v>
      </c>
      <c r="W266" s="22">
        <v>595425.26634182327</v>
      </c>
      <c r="X266" s="21">
        <f t="shared" si="17"/>
        <v>4168421.7609678027</v>
      </c>
      <c r="Y266" s="20">
        <f t="shared" si="19"/>
        <v>1446.3642473864686</v>
      </c>
      <c r="Z266" s="248">
        <v>19</v>
      </c>
    </row>
    <row r="267" spans="1:26" s="120" customFormat="1" ht="16.5">
      <c r="A267" s="20">
        <v>846</v>
      </c>
      <c r="B267" s="18" t="s">
        <v>293</v>
      </c>
      <c r="C267" s="21">
        <v>4952</v>
      </c>
      <c r="D267" s="21">
        <v>6664587.2400000012</v>
      </c>
      <c r="E267" s="21">
        <v>896093.52346987883</v>
      </c>
      <c r="F267" s="21">
        <v>7560680.7634698804</v>
      </c>
      <c r="G267" s="114">
        <v>1359.93</v>
      </c>
      <c r="H267" s="32">
        <v>6734373.3600000003</v>
      </c>
      <c r="I267" s="32">
        <v>826307.40346988011</v>
      </c>
      <c r="J267" s="288">
        <f t="shared" ref="J267:J303" si="20">I267/F267</f>
        <v>0.10929007973227223</v>
      </c>
      <c r="K267" s="116">
        <v>53712.485349333336</v>
      </c>
      <c r="L267" s="116">
        <v>0</v>
      </c>
      <c r="M267" s="116">
        <v>55798.401942884746</v>
      </c>
      <c r="N267" s="116">
        <v>87551.116736673415</v>
      </c>
      <c r="O267" s="116">
        <v>0</v>
      </c>
      <c r="P267" s="117">
        <v>-257447.4325</v>
      </c>
      <c r="Q267" s="117">
        <v>1754702.8488937281</v>
      </c>
      <c r="R267" s="117">
        <v>726647.81290576479</v>
      </c>
      <c r="S267" s="118">
        <v>7180.4</v>
      </c>
      <c r="T267" s="22">
        <f t="shared" ref="T267:T303" si="21">SUM(K267:S267)+I267</f>
        <v>3254453.0367982644</v>
      </c>
      <c r="U267" s="36">
        <v>2947395.389431234</v>
      </c>
      <c r="V267" s="22">
        <f t="shared" si="18"/>
        <v>6201848.4262294983</v>
      </c>
      <c r="W267" s="22">
        <v>1137822.7546027547</v>
      </c>
      <c r="X267" s="21">
        <f t="shared" ref="X267:X303" si="22">SUM(V267:W267)</f>
        <v>7339671.1808322528</v>
      </c>
      <c r="Y267" s="20">
        <f t="shared" si="19"/>
        <v>1482.1630009758185</v>
      </c>
      <c r="Z267" s="248">
        <v>14</v>
      </c>
    </row>
    <row r="268" spans="1:26" s="120" customFormat="1" ht="16.5">
      <c r="A268" s="20">
        <v>848</v>
      </c>
      <c r="B268" s="18" t="s">
        <v>294</v>
      </c>
      <c r="C268" s="21">
        <v>4241</v>
      </c>
      <c r="D268" s="21">
        <v>5281402.41</v>
      </c>
      <c r="E268" s="21">
        <v>1516869.8232826579</v>
      </c>
      <c r="F268" s="21">
        <v>6798272.2332826583</v>
      </c>
      <c r="G268" s="114">
        <v>1359.93</v>
      </c>
      <c r="H268" s="32">
        <v>5767463.1299999999</v>
      </c>
      <c r="I268" s="32">
        <v>1030809.1032826584</v>
      </c>
      <c r="J268" s="288">
        <f t="shared" si="20"/>
        <v>0.15162810018640796</v>
      </c>
      <c r="K268" s="116">
        <v>240815.63709533331</v>
      </c>
      <c r="L268" s="116">
        <v>0</v>
      </c>
      <c r="M268" s="116">
        <v>47691.466936823672</v>
      </c>
      <c r="N268" s="116">
        <v>60219.408226375221</v>
      </c>
      <c r="O268" s="116">
        <v>0</v>
      </c>
      <c r="P268" s="117">
        <v>-234387.91499999998</v>
      </c>
      <c r="Q268" s="117">
        <v>589498.60468085529</v>
      </c>
      <c r="R268" s="117">
        <v>590624.29512437142</v>
      </c>
      <c r="S268" s="118">
        <v>6149.45</v>
      </c>
      <c r="T268" s="22">
        <f t="shared" si="21"/>
        <v>2331420.0503464174</v>
      </c>
      <c r="U268" s="36">
        <v>2436794.2552927681</v>
      </c>
      <c r="V268" s="22">
        <f t="shared" ref="V268:V303" si="23">SUM(T268:U268)</f>
        <v>4768214.305639185</v>
      </c>
      <c r="W268" s="22">
        <v>989321.16184801632</v>
      </c>
      <c r="X268" s="21">
        <f t="shared" si="22"/>
        <v>5757535.4674872011</v>
      </c>
      <c r="Y268" s="20">
        <f t="shared" ref="Y268:Y303" si="24">X268/C268</f>
        <v>1357.5891222558832</v>
      </c>
      <c r="Z268" s="248">
        <v>12</v>
      </c>
    </row>
    <row r="269" spans="1:26" s="120" customFormat="1" ht="16.5">
      <c r="A269" s="20">
        <v>849</v>
      </c>
      <c r="B269" s="18" t="s">
        <v>295</v>
      </c>
      <c r="C269" s="21">
        <v>2938</v>
      </c>
      <c r="D269" s="21">
        <v>4987301.75</v>
      </c>
      <c r="E269" s="21">
        <v>758758.9566397419</v>
      </c>
      <c r="F269" s="21">
        <v>5746060.7066397415</v>
      </c>
      <c r="G269" s="114">
        <v>1359.93</v>
      </c>
      <c r="H269" s="32">
        <v>3995474.3400000003</v>
      </c>
      <c r="I269" s="32">
        <v>1750586.3666397412</v>
      </c>
      <c r="J269" s="288">
        <f t="shared" si="20"/>
        <v>0.30465852277141581</v>
      </c>
      <c r="K269" s="116">
        <v>155699.4706106667</v>
      </c>
      <c r="L269" s="116">
        <v>0</v>
      </c>
      <c r="M269" s="116">
        <v>37283.512515052629</v>
      </c>
      <c r="N269" s="116">
        <v>49456.938230206491</v>
      </c>
      <c r="O269" s="116">
        <v>0</v>
      </c>
      <c r="P269" s="117">
        <v>-162945.80499999999</v>
      </c>
      <c r="Q269" s="117">
        <v>704344.65399877948</v>
      </c>
      <c r="R269" s="117">
        <v>190287.47309936062</v>
      </c>
      <c r="S269" s="118">
        <v>4260.0999999999995</v>
      </c>
      <c r="T269" s="22">
        <f t="shared" si="21"/>
        <v>2728972.710093807</v>
      </c>
      <c r="U269" s="36">
        <v>1535334.4102808973</v>
      </c>
      <c r="V269" s="22">
        <f t="shared" si="23"/>
        <v>4264307.1203747038</v>
      </c>
      <c r="W269" s="22">
        <v>698965.11716177571</v>
      </c>
      <c r="X269" s="21">
        <f t="shared" si="22"/>
        <v>4963272.2375364797</v>
      </c>
      <c r="Y269" s="20">
        <f t="shared" si="24"/>
        <v>1689.3370447707555</v>
      </c>
      <c r="Z269" s="248">
        <v>16</v>
      </c>
    </row>
    <row r="270" spans="1:26" s="120" customFormat="1" ht="16.5">
      <c r="A270" s="20">
        <v>850</v>
      </c>
      <c r="B270" s="18" t="s">
        <v>296</v>
      </c>
      <c r="C270" s="21">
        <v>2387</v>
      </c>
      <c r="D270" s="21">
        <v>4054207.26</v>
      </c>
      <c r="E270" s="21">
        <v>502671.04989457689</v>
      </c>
      <c r="F270" s="21">
        <v>4556878.3098945767</v>
      </c>
      <c r="G270" s="114">
        <v>1359.93</v>
      </c>
      <c r="H270" s="32">
        <v>3246152.91</v>
      </c>
      <c r="I270" s="32">
        <v>1310725.3998945765</v>
      </c>
      <c r="J270" s="288">
        <f t="shared" si="20"/>
        <v>0.28763669133944902</v>
      </c>
      <c r="K270" s="116">
        <v>30980.389234666665</v>
      </c>
      <c r="L270" s="116">
        <v>0</v>
      </c>
      <c r="M270" s="116">
        <v>18363.723132874104</v>
      </c>
      <c r="N270" s="116">
        <v>32849.404972353448</v>
      </c>
      <c r="O270" s="116">
        <v>0</v>
      </c>
      <c r="P270" s="117">
        <v>-128314.17000000001</v>
      </c>
      <c r="Q270" s="117">
        <v>284626.20327458519</v>
      </c>
      <c r="R270" s="117">
        <v>293810.16443008865</v>
      </c>
      <c r="S270" s="118">
        <v>3461.15</v>
      </c>
      <c r="T270" s="22">
        <f t="shared" si="21"/>
        <v>1846502.2649391447</v>
      </c>
      <c r="U270" s="36">
        <v>832594.64175759593</v>
      </c>
      <c r="V270" s="22">
        <f t="shared" si="23"/>
        <v>2679096.9066967405</v>
      </c>
      <c r="W270" s="22">
        <v>420099.42962818942</v>
      </c>
      <c r="X270" s="21">
        <f t="shared" si="22"/>
        <v>3099196.3363249302</v>
      </c>
      <c r="Y270" s="20">
        <f t="shared" si="24"/>
        <v>1298.3646151340301</v>
      </c>
      <c r="Z270" s="248">
        <v>13</v>
      </c>
    </row>
    <row r="271" spans="1:26" s="120" customFormat="1" ht="16.5">
      <c r="A271" s="20">
        <v>851</v>
      </c>
      <c r="B271" s="18" t="s">
        <v>297</v>
      </c>
      <c r="C271" s="21">
        <v>21333</v>
      </c>
      <c r="D271" s="21">
        <v>33507764.920000002</v>
      </c>
      <c r="E271" s="21">
        <v>3697156.7772946861</v>
      </c>
      <c r="F271" s="21">
        <v>37204921.69729469</v>
      </c>
      <c r="G271" s="114">
        <v>1359.93</v>
      </c>
      <c r="H271" s="32">
        <v>29011386.690000001</v>
      </c>
      <c r="I271" s="32">
        <v>8193535.0072946884</v>
      </c>
      <c r="J271" s="288">
        <f t="shared" si="20"/>
        <v>0.22022718053161422</v>
      </c>
      <c r="K271" s="116">
        <v>188191.66212600004</v>
      </c>
      <c r="L271" s="116">
        <v>0</v>
      </c>
      <c r="M271" s="116">
        <v>276595.43511029205</v>
      </c>
      <c r="N271" s="116">
        <v>354478.26123975654</v>
      </c>
      <c r="O271" s="116">
        <v>0</v>
      </c>
      <c r="P271" s="117">
        <v>-1535780.9245500001</v>
      </c>
      <c r="Q271" s="117">
        <v>-989765.16527233063</v>
      </c>
      <c r="R271" s="117">
        <v>-951868.8144810478</v>
      </c>
      <c r="S271" s="118">
        <v>30932.85</v>
      </c>
      <c r="T271" s="22">
        <f t="shared" si="21"/>
        <v>5566318.3114673588</v>
      </c>
      <c r="U271" s="36">
        <v>6501141.1516927658</v>
      </c>
      <c r="V271" s="22">
        <f t="shared" si="23"/>
        <v>12067459.463160124</v>
      </c>
      <c r="W271" s="22">
        <v>3292338.6038466329</v>
      </c>
      <c r="X271" s="21">
        <f t="shared" si="22"/>
        <v>15359798.067006756</v>
      </c>
      <c r="Y271" s="20">
        <f t="shared" si="24"/>
        <v>720.00178441882326</v>
      </c>
      <c r="Z271" s="248">
        <v>19</v>
      </c>
    </row>
    <row r="272" spans="1:26" s="120" customFormat="1" ht="16.5">
      <c r="A272" s="20">
        <v>853</v>
      </c>
      <c r="B272" s="18" t="s">
        <v>298</v>
      </c>
      <c r="C272" s="21">
        <v>195137</v>
      </c>
      <c r="D272" s="21">
        <v>229905975.91999999</v>
      </c>
      <c r="E272" s="21">
        <v>71426355.633541182</v>
      </c>
      <c r="F272" s="21">
        <v>301332331.55354118</v>
      </c>
      <c r="G272" s="114">
        <v>1359.93</v>
      </c>
      <c r="H272" s="32">
        <v>265372660.41000003</v>
      </c>
      <c r="I272" s="32">
        <v>35959671.143541157</v>
      </c>
      <c r="J272" s="288">
        <f t="shared" si="20"/>
        <v>0.11933558857806066</v>
      </c>
      <c r="K272" s="116">
        <v>0</v>
      </c>
      <c r="L272" s="116">
        <v>0</v>
      </c>
      <c r="M272" s="116">
        <v>3064927.9252317157</v>
      </c>
      <c r="N272" s="116">
        <v>3691476.41390714</v>
      </c>
      <c r="O272" s="116">
        <v>1288376.3698548684</v>
      </c>
      <c r="P272" s="117">
        <v>-20486723.517249998</v>
      </c>
      <c r="Q272" s="117">
        <v>-17025421.368802838</v>
      </c>
      <c r="R272" s="117">
        <v>1862510.4308394468</v>
      </c>
      <c r="S272" s="118">
        <v>282948.64999999997</v>
      </c>
      <c r="T272" s="22">
        <f t="shared" si="21"/>
        <v>8637766.0473214909</v>
      </c>
      <c r="U272" s="36">
        <v>-2685618.2239423799</v>
      </c>
      <c r="V272" s="22">
        <f t="shared" si="23"/>
        <v>5952147.8233791105</v>
      </c>
      <c r="W272" s="22">
        <v>31340782.047305323</v>
      </c>
      <c r="X272" s="21">
        <f t="shared" si="22"/>
        <v>37292929.87068443</v>
      </c>
      <c r="Y272" s="20">
        <f t="shared" si="24"/>
        <v>191.11152611080641</v>
      </c>
      <c r="Z272" s="248">
        <v>2</v>
      </c>
    </row>
    <row r="273" spans="1:26" s="120" customFormat="1" ht="16.5">
      <c r="A273" s="20">
        <v>854</v>
      </c>
      <c r="B273" s="18" t="s">
        <v>299</v>
      </c>
      <c r="C273" s="21">
        <v>3296</v>
      </c>
      <c r="D273" s="21">
        <v>2937855.23</v>
      </c>
      <c r="E273" s="21">
        <v>1704330.3469317912</v>
      </c>
      <c r="F273" s="21">
        <v>4642185.5769317914</v>
      </c>
      <c r="G273" s="114">
        <v>1359.93</v>
      </c>
      <c r="H273" s="32">
        <v>4482329.28</v>
      </c>
      <c r="I273" s="32">
        <v>159856.29693179112</v>
      </c>
      <c r="J273" s="288">
        <f t="shared" si="20"/>
        <v>3.4435567963107289E-2</v>
      </c>
      <c r="K273" s="116">
        <v>1066297.3582079997</v>
      </c>
      <c r="L273" s="116">
        <v>0</v>
      </c>
      <c r="M273" s="116">
        <v>41494.515971941124</v>
      </c>
      <c r="N273" s="116">
        <v>54349.905767920005</v>
      </c>
      <c r="O273" s="116">
        <v>0</v>
      </c>
      <c r="P273" s="117">
        <v>-149256.20499999999</v>
      </c>
      <c r="Q273" s="117">
        <v>515586.66422165488</v>
      </c>
      <c r="R273" s="117">
        <v>194282.35786278188</v>
      </c>
      <c r="S273" s="118">
        <v>4779.2</v>
      </c>
      <c r="T273" s="22">
        <f t="shared" si="21"/>
        <v>1887390.0939640887</v>
      </c>
      <c r="U273" s="36">
        <v>1301769.9332316127</v>
      </c>
      <c r="V273" s="22">
        <f t="shared" si="23"/>
        <v>3189160.0271957014</v>
      </c>
      <c r="W273" s="22">
        <v>677713.52548992482</v>
      </c>
      <c r="X273" s="21">
        <f t="shared" si="22"/>
        <v>3866873.5526856263</v>
      </c>
      <c r="Y273" s="20">
        <f t="shared" si="24"/>
        <v>1173.2019273924836</v>
      </c>
      <c r="Z273" s="248">
        <v>19</v>
      </c>
    </row>
    <row r="274" spans="1:26" s="120" customFormat="1" ht="16.5">
      <c r="A274" s="20">
        <v>857</v>
      </c>
      <c r="B274" s="18" t="s">
        <v>300</v>
      </c>
      <c r="C274" s="21">
        <v>2420</v>
      </c>
      <c r="D274" s="21">
        <v>2354390.5</v>
      </c>
      <c r="E274" s="21">
        <v>766955.43057904835</v>
      </c>
      <c r="F274" s="21">
        <v>3121345.9305790486</v>
      </c>
      <c r="G274" s="114">
        <v>1359.93</v>
      </c>
      <c r="H274" s="32">
        <v>3291030.6</v>
      </c>
      <c r="I274" s="32">
        <v>-169684.66942095151</v>
      </c>
      <c r="J274" s="288">
        <f t="shared" si="20"/>
        <v>-5.4362660594134429E-2</v>
      </c>
      <c r="K274" s="116">
        <v>263389.87179999996</v>
      </c>
      <c r="L274" s="116">
        <v>0</v>
      </c>
      <c r="M274" s="116">
        <v>25391.376845827181</v>
      </c>
      <c r="N274" s="116">
        <v>30319.226640640914</v>
      </c>
      <c r="O274" s="116">
        <v>0</v>
      </c>
      <c r="P274" s="117">
        <v>-163568.5</v>
      </c>
      <c r="Q274" s="117">
        <v>-1109813.7035469699</v>
      </c>
      <c r="R274" s="117">
        <v>-750493.89775389875</v>
      </c>
      <c r="S274" s="118">
        <v>3509</v>
      </c>
      <c r="T274" s="22">
        <f t="shared" si="21"/>
        <v>-1870951.295435352</v>
      </c>
      <c r="U274" s="36">
        <v>971581.07771805557</v>
      </c>
      <c r="V274" s="22">
        <f t="shared" si="23"/>
        <v>-899370.21771729644</v>
      </c>
      <c r="W274" s="22">
        <v>527451.85057411972</v>
      </c>
      <c r="X274" s="21">
        <f t="shared" si="22"/>
        <v>-371918.36714317673</v>
      </c>
      <c r="Y274" s="20">
        <f t="shared" si="24"/>
        <v>-153.68527567899864</v>
      </c>
      <c r="Z274" s="248">
        <v>11</v>
      </c>
    </row>
    <row r="275" spans="1:26" s="120" customFormat="1" ht="16.5">
      <c r="A275" s="20">
        <v>858</v>
      </c>
      <c r="B275" s="18" t="s">
        <v>301</v>
      </c>
      <c r="C275" s="21">
        <v>39718</v>
      </c>
      <c r="D275" s="21">
        <v>67498797.189999998</v>
      </c>
      <c r="E275" s="21">
        <v>8072599.6857604105</v>
      </c>
      <c r="F275" s="21">
        <v>75571396.875760406</v>
      </c>
      <c r="G275" s="114">
        <v>1359.93</v>
      </c>
      <c r="H275" s="32">
        <v>54013699.740000002</v>
      </c>
      <c r="I275" s="32">
        <v>21557697.135760404</v>
      </c>
      <c r="J275" s="288">
        <f t="shared" si="20"/>
        <v>0.28526265263035061</v>
      </c>
      <c r="K275" s="116">
        <v>0</v>
      </c>
      <c r="L275" s="116">
        <v>0</v>
      </c>
      <c r="M275" s="116">
        <v>405191.24145931046</v>
      </c>
      <c r="N275" s="116">
        <v>807074.99668735999</v>
      </c>
      <c r="O275" s="116">
        <v>360754.65165916545</v>
      </c>
      <c r="P275" s="117">
        <v>-2569882.76315</v>
      </c>
      <c r="Q275" s="117">
        <v>4186990.4005118897</v>
      </c>
      <c r="R275" s="117">
        <v>1964928.3638382002</v>
      </c>
      <c r="S275" s="118">
        <v>57591.1</v>
      </c>
      <c r="T275" s="22">
        <f t="shared" si="21"/>
        <v>26770345.126766331</v>
      </c>
      <c r="U275" s="36">
        <v>-703436.03947544389</v>
      </c>
      <c r="V275" s="22">
        <f t="shared" si="23"/>
        <v>26066909.087290887</v>
      </c>
      <c r="W275" s="22">
        <v>4629137.4877160424</v>
      </c>
      <c r="X275" s="21">
        <f t="shared" si="22"/>
        <v>30696046.575006928</v>
      </c>
      <c r="Y275" s="20">
        <f t="shared" si="24"/>
        <v>772.84975514897349</v>
      </c>
      <c r="Z275" s="248">
        <v>1</v>
      </c>
    </row>
    <row r="276" spans="1:26" s="120" customFormat="1" ht="16.5">
      <c r="A276" s="20">
        <v>859</v>
      </c>
      <c r="B276" s="18" t="s">
        <v>302</v>
      </c>
      <c r="C276" s="21">
        <v>6593</v>
      </c>
      <c r="D276" s="21">
        <v>18421228.290000003</v>
      </c>
      <c r="E276" s="21">
        <v>873314.28055696678</v>
      </c>
      <c r="F276" s="21">
        <v>19294542.570556968</v>
      </c>
      <c r="G276" s="114">
        <v>1359.93</v>
      </c>
      <c r="H276" s="32">
        <v>8966018.4900000002</v>
      </c>
      <c r="I276" s="32">
        <v>10328524.080556968</v>
      </c>
      <c r="J276" s="288">
        <f t="shared" si="20"/>
        <v>0.53530805629556932</v>
      </c>
      <c r="K276" s="116">
        <v>0</v>
      </c>
      <c r="L276" s="116">
        <v>0</v>
      </c>
      <c r="M276" s="116">
        <v>46034.621009307557</v>
      </c>
      <c r="N276" s="116">
        <v>123094.16522161594</v>
      </c>
      <c r="O276" s="116">
        <v>0</v>
      </c>
      <c r="P276" s="117">
        <v>-289692.59999999998</v>
      </c>
      <c r="Q276" s="117">
        <v>-1269966.4205834512</v>
      </c>
      <c r="R276" s="117">
        <v>-1602539.1589233917</v>
      </c>
      <c r="S276" s="118">
        <v>9559.85</v>
      </c>
      <c r="T276" s="22">
        <f t="shared" si="21"/>
        <v>7345014.5372810494</v>
      </c>
      <c r="U276" s="36">
        <v>4826238.4439452421</v>
      </c>
      <c r="V276" s="22">
        <f t="shared" si="23"/>
        <v>12171252.981226292</v>
      </c>
      <c r="W276" s="22">
        <v>968220.28774869477</v>
      </c>
      <c r="X276" s="21">
        <f t="shared" si="22"/>
        <v>13139473.268974986</v>
      </c>
      <c r="Y276" s="20">
        <f t="shared" si="24"/>
        <v>1992.9430106135273</v>
      </c>
      <c r="Z276" s="248">
        <v>17</v>
      </c>
    </row>
    <row r="277" spans="1:26" s="120" customFormat="1" ht="16.5">
      <c r="A277" s="20">
        <v>886</v>
      </c>
      <c r="B277" s="18" t="s">
        <v>303</v>
      </c>
      <c r="C277" s="21">
        <v>12669</v>
      </c>
      <c r="D277" s="21">
        <v>19583107.739999998</v>
      </c>
      <c r="E277" s="21">
        <v>1610888.9615419006</v>
      </c>
      <c r="F277" s="21">
        <v>21193996.701541901</v>
      </c>
      <c r="G277" s="114">
        <v>1359.93</v>
      </c>
      <c r="H277" s="32">
        <v>17228953.170000002</v>
      </c>
      <c r="I277" s="32">
        <v>3965043.5315418988</v>
      </c>
      <c r="J277" s="288">
        <f t="shared" si="20"/>
        <v>0.18708333248223233</v>
      </c>
      <c r="K277" s="116">
        <v>0</v>
      </c>
      <c r="L277" s="116">
        <v>0</v>
      </c>
      <c r="M277" s="116">
        <v>119611.92956312909</v>
      </c>
      <c r="N277" s="116">
        <v>217748.15651806525</v>
      </c>
      <c r="O277" s="116">
        <v>0</v>
      </c>
      <c r="P277" s="117">
        <v>-770281.96000000008</v>
      </c>
      <c r="Q277" s="117">
        <v>-141052.78831426238</v>
      </c>
      <c r="R277" s="117">
        <v>-565052.86245624186</v>
      </c>
      <c r="S277" s="118">
        <v>18370.05</v>
      </c>
      <c r="T277" s="22">
        <f t="shared" si="21"/>
        <v>2844386.0568525889</v>
      </c>
      <c r="U277" s="36">
        <v>4289664.6657589925</v>
      </c>
      <c r="V277" s="22">
        <f t="shared" si="23"/>
        <v>7134050.7226115819</v>
      </c>
      <c r="W277" s="22">
        <v>1935332.8315087492</v>
      </c>
      <c r="X277" s="21">
        <f t="shared" si="22"/>
        <v>9069383.554120332</v>
      </c>
      <c r="Y277" s="20">
        <f t="shared" si="24"/>
        <v>715.87209362383237</v>
      </c>
      <c r="Z277" s="248">
        <v>4</v>
      </c>
    </row>
    <row r="278" spans="1:26" s="120" customFormat="1" ht="16.5">
      <c r="A278" s="20">
        <v>887</v>
      </c>
      <c r="B278" s="18" t="s">
        <v>304</v>
      </c>
      <c r="C278" s="21">
        <v>4669</v>
      </c>
      <c r="D278" s="21">
        <v>5837359.5900000008</v>
      </c>
      <c r="E278" s="21">
        <v>1034336.0085475891</v>
      </c>
      <c r="F278" s="21">
        <v>6871695.59854759</v>
      </c>
      <c r="G278" s="114">
        <v>1359.93</v>
      </c>
      <c r="H278" s="32">
        <v>6349513.1699999999</v>
      </c>
      <c r="I278" s="32">
        <v>522182.42854759004</v>
      </c>
      <c r="J278" s="288">
        <f t="shared" si="20"/>
        <v>7.599033179786939E-2</v>
      </c>
      <c r="K278" s="116">
        <v>0</v>
      </c>
      <c r="L278" s="116">
        <v>0</v>
      </c>
      <c r="M278" s="116">
        <v>47828.001181774831</v>
      </c>
      <c r="N278" s="116">
        <v>70319.085168961348</v>
      </c>
      <c r="O278" s="116">
        <v>0</v>
      </c>
      <c r="P278" s="117">
        <v>-377067.72499999998</v>
      </c>
      <c r="Q278" s="117">
        <v>-413029.62838200323</v>
      </c>
      <c r="R278" s="117">
        <v>-194736.86893043312</v>
      </c>
      <c r="S278" s="118">
        <v>6770.05</v>
      </c>
      <c r="T278" s="22">
        <f t="shared" si="21"/>
        <v>-337734.65741411014</v>
      </c>
      <c r="U278" s="36">
        <v>2399838.7507077456</v>
      </c>
      <c r="V278" s="22">
        <f t="shared" si="23"/>
        <v>2062104.0932936354</v>
      </c>
      <c r="W278" s="22">
        <v>1059397.7324163243</v>
      </c>
      <c r="X278" s="21">
        <f t="shared" si="22"/>
        <v>3121501.8257099595</v>
      </c>
      <c r="Y278" s="20">
        <f t="shared" si="24"/>
        <v>668.5589688819789</v>
      </c>
      <c r="Z278" s="248">
        <v>6</v>
      </c>
    </row>
    <row r="279" spans="1:26" s="120" customFormat="1" ht="16.5">
      <c r="A279" s="20">
        <v>889</v>
      </c>
      <c r="B279" s="18" t="s">
        <v>305</v>
      </c>
      <c r="C279" s="21">
        <v>2568</v>
      </c>
      <c r="D279" s="21">
        <v>3639908.96</v>
      </c>
      <c r="E279" s="21">
        <v>1592201.7756455862</v>
      </c>
      <c r="F279" s="21">
        <v>5232110.7356455866</v>
      </c>
      <c r="G279" s="114">
        <v>1359.93</v>
      </c>
      <c r="H279" s="32">
        <v>3492300.24</v>
      </c>
      <c r="I279" s="32">
        <v>1739810.4956455864</v>
      </c>
      <c r="J279" s="288">
        <f t="shared" si="20"/>
        <v>0.33252554916174043</v>
      </c>
      <c r="K279" s="116">
        <v>321204.51038400002</v>
      </c>
      <c r="L279" s="116">
        <v>0</v>
      </c>
      <c r="M279" s="116">
        <v>29185.290259162757</v>
      </c>
      <c r="N279" s="116">
        <v>45060.495363053175</v>
      </c>
      <c r="O279" s="116">
        <v>0</v>
      </c>
      <c r="P279" s="117">
        <v>-108366.575</v>
      </c>
      <c r="Q279" s="117">
        <v>1089285.4322706249</v>
      </c>
      <c r="R279" s="117">
        <v>428441.06138360279</v>
      </c>
      <c r="S279" s="118">
        <v>3723.6</v>
      </c>
      <c r="T279" s="22">
        <f t="shared" si="21"/>
        <v>3548344.3103060303</v>
      </c>
      <c r="U279" s="36">
        <v>1009703.136165547</v>
      </c>
      <c r="V279" s="22">
        <f t="shared" si="23"/>
        <v>4558047.4464715775</v>
      </c>
      <c r="W279" s="22">
        <v>555205.31133360858</v>
      </c>
      <c r="X279" s="21">
        <f t="shared" si="22"/>
        <v>5113252.7578051863</v>
      </c>
      <c r="Y279" s="20">
        <f t="shared" si="24"/>
        <v>1991.1420396437641</v>
      </c>
      <c r="Z279" s="248">
        <v>17</v>
      </c>
    </row>
    <row r="280" spans="1:26" s="120" customFormat="1" ht="16.5">
      <c r="A280" s="20">
        <v>890</v>
      </c>
      <c r="B280" s="18" t="s">
        <v>306</v>
      </c>
      <c r="C280" s="21">
        <v>1176</v>
      </c>
      <c r="D280" s="21">
        <v>1447263.9</v>
      </c>
      <c r="E280" s="21">
        <v>1167726.1580214628</v>
      </c>
      <c r="F280" s="21">
        <v>2614990.0580214625</v>
      </c>
      <c r="G280" s="114">
        <v>1359.93</v>
      </c>
      <c r="H280" s="32">
        <v>1599277.6800000002</v>
      </c>
      <c r="I280" s="32">
        <v>1015712.3780214624</v>
      </c>
      <c r="J280" s="288">
        <f t="shared" si="20"/>
        <v>0.38841921211354979</v>
      </c>
      <c r="K280" s="116">
        <v>422098.90464000008</v>
      </c>
      <c r="L280" s="116">
        <v>451296.72</v>
      </c>
      <c r="M280" s="116">
        <v>14085.879612438341</v>
      </c>
      <c r="N280" s="116">
        <v>18075.198471188418</v>
      </c>
      <c r="O280" s="116">
        <v>0</v>
      </c>
      <c r="P280" s="117">
        <v>-57765.855000000003</v>
      </c>
      <c r="Q280" s="117">
        <v>119373.96570226965</v>
      </c>
      <c r="R280" s="117">
        <v>577144.85916695406</v>
      </c>
      <c r="S280" s="118">
        <v>1705.2</v>
      </c>
      <c r="T280" s="22">
        <f t="shared" si="21"/>
        <v>2561727.2506143129</v>
      </c>
      <c r="U280" s="36">
        <v>493191.7065052056</v>
      </c>
      <c r="V280" s="22">
        <f t="shared" si="23"/>
        <v>3054918.9571195184</v>
      </c>
      <c r="W280" s="22">
        <v>234551.63909570267</v>
      </c>
      <c r="X280" s="21">
        <f t="shared" si="22"/>
        <v>3289470.5962152211</v>
      </c>
      <c r="Y280" s="20">
        <f t="shared" si="24"/>
        <v>2797.1688743326708</v>
      </c>
      <c r="Z280" s="248">
        <v>19</v>
      </c>
    </row>
    <row r="281" spans="1:26" s="120" customFormat="1" ht="16.5">
      <c r="A281" s="20">
        <v>892</v>
      </c>
      <c r="B281" s="18" t="s">
        <v>307</v>
      </c>
      <c r="C281" s="21">
        <v>3634</v>
      </c>
      <c r="D281" s="21">
        <v>8295453.29</v>
      </c>
      <c r="E281" s="21">
        <v>619032.03276397893</v>
      </c>
      <c r="F281" s="21">
        <v>8914485.3227639794</v>
      </c>
      <c r="G281" s="114">
        <v>1359.93</v>
      </c>
      <c r="H281" s="32">
        <v>4941985.62</v>
      </c>
      <c r="I281" s="32">
        <v>3972499.7027639793</v>
      </c>
      <c r="J281" s="288">
        <f t="shared" si="20"/>
        <v>0.44562300109685821</v>
      </c>
      <c r="K281" s="116">
        <v>0</v>
      </c>
      <c r="L281" s="116">
        <v>0</v>
      </c>
      <c r="M281" s="116">
        <v>27742.702357196784</v>
      </c>
      <c r="N281" s="116">
        <v>71540.806751265583</v>
      </c>
      <c r="O281" s="116">
        <v>0</v>
      </c>
      <c r="P281" s="117">
        <v>-193779.77499999997</v>
      </c>
      <c r="Q281" s="117">
        <v>377503.70580947527</v>
      </c>
      <c r="R281" s="117">
        <v>130506.25360763166</v>
      </c>
      <c r="S281" s="118">
        <v>5269.3</v>
      </c>
      <c r="T281" s="22">
        <f t="shared" si="21"/>
        <v>4391282.6962895487</v>
      </c>
      <c r="U281" s="36">
        <v>2042123.3990140557</v>
      </c>
      <c r="V281" s="22">
        <f t="shared" si="23"/>
        <v>6433406.0953036044</v>
      </c>
      <c r="W281" s="22">
        <v>596788.2530678059</v>
      </c>
      <c r="X281" s="21">
        <f t="shared" si="22"/>
        <v>7030194.3483714107</v>
      </c>
      <c r="Y281" s="20">
        <f t="shared" si="24"/>
        <v>1934.5609103938939</v>
      </c>
      <c r="Z281" s="248">
        <v>13</v>
      </c>
    </row>
    <row r="282" spans="1:26" s="120" customFormat="1" ht="16.5">
      <c r="A282" s="20">
        <v>893</v>
      </c>
      <c r="B282" s="18" t="s">
        <v>308</v>
      </c>
      <c r="C282" s="21">
        <v>7497</v>
      </c>
      <c r="D282" s="21">
        <v>12930559.609999999</v>
      </c>
      <c r="E282" s="21">
        <v>3848114.7642773185</v>
      </c>
      <c r="F282" s="21">
        <v>16778674.374277316</v>
      </c>
      <c r="G282" s="114">
        <v>1359.93</v>
      </c>
      <c r="H282" s="32">
        <v>10195395.210000001</v>
      </c>
      <c r="I282" s="32">
        <v>6583279.1642773151</v>
      </c>
      <c r="J282" s="288">
        <f t="shared" si="20"/>
        <v>0.3923599098132487</v>
      </c>
      <c r="K282" s="116">
        <v>5409.9201659999999</v>
      </c>
      <c r="L282" s="116">
        <v>0</v>
      </c>
      <c r="M282" s="116">
        <v>96156.963753753138</v>
      </c>
      <c r="N282" s="116">
        <v>113907.03805154322</v>
      </c>
      <c r="O282" s="116">
        <v>14081.554846890293</v>
      </c>
      <c r="P282" s="117">
        <v>-324378.03499999997</v>
      </c>
      <c r="Q282" s="117">
        <v>-632871.37483209744</v>
      </c>
      <c r="R282" s="117">
        <v>-195057.98474964002</v>
      </c>
      <c r="S282" s="118">
        <v>10870.65</v>
      </c>
      <c r="T282" s="22">
        <f t="shared" si="21"/>
        <v>5671397.8965137647</v>
      </c>
      <c r="U282" s="36">
        <v>2204497.2578866798</v>
      </c>
      <c r="V282" s="22">
        <f t="shared" si="23"/>
        <v>7875895.1544004446</v>
      </c>
      <c r="W282" s="22">
        <v>1521040.3856361366</v>
      </c>
      <c r="X282" s="21">
        <f t="shared" si="22"/>
        <v>9396935.5400365815</v>
      </c>
      <c r="Y282" s="20">
        <f t="shared" si="24"/>
        <v>1253.4261091151902</v>
      </c>
      <c r="Z282" s="248">
        <v>15</v>
      </c>
    </row>
    <row r="283" spans="1:26" s="120" customFormat="1" ht="16.5">
      <c r="A283" s="20">
        <v>895</v>
      </c>
      <c r="B283" s="18" t="s">
        <v>309</v>
      </c>
      <c r="C283" s="21">
        <v>15463</v>
      </c>
      <c r="D283" s="21">
        <v>19493956.469999999</v>
      </c>
      <c r="E283" s="21">
        <v>3870684.8216181258</v>
      </c>
      <c r="F283" s="21">
        <v>23364641.291618124</v>
      </c>
      <c r="G283" s="114">
        <v>1359.93</v>
      </c>
      <c r="H283" s="32">
        <v>21028597.59</v>
      </c>
      <c r="I283" s="32">
        <v>2336043.7016181238</v>
      </c>
      <c r="J283" s="288">
        <f t="shared" si="20"/>
        <v>9.9982005820742501E-2</v>
      </c>
      <c r="K283" s="116">
        <v>0</v>
      </c>
      <c r="L283" s="116">
        <v>0</v>
      </c>
      <c r="M283" s="116">
        <v>251296.41410416435</v>
      </c>
      <c r="N283" s="116">
        <v>246017.10897606853</v>
      </c>
      <c r="O283" s="116">
        <v>0</v>
      </c>
      <c r="P283" s="117">
        <v>-939002.47389999998</v>
      </c>
      <c r="Q283" s="117">
        <v>1087190.5307428802</v>
      </c>
      <c r="R283" s="117">
        <v>1706487.9592344095</v>
      </c>
      <c r="S283" s="118">
        <v>22421.35</v>
      </c>
      <c r="T283" s="22">
        <f t="shared" si="21"/>
        <v>4710454.5907756463</v>
      </c>
      <c r="U283" s="36">
        <v>1470319.0186654124</v>
      </c>
      <c r="V283" s="22">
        <f t="shared" si="23"/>
        <v>6180773.6094410587</v>
      </c>
      <c r="W283" s="22">
        <v>2613083.7152337567</v>
      </c>
      <c r="X283" s="21">
        <f t="shared" si="22"/>
        <v>8793857.3246748149</v>
      </c>
      <c r="Y283" s="20">
        <f t="shared" si="24"/>
        <v>568.70318338451887</v>
      </c>
      <c r="Z283" s="248">
        <v>2</v>
      </c>
    </row>
    <row r="284" spans="1:26" s="120" customFormat="1" ht="16.5">
      <c r="A284" s="20">
        <v>905</v>
      </c>
      <c r="B284" s="18" t="s">
        <v>310</v>
      </c>
      <c r="C284" s="21">
        <v>67615</v>
      </c>
      <c r="D284" s="21">
        <v>94401027.469999999</v>
      </c>
      <c r="E284" s="21">
        <v>22244930.773682512</v>
      </c>
      <c r="F284" s="21">
        <v>116645958.2436825</v>
      </c>
      <c r="G284" s="114">
        <v>1359.93</v>
      </c>
      <c r="H284" s="32">
        <v>91951666.950000003</v>
      </c>
      <c r="I284" s="32">
        <v>24694291.293682501</v>
      </c>
      <c r="J284" s="288">
        <f t="shared" si="20"/>
        <v>0.21170293137884985</v>
      </c>
      <c r="K284" s="116">
        <v>0</v>
      </c>
      <c r="L284" s="116">
        <v>0</v>
      </c>
      <c r="M284" s="116">
        <v>1078593.335769383</v>
      </c>
      <c r="N284" s="116">
        <v>1466594.5377167361</v>
      </c>
      <c r="O284" s="116">
        <v>21097.232440473865</v>
      </c>
      <c r="P284" s="117">
        <v>-5818115.7030000007</v>
      </c>
      <c r="Q284" s="117">
        <v>-9982524.3593746722</v>
      </c>
      <c r="R284" s="117">
        <v>-4173467.9497271087</v>
      </c>
      <c r="S284" s="118">
        <v>98041.75</v>
      </c>
      <c r="T284" s="22">
        <f t="shared" si="21"/>
        <v>7384510.137507312</v>
      </c>
      <c r="U284" s="36">
        <v>2607193.6995339738</v>
      </c>
      <c r="V284" s="22">
        <f t="shared" si="23"/>
        <v>9991703.8370412849</v>
      </c>
      <c r="W284" s="22">
        <v>10466596.893593699</v>
      </c>
      <c r="X284" s="21">
        <f t="shared" si="22"/>
        <v>20458300.730634984</v>
      </c>
      <c r="Y284" s="20">
        <f t="shared" si="24"/>
        <v>302.57044636005298</v>
      </c>
      <c r="Z284" s="248">
        <v>15</v>
      </c>
    </row>
    <row r="285" spans="1:26" s="120" customFormat="1" ht="16.5">
      <c r="A285" s="20">
        <v>908</v>
      </c>
      <c r="B285" s="18" t="s">
        <v>311</v>
      </c>
      <c r="C285" s="21">
        <v>20695</v>
      </c>
      <c r="D285" s="21">
        <v>30105378.25</v>
      </c>
      <c r="E285" s="21">
        <v>3160496.1882013893</v>
      </c>
      <c r="F285" s="21">
        <v>33265874.43820139</v>
      </c>
      <c r="G285" s="114">
        <v>1359.93</v>
      </c>
      <c r="H285" s="32">
        <v>28143751.350000001</v>
      </c>
      <c r="I285" s="32">
        <v>5122123.0882013887</v>
      </c>
      <c r="J285" s="288">
        <f t="shared" si="20"/>
        <v>0.15397530276009574</v>
      </c>
      <c r="K285" s="116">
        <v>0</v>
      </c>
      <c r="L285" s="116">
        <v>0</v>
      </c>
      <c r="M285" s="116">
        <v>220312.49691134869</v>
      </c>
      <c r="N285" s="116">
        <v>376408.42529680417</v>
      </c>
      <c r="O285" s="116">
        <v>0</v>
      </c>
      <c r="P285" s="117">
        <v>-1434750.0212000001</v>
      </c>
      <c r="Q285" s="117">
        <v>-196172.36368123142</v>
      </c>
      <c r="R285" s="117">
        <v>261349.39126429276</v>
      </c>
      <c r="S285" s="118">
        <v>30007.75</v>
      </c>
      <c r="T285" s="22">
        <f t="shared" si="21"/>
        <v>4379278.7667926028</v>
      </c>
      <c r="U285" s="36">
        <v>4395558.9322686261</v>
      </c>
      <c r="V285" s="22">
        <f t="shared" si="23"/>
        <v>8774837.6990612298</v>
      </c>
      <c r="W285" s="22">
        <v>2924192.5603013136</v>
      </c>
      <c r="X285" s="21">
        <f t="shared" si="22"/>
        <v>11699030.259362543</v>
      </c>
      <c r="Y285" s="20">
        <f t="shared" si="24"/>
        <v>565.30709153720909</v>
      </c>
      <c r="Z285" s="248">
        <v>6</v>
      </c>
    </row>
    <row r="286" spans="1:26" s="120" customFormat="1" ht="16.5">
      <c r="A286" s="20">
        <v>915</v>
      </c>
      <c r="B286" s="18" t="s">
        <v>312</v>
      </c>
      <c r="C286" s="21">
        <v>19973</v>
      </c>
      <c r="D286" s="21">
        <v>22912986.099999998</v>
      </c>
      <c r="E286" s="21">
        <v>3547430.6945938477</v>
      </c>
      <c r="F286" s="21">
        <v>26460416.794593845</v>
      </c>
      <c r="G286" s="114">
        <v>1359.93</v>
      </c>
      <c r="H286" s="32">
        <v>27161881.890000001</v>
      </c>
      <c r="I286" s="32">
        <v>-701465.09540615603</v>
      </c>
      <c r="J286" s="288">
        <f t="shared" si="20"/>
        <v>-2.6509979069924292E-2</v>
      </c>
      <c r="K286" s="116">
        <v>86741.474043333335</v>
      </c>
      <c r="L286" s="116">
        <v>0</v>
      </c>
      <c r="M286" s="116">
        <v>287071.36620714923</v>
      </c>
      <c r="N286" s="116">
        <v>387162.08317892905</v>
      </c>
      <c r="O286" s="116">
        <v>0</v>
      </c>
      <c r="P286" s="117">
        <v>-1896798.8049999999</v>
      </c>
      <c r="Q286" s="117">
        <v>773633.93252304895</v>
      </c>
      <c r="R286" s="117">
        <v>1033412.9961954993</v>
      </c>
      <c r="S286" s="118">
        <v>28960.85</v>
      </c>
      <c r="T286" s="22">
        <f t="shared" si="21"/>
        <v>-1281.1982581961202</v>
      </c>
      <c r="U286" s="36">
        <v>6452901.9726271033</v>
      </c>
      <c r="V286" s="22">
        <f t="shared" si="23"/>
        <v>6451620.7743689073</v>
      </c>
      <c r="W286" s="22">
        <v>3323029.3194958591</v>
      </c>
      <c r="X286" s="21">
        <f t="shared" si="22"/>
        <v>9774650.0938647669</v>
      </c>
      <c r="Y286" s="20">
        <f t="shared" si="24"/>
        <v>489.39318549365476</v>
      </c>
      <c r="Z286" s="248">
        <v>11</v>
      </c>
    </row>
    <row r="287" spans="1:26" s="120" customFormat="1" ht="16.5">
      <c r="A287" s="20">
        <v>918</v>
      </c>
      <c r="B287" s="18" t="s">
        <v>313</v>
      </c>
      <c r="C287" s="21">
        <v>2271</v>
      </c>
      <c r="D287" s="21">
        <v>3127511.54</v>
      </c>
      <c r="E287" s="21">
        <v>429680.90242340963</v>
      </c>
      <c r="F287" s="21">
        <v>3557192.4424234098</v>
      </c>
      <c r="G287" s="114">
        <v>1359.93</v>
      </c>
      <c r="H287" s="32">
        <v>3088401.0300000003</v>
      </c>
      <c r="I287" s="32">
        <v>468791.41242340952</v>
      </c>
      <c r="J287" s="288">
        <f t="shared" si="20"/>
        <v>0.13178691341872856</v>
      </c>
      <c r="K287" s="116">
        <v>0</v>
      </c>
      <c r="L287" s="116">
        <v>0</v>
      </c>
      <c r="M287" s="116">
        <v>20847.142266752897</v>
      </c>
      <c r="N287" s="116">
        <v>24089.354495569092</v>
      </c>
      <c r="O287" s="116">
        <v>0</v>
      </c>
      <c r="P287" s="117">
        <v>-118824.77499999999</v>
      </c>
      <c r="Q287" s="117">
        <v>-60287.279328028912</v>
      </c>
      <c r="R287" s="117">
        <v>-20092.982377388667</v>
      </c>
      <c r="S287" s="118">
        <v>3292.95</v>
      </c>
      <c r="T287" s="22">
        <f t="shared" si="21"/>
        <v>317815.82248031395</v>
      </c>
      <c r="U287" s="36">
        <v>738026.39485276723</v>
      </c>
      <c r="V287" s="22">
        <f t="shared" si="23"/>
        <v>1055842.2173330812</v>
      </c>
      <c r="W287" s="22">
        <v>520627.6267714923</v>
      </c>
      <c r="X287" s="21">
        <f t="shared" si="22"/>
        <v>1576469.8441045736</v>
      </c>
      <c r="Y287" s="20">
        <f t="shared" si="24"/>
        <v>694.1743038769589</v>
      </c>
      <c r="Z287" s="248">
        <v>2</v>
      </c>
    </row>
    <row r="288" spans="1:26" s="120" customFormat="1" ht="16.5">
      <c r="A288" s="20">
        <v>921</v>
      </c>
      <c r="B288" s="18" t="s">
        <v>314</v>
      </c>
      <c r="C288" s="21">
        <v>1941</v>
      </c>
      <c r="D288" s="21">
        <v>1776660.84</v>
      </c>
      <c r="E288" s="21">
        <v>533593.02081533417</v>
      </c>
      <c r="F288" s="21">
        <v>2310253.8608153341</v>
      </c>
      <c r="G288" s="114">
        <v>1359.93</v>
      </c>
      <c r="H288" s="32">
        <v>2639624.1300000004</v>
      </c>
      <c r="I288" s="32">
        <v>-329370.26918466622</v>
      </c>
      <c r="J288" s="288">
        <f t="shared" si="20"/>
        <v>-0.1425688643015296</v>
      </c>
      <c r="K288" s="116">
        <v>576432.85389599996</v>
      </c>
      <c r="L288" s="116">
        <v>0</v>
      </c>
      <c r="M288" s="116">
        <v>20771.701909828273</v>
      </c>
      <c r="N288" s="116">
        <v>33229.292506447622</v>
      </c>
      <c r="O288" s="116">
        <v>0</v>
      </c>
      <c r="P288" s="117">
        <v>-103469.265</v>
      </c>
      <c r="Q288" s="117">
        <v>750034.47577336105</v>
      </c>
      <c r="R288" s="117">
        <v>114841.058094263</v>
      </c>
      <c r="S288" s="118">
        <v>2814.45</v>
      </c>
      <c r="T288" s="22">
        <f t="shared" si="21"/>
        <v>1065284.2979952337</v>
      </c>
      <c r="U288" s="36">
        <v>964812.90063515084</v>
      </c>
      <c r="V288" s="22">
        <f t="shared" si="23"/>
        <v>2030097.1986303846</v>
      </c>
      <c r="W288" s="22">
        <v>489090.13610551949</v>
      </c>
      <c r="X288" s="21">
        <f t="shared" si="22"/>
        <v>2519187.3347359039</v>
      </c>
      <c r="Y288" s="20">
        <f t="shared" si="24"/>
        <v>1297.8811616362204</v>
      </c>
      <c r="Z288" s="248">
        <v>11</v>
      </c>
    </row>
    <row r="289" spans="1:26" s="120" customFormat="1" ht="16.5">
      <c r="A289" s="20">
        <v>922</v>
      </c>
      <c r="B289" s="18" t="s">
        <v>315</v>
      </c>
      <c r="C289" s="21">
        <v>4444</v>
      </c>
      <c r="D289" s="21">
        <v>8100476.8499999987</v>
      </c>
      <c r="E289" s="21">
        <v>606928.10783042118</v>
      </c>
      <c r="F289" s="21">
        <v>8707404.9578304198</v>
      </c>
      <c r="G289" s="114">
        <v>1359.93</v>
      </c>
      <c r="H289" s="32">
        <v>6043528.9199999999</v>
      </c>
      <c r="I289" s="32">
        <v>2663876.0378304198</v>
      </c>
      <c r="J289" s="288">
        <f t="shared" si="20"/>
        <v>0.30593225544596292</v>
      </c>
      <c r="K289" s="116">
        <v>0</v>
      </c>
      <c r="L289" s="116">
        <v>0</v>
      </c>
      <c r="M289" s="116">
        <v>24797.347019330198</v>
      </c>
      <c r="N289" s="116">
        <v>84262.170805164584</v>
      </c>
      <c r="O289" s="116">
        <v>17422.028373111847</v>
      </c>
      <c r="P289" s="117">
        <v>-222637.16</v>
      </c>
      <c r="Q289" s="117">
        <v>-317848.16307317681</v>
      </c>
      <c r="R289" s="117">
        <v>-336222.06590034679</v>
      </c>
      <c r="S289" s="118">
        <v>6443.8</v>
      </c>
      <c r="T289" s="22">
        <f t="shared" si="21"/>
        <v>1920093.995054503</v>
      </c>
      <c r="U289" s="36">
        <v>1367818.0314632012</v>
      </c>
      <c r="V289" s="22">
        <f t="shared" si="23"/>
        <v>3287912.0265177041</v>
      </c>
      <c r="W289" s="22">
        <v>723605.03246662067</v>
      </c>
      <c r="X289" s="21">
        <f t="shared" si="22"/>
        <v>4011517.0589843248</v>
      </c>
      <c r="Y289" s="20">
        <f t="shared" si="24"/>
        <v>902.68160643211627</v>
      </c>
      <c r="Z289" s="248">
        <v>6</v>
      </c>
    </row>
    <row r="290" spans="1:26" s="120" customFormat="1" ht="16.5">
      <c r="A290" s="20">
        <v>924</v>
      </c>
      <c r="B290" s="18" t="s">
        <v>316</v>
      </c>
      <c r="C290" s="21">
        <v>3004</v>
      </c>
      <c r="D290" s="21">
        <v>4444335.1199999992</v>
      </c>
      <c r="E290" s="21">
        <v>670383.53613596258</v>
      </c>
      <c r="F290" s="21">
        <v>5114718.6561359614</v>
      </c>
      <c r="G290" s="114">
        <v>1359.93</v>
      </c>
      <c r="H290" s="32">
        <v>4085229.72</v>
      </c>
      <c r="I290" s="32">
        <v>1029488.9361359612</v>
      </c>
      <c r="J290" s="288">
        <f t="shared" si="20"/>
        <v>0.20127968033997665</v>
      </c>
      <c r="K290" s="116">
        <v>182171.30164000002</v>
      </c>
      <c r="L290" s="116">
        <v>0</v>
      </c>
      <c r="M290" s="116">
        <v>34219.602995375571</v>
      </c>
      <c r="N290" s="116">
        <v>51199.567899050249</v>
      </c>
      <c r="O290" s="116">
        <v>0</v>
      </c>
      <c r="P290" s="117">
        <v>-124622.59499999999</v>
      </c>
      <c r="Q290" s="117">
        <v>-112246.7554178655</v>
      </c>
      <c r="R290" s="117">
        <v>-306884.62210322125</v>
      </c>
      <c r="S290" s="118">
        <v>4355.8</v>
      </c>
      <c r="T290" s="22">
        <f t="shared" si="21"/>
        <v>757681.23614930036</v>
      </c>
      <c r="U290" s="36">
        <v>1620248.7144630528</v>
      </c>
      <c r="V290" s="22">
        <f t="shared" si="23"/>
        <v>2377929.9506123532</v>
      </c>
      <c r="W290" s="22">
        <v>723912.00203211652</v>
      </c>
      <c r="X290" s="21">
        <f t="shared" si="22"/>
        <v>3101841.9526444697</v>
      </c>
      <c r="Y290" s="20">
        <f t="shared" si="24"/>
        <v>1032.570556805749</v>
      </c>
      <c r="Z290" s="248">
        <v>16</v>
      </c>
    </row>
    <row r="291" spans="1:26" s="120" customFormat="1" ht="16.5">
      <c r="A291" s="20">
        <v>925</v>
      </c>
      <c r="B291" s="18" t="s">
        <v>317</v>
      </c>
      <c r="C291" s="21">
        <v>3490</v>
      </c>
      <c r="D291" s="21">
        <v>4749871.6000000006</v>
      </c>
      <c r="E291" s="21">
        <v>1180696.5529437864</v>
      </c>
      <c r="F291" s="21">
        <v>5930568.1529437872</v>
      </c>
      <c r="G291" s="114">
        <v>1359.93</v>
      </c>
      <c r="H291" s="32">
        <v>4746155.7</v>
      </c>
      <c r="I291" s="32">
        <v>1184412.452943787</v>
      </c>
      <c r="J291" s="288">
        <f t="shared" si="20"/>
        <v>0.19971315098299208</v>
      </c>
      <c r="K291" s="116">
        <v>178252.38052666667</v>
      </c>
      <c r="L291" s="116">
        <v>0</v>
      </c>
      <c r="M291" s="116">
        <v>57043.629171422181</v>
      </c>
      <c r="N291" s="116">
        <v>56000.222502250377</v>
      </c>
      <c r="O291" s="116">
        <v>0</v>
      </c>
      <c r="P291" s="117">
        <v>-170468.94750000001</v>
      </c>
      <c r="Q291" s="117">
        <v>1179051.7818548291</v>
      </c>
      <c r="R291" s="117">
        <v>899243.5286729018</v>
      </c>
      <c r="S291" s="118">
        <v>5060.5</v>
      </c>
      <c r="T291" s="22">
        <f t="shared" si="21"/>
        <v>3388595.5481718569</v>
      </c>
      <c r="U291" s="36">
        <v>-135602.49577350073</v>
      </c>
      <c r="V291" s="22">
        <f t="shared" si="23"/>
        <v>3252993.0523983561</v>
      </c>
      <c r="W291" s="22">
        <v>817536.66303129576</v>
      </c>
      <c r="X291" s="21">
        <f t="shared" si="22"/>
        <v>4070529.715429652</v>
      </c>
      <c r="Y291" s="20">
        <f t="shared" si="24"/>
        <v>1166.3408926732527</v>
      </c>
      <c r="Z291" s="248">
        <v>11</v>
      </c>
    </row>
    <row r="292" spans="1:26" s="120" customFormat="1" ht="16.5">
      <c r="A292" s="20">
        <v>927</v>
      </c>
      <c r="B292" s="18" t="s">
        <v>318</v>
      </c>
      <c r="C292" s="21">
        <v>29239</v>
      </c>
      <c r="D292" s="21">
        <v>50072463.649999999</v>
      </c>
      <c r="E292" s="21">
        <v>5948716.7045627944</v>
      </c>
      <c r="F292" s="21">
        <v>56021180.354562789</v>
      </c>
      <c r="G292" s="114">
        <v>1359.93</v>
      </c>
      <c r="H292" s="32">
        <v>39762993.270000003</v>
      </c>
      <c r="I292" s="32">
        <v>16258187.084562786</v>
      </c>
      <c r="J292" s="288">
        <f t="shared" si="20"/>
        <v>0.29021500406923495</v>
      </c>
      <c r="K292" s="116">
        <v>0</v>
      </c>
      <c r="L292" s="116">
        <v>0</v>
      </c>
      <c r="M292" s="116">
        <v>226154.19847298361</v>
      </c>
      <c r="N292" s="116">
        <v>531724.39329565899</v>
      </c>
      <c r="O292" s="116">
        <v>9408.3722594637384</v>
      </c>
      <c r="P292" s="117">
        <v>-2475595.3199999998</v>
      </c>
      <c r="Q292" s="117">
        <v>-5557.1046756499763</v>
      </c>
      <c r="R292" s="117">
        <v>888842.21028579981</v>
      </c>
      <c r="S292" s="118">
        <v>42396.549999999996</v>
      </c>
      <c r="T292" s="22">
        <f t="shared" si="21"/>
        <v>15475560.384201042</v>
      </c>
      <c r="U292" s="36">
        <v>3695454.4981210013</v>
      </c>
      <c r="V292" s="22">
        <f t="shared" si="23"/>
        <v>19171014.882322043</v>
      </c>
      <c r="W292" s="22">
        <v>4188001.3455443038</v>
      </c>
      <c r="X292" s="21">
        <f t="shared" si="22"/>
        <v>23359016.227866348</v>
      </c>
      <c r="Y292" s="20">
        <f t="shared" si="24"/>
        <v>798.89928615432632</v>
      </c>
      <c r="Z292" s="248">
        <v>1</v>
      </c>
    </row>
    <row r="293" spans="1:26" s="120" customFormat="1" ht="16.5">
      <c r="A293" s="20">
        <v>931</v>
      </c>
      <c r="B293" s="18" t="s">
        <v>319</v>
      </c>
      <c r="C293" s="21">
        <v>6070</v>
      </c>
      <c r="D293" s="21">
        <v>6786592.3599999985</v>
      </c>
      <c r="E293" s="21">
        <v>1697392.6922346754</v>
      </c>
      <c r="F293" s="21">
        <v>8483985.0522346739</v>
      </c>
      <c r="G293" s="114">
        <v>1359.93</v>
      </c>
      <c r="H293" s="32">
        <v>8254775.1000000006</v>
      </c>
      <c r="I293" s="32">
        <v>229209.95223467331</v>
      </c>
      <c r="J293" s="288">
        <f t="shared" si="20"/>
        <v>2.7016779358221478E-2</v>
      </c>
      <c r="K293" s="116">
        <v>803152.92408000003</v>
      </c>
      <c r="L293" s="116">
        <v>0</v>
      </c>
      <c r="M293" s="116">
        <v>82694.132718949826</v>
      </c>
      <c r="N293" s="116">
        <v>105025.3918329406</v>
      </c>
      <c r="O293" s="116">
        <v>0</v>
      </c>
      <c r="P293" s="117">
        <v>-438762.57499999995</v>
      </c>
      <c r="Q293" s="117">
        <v>3485528.4450906515</v>
      </c>
      <c r="R293" s="117">
        <v>2415658.0169623923</v>
      </c>
      <c r="S293" s="118">
        <v>8801.5</v>
      </c>
      <c r="T293" s="22">
        <f t="shared" si="21"/>
        <v>6691307.7879196079</v>
      </c>
      <c r="U293" s="36">
        <v>1848308.3774716349</v>
      </c>
      <c r="V293" s="22">
        <f t="shared" si="23"/>
        <v>8539616.1653912421</v>
      </c>
      <c r="W293" s="22">
        <v>1313012.9657017426</v>
      </c>
      <c r="X293" s="21">
        <f t="shared" si="22"/>
        <v>9852629.1310929842</v>
      </c>
      <c r="Y293" s="20">
        <f t="shared" si="24"/>
        <v>1623.1678963909364</v>
      </c>
      <c r="Z293" s="248">
        <v>13</v>
      </c>
    </row>
    <row r="294" spans="1:26" s="120" customFormat="1" ht="16.5">
      <c r="A294" s="20">
        <v>934</v>
      </c>
      <c r="B294" s="18" t="s">
        <v>320</v>
      </c>
      <c r="C294" s="21">
        <v>2756</v>
      </c>
      <c r="D294" s="21">
        <v>3607241.86</v>
      </c>
      <c r="E294" s="21">
        <v>457631.11398479174</v>
      </c>
      <c r="F294" s="21">
        <v>4064872.9739847914</v>
      </c>
      <c r="G294" s="114">
        <v>1359.93</v>
      </c>
      <c r="H294" s="32">
        <v>3747967.08</v>
      </c>
      <c r="I294" s="32">
        <v>316905.89398479136</v>
      </c>
      <c r="J294" s="288">
        <f t="shared" si="20"/>
        <v>7.7962065730710586E-2</v>
      </c>
      <c r="K294" s="116">
        <v>104414.16325600001</v>
      </c>
      <c r="L294" s="116">
        <v>0</v>
      </c>
      <c r="M294" s="116">
        <v>31609.113684003805</v>
      </c>
      <c r="N294" s="116">
        <v>33637.561421957173</v>
      </c>
      <c r="O294" s="116">
        <v>0</v>
      </c>
      <c r="P294" s="117">
        <v>-132246.39499999999</v>
      </c>
      <c r="Q294" s="117">
        <v>336309.764575137</v>
      </c>
      <c r="R294" s="117">
        <v>41941.985497061847</v>
      </c>
      <c r="S294" s="118">
        <v>3996.2</v>
      </c>
      <c r="T294" s="22">
        <f t="shared" si="21"/>
        <v>736568.28741895128</v>
      </c>
      <c r="U294" s="36">
        <v>1250088.6551732402</v>
      </c>
      <c r="V294" s="22">
        <f t="shared" si="23"/>
        <v>1986656.9425921915</v>
      </c>
      <c r="W294" s="22">
        <v>565563.69020306994</v>
      </c>
      <c r="X294" s="21">
        <f t="shared" si="22"/>
        <v>2552220.6327952612</v>
      </c>
      <c r="Y294" s="20">
        <f t="shared" si="24"/>
        <v>926.05973613761296</v>
      </c>
      <c r="Z294" s="248">
        <v>14</v>
      </c>
    </row>
    <row r="295" spans="1:26" s="120" customFormat="1" ht="16.5">
      <c r="A295" s="20">
        <v>935</v>
      </c>
      <c r="B295" s="18" t="s">
        <v>321</v>
      </c>
      <c r="C295" s="21">
        <v>3040</v>
      </c>
      <c r="D295" s="21">
        <v>3444619.04</v>
      </c>
      <c r="E295" s="21">
        <v>928414.71923277085</v>
      </c>
      <c r="F295" s="21">
        <v>4373033.7592327707</v>
      </c>
      <c r="G295" s="114">
        <v>1359.93</v>
      </c>
      <c r="H295" s="32">
        <v>4134187.2</v>
      </c>
      <c r="I295" s="32">
        <v>238846.55923277047</v>
      </c>
      <c r="J295" s="288">
        <f t="shared" si="20"/>
        <v>5.4618046048351347E-2</v>
      </c>
      <c r="K295" s="116">
        <v>120476.55381333333</v>
      </c>
      <c r="L295" s="116">
        <v>0</v>
      </c>
      <c r="M295" s="116">
        <v>41705.047680180884</v>
      </c>
      <c r="N295" s="116">
        <v>54796.25188448625</v>
      </c>
      <c r="O295" s="116">
        <v>0</v>
      </c>
      <c r="P295" s="117">
        <v>-183616.03500000003</v>
      </c>
      <c r="Q295" s="117">
        <v>168608.49134791258</v>
      </c>
      <c r="R295" s="117">
        <v>254581.80028331411</v>
      </c>
      <c r="S295" s="118">
        <v>4408</v>
      </c>
      <c r="T295" s="22">
        <f t="shared" si="21"/>
        <v>699806.66924199753</v>
      </c>
      <c r="U295" s="36">
        <v>896706.20118661271</v>
      </c>
      <c r="V295" s="22">
        <f t="shared" si="23"/>
        <v>1596512.8704286101</v>
      </c>
      <c r="W295" s="22">
        <v>632603.8478659899</v>
      </c>
      <c r="X295" s="21">
        <f t="shared" si="22"/>
        <v>2229116.7182946</v>
      </c>
      <c r="Y295" s="20">
        <f t="shared" si="24"/>
        <v>733.26207838638163</v>
      </c>
      <c r="Z295" s="248">
        <v>8</v>
      </c>
    </row>
    <row r="296" spans="1:26" s="120" customFormat="1" ht="16.5">
      <c r="A296" s="20">
        <v>936</v>
      </c>
      <c r="B296" s="18" t="s">
        <v>322</v>
      </c>
      <c r="C296" s="21">
        <v>6465</v>
      </c>
      <c r="D296" s="21">
        <v>7443300.6699999999</v>
      </c>
      <c r="E296" s="21">
        <v>1619011.3055299004</v>
      </c>
      <c r="F296" s="21">
        <v>9062311.9755298998</v>
      </c>
      <c r="G296" s="114">
        <v>1359.93</v>
      </c>
      <c r="H296" s="32">
        <v>8791947.4500000011</v>
      </c>
      <c r="I296" s="32">
        <v>270364.5255298987</v>
      </c>
      <c r="J296" s="288">
        <f t="shared" si="20"/>
        <v>2.9833945935644056E-2</v>
      </c>
      <c r="K296" s="116">
        <v>639444.90066000004</v>
      </c>
      <c r="L296" s="116">
        <v>0</v>
      </c>
      <c r="M296" s="116">
        <v>83121.171169262845</v>
      </c>
      <c r="N296" s="116">
        <v>110627.66960665314</v>
      </c>
      <c r="O296" s="116">
        <v>0</v>
      </c>
      <c r="P296" s="117">
        <v>-421879.37</v>
      </c>
      <c r="Q296" s="117">
        <v>2153809.1112912162</v>
      </c>
      <c r="R296" s="117">
        <v>1117123.4764624948</v>
      </c>
      <c r="S296" s="118">
        <v>9374.25</v>
      </c>
      <c r="T296" s="22">
        <f t="shared" si="21"/>
        <v>3961985.734719526</v>
      </c>
      <c r="U296" s="36">
        <v>1661339.4839744729</v>
      </c>
      <c r="V296" s="22">
        <f t="shared" si="23"/>
        <v>5623325.2186939986</v>
      </c>
      <c r="W296" s="22">
        <v>1423625.6235486304</v>
      </c>
      <c r="X296" s="21">
        <f t="shared" si="22"/>
        <v>7046950.8422426293</v>
      </c>
      <c r="Y296" s="20">
        <f t="shared" si="24"/>
        <v>1090.0155981813812</v>
      </c>
      <c r="Z296" s="248">
        <v>6</v>
      </c>
    </row>
    <row r="297" spans="1:26" s="120" customFormat="1" ht="16.5">
      <c r="A297" s="20">
        <v>946</v>
      </c>
      <c r="B297" s="18" t="s">
        <v>323</v>
      </c>
      <c r="C297" s="21">
        <v>6376</v>
      </c>
      <c r="D297" s="21">
        <v>10231909.66</v>
      </c>
      <c r="E297" s="21">
        <v>3267108.7850150135</v>
      </c>
      <c r="F297" s="21">
        <v>13499018.445015013</v>
      </c>
      <c r="G297" s="114">
        <v>1359.93</v>
      </c>
      <c r="H297" s="32">
        <v>8670913.6799999997</v>
      </c>
      <c r="I297" s="32">
        <v>4828104.7650150135</v>
      </c>
      <c r="J297" s="288">
        <f t="shared" si="20"/>
        <v>0.3576633949113508</v>
      </c>
      <c r="K297" s="116">
        <v>159570.53674666668</v>
      </c>
      <c r="L297" s="116">
        <v>0</v>
      </c>
      <c r="M297" s="116">
        <v>72156.580935647202</v>
      </c>
      <c r="N297" s="116">
        <v>104426.53122348538</v>
      </c>
      <c r="O297" s="116">
        <v>0</v>
      </c>
      <c r="P297" s="117">
        <v>-272070.67</v>
      </c>
      <c r="Q297" s="117">
        <v>-129119.71376491245</v>
      </c>
      <c r="R297" s="117">
        <v>208628.18064327849</v>
      </c>
      <c r="S297" s="118">
        <v>9245.1999999999989</v>
      </c>
      <c r="T297" s="22">
        <f t="shared" si="21"/>
        <v>4980941.4107991792</v>
      </c>
      <c r="U297" s="36">
        <v>2025058.1306839082</v>
      </c>
      <c r="V297" s="22">
        <f t="shared" si="23"/>
        <v>7005999.5414830875</v>
      </c>
      <c r="W297" s="22">
        <v>1380218.5947131673</v>
      </c>
      <c r="X297" s="21">
        <f t="shared" si="22"/>
        <v>8386218.1361962548</v>
      </c>
      <c r="Y297" s="20">
        <f t="shared" si="24"/>
        <v>1315.2788795790864</v>
      </c>
      <c r="Z297" s="248">
        <v>15</v>
      </c>
    </row>
    <row r="298" spans="1:26" s="120" customFormat="1" ht="16.5">
      <c r="A298" s="20">
        <v>976</v>
      </c>
      <c r="B298" s="18" t="s">
        <v>324</v>
      </c>
      <c r="C298" s="21">
        <v>3830</v>
      </c>
      <c r="D298" s="21">
        <v>3711961.0399999996</v>
      </c>
      <c r="E298" s="21">
        <v>2104455.2629526407</v>
      </c>
      <c r="F298" s="21">
        <v>5816416.3029526398</v>
      </c>
      <c r="G298" s="114">
        <v>1359.93</v>
      </c>
      <c r="H298" s="32">
        <v>5208531.9000000004</v>
      </c>
      <c r="I298" s="32">
        <v>607884.40295263939</v>
      </c>
      <c r="J298" s="288">
        <f t="shared" si="20"/>
        <v>0.10451184566071269</v>
      </c>
      <c r="K298" s="116">
        <v>1215480.86424</v>
      </c>
      <c r="L298" s="116">
        <v>0</v>
      </c>
      <c r="M298" s="116">
        <v>44508.087269445983</v>
      </c>
      <c r="N298" s="116">
        <v>71371.242803649846</v>
      </c>
      <c r="O298" s="116">
        <v>0</v>
      </c>
      <c r="P298" s="117">
        <v>-205312.81689999998</v>
      </c>
      <c r="Q298" s="117">
        <v>714989.39707910444</v>
      </c>
      <c r="R298" s="117">
        <v>385554.64346689451</v>
      </c>
      <c r="S298" s="118">
        <v>5553.5</v>
      </c>
      <c r="T298" s="22">
        <f t="shared" si="21"/>
        <v>2840029.3209117339</v>
      </c>
      <c r="U298" s="36">
        <v>1988420.3885351236</v>
      </c>
      <c r="V298" s="22">
        <f t="shared" si="23"/>
        <v>4828449.7094468577</v>
      </c>
      <c r="W298" s="22">
        <v>829621.10435336339</v>
      </c>
      <c r="X298" s="21">
        <f t="shared" si="22"/>
        <v>5658070.8138002213</v>
      </c>
      <c r="Y298" s="20">
        <f t="shared" si="24"/>
        <v>1477.3030845431388</v>
      </c>
      <c r="Z298" s="248">
        <v>19</v>
      </c>
    </row>
    <row r="299" spans="1:26" s="120" customFormat="1" ht="16.5">
      <c r="A299" s="20">
        <v>977</v>
      </c>
      <c r="B299" s="18" t="s">
        <v>325</v>
      </c>
      <c r="C299" s="21">
        <v>15357</v>
      </c>
      <c r="D299" s="21">
        <v>29334482.359999999</v>
      </c>
      <c r="E299" s="21">
        <v>2007300.88774144</v>
      </c>
      <c r="F299" s="21">
        <v>31341783.247741438</v>
      </c>
      <c r="G299" s="114">
        <v>1359.93</v>
      </c>
      <c r="H299" s="32">
        <v>20884445.010000002</v>
      </c>
      <c r="I299" s="32">
        <v>10457338.237741437</v>
      </c>
      <c r="J299" s="288">
        <f t="shared" si="20"/>
        <v>0.3336548579601008</v>
      </c>
      <c r="K299" s="116">
        <v>0</v>
      </c>
      <c r="L299" s="116">
        <v>0</v>
      </c>
      <c r="M299" s="116">
        <v>209638.47830795718</v>
      </c>
      <c r="N299" s="116">
        <v>275243.74746669043</v>
      </c>
      <c r="O299" s="116">
        <v>48737.630985289936</v>
      </c>
      <c r="P299" s="117">
        <v>-1024937.0049999999</v>
      </c>
      <c r="Q299" s="117">
        <v>20025.058790852534</v>
      </c>
      <c r="R299" s="117">
        <v>-354600.10826635326</v>
      </c>
      <c r="S299" s="118">
        <v>22267.649999999998</v>
      </c>
      <c r="T299" s="22">
        <f t="shared" si="21"/>
        <v>9653713.6900258735</v>
      </c>
      <c r="U299" s="36">
        <v>6534373.957358012</v>
      </c>
      <c r="V299" s="22">
        <f t="shared" si="23"/>
        <v>16188087.647383885</v>
      </c>
      <c r="W299" s="22">
        <v>2434887.9310677741</v>
      </c>
      <c r="X299" s="21">
        <f t="shared" si="22"/>
        <v>18622975.57845166</v>
      </c>
      <c r="Y299" s="20">
        <f t="shared" si="24"/>
        <v>1212.6701555285315</v>
      </c>
      <c r="Z299" s="248">
        <v>17</v>
      </c>
    </row>
    <row r="300" spans="1:26" s="120" customFormat="1" ht="16.5">
      <c r="A300" s="20">
        <v>980</v>
      </c>
      <c r="B300" s="18" t="s">
        <v>326</v>
      </c>
      <c r="C300" s="21">
        <v>33533</v>
      </c>
      <c r="D300" s="21">
        <v>64018656.590000004</v>
      </c>
      <c r="E300" s="21">
        <v>4468591.1666531395</v>
      </c>
      <c r="F300" s="21">
        <v>68487247.756653145</v>
      </c>
      <c r="G300" s="114">
        <v>1359.93</v>
      </c>
      <c r="H300" s="32">
        <v>45602532.690000005</v>
      </c>
      <c r="I300" s="32">
        <v>22884715.06665314</v>
      </c>
      <c r="J300" s="288">
        <f t="shared" si="20"/>
        <v>0.33414563756403864</v>
      </c>
      <c r="K300" s="116">
        <v>0</v>
      </c>
      <c r="L300" s="116">
        <v>0</v>
      </c>
      <c r="M300" s="116">
        <v>287252.07100472198</v>
      </c>
      <c r="N300" s="116">
        <v>629478.8894281676</v>
      </c>
      <c r="O300" s="116">
        <v>185812.04613862353</v>
      </c>
      <c r="P300" s="117">
        <v>-2198283.0822999999</v>
      </c>
      <c r="Q300" s="117">
        <v>-434704.46374581836</v>
      </c>
      <c r="R300" s="117">
        <v>-1195571.6348365312</v>
      </c>
      <c r="S300" s="118">
        <v>48622.85</v>
      </c>
      <c r="T300" s="22">
        <f t="shared" si="21"/>
        <v>20207321.742342304</v>
      </c>
      <c r="U300" s="36">
        <v>6639436.9547233703</v>
      </c>
      <c r="V300" s="22">
        <f t="shared" si="23"/>
        <v>26846758.697065674</v>
      </c>
      <c r="W300" s="22">
        <v>4320934.4172466155</v>
      </c>
      <c r="X300" s="21">
        <f t="shared" si="22"/>
        <v>31167693.114312291</v>
      </c>
      <c r="Y300" s="20">
        <f t="shared" si="24"/>
        <v>929.46330821317179</v>
      </c>
      <c r="Z300" s="248">
        <v>6</v>
      </c>
    </row>
    <row r="301" spans="1:26" s="120" customFormat="1" ht="16.5">
      <c r="A301" s="20">
        <v>981</v>
      </c>
      <c r="B301" s="18" t="s">
        <v>327</v>
      </c>
      <c r="C301" s="21">
        <v>2282</v>
      </c>
      <c r="D301" s="21">
        <v>2779332.62</v>
      </c>
      <c r="E301" s="21">
        <v>381217.68181623367</v>
      </c>
      <c r="F301" s="21">
        <v>3160550.3018162339</v>
      </c>
      <c r="G301" s="114">
        <v>1359.93</v>
      </c>
      <c r="H301" s="32">
        <v>3103360.2600000002</v>
      </c>
      <c r="I301" s="32">
        <v>57190.041816233657</v>
      </c>
      <c r="J301" s="288">
        <f t="shared" si="20"/>
        <v>1.8094963330711419E-2</v>
      </c>
      <c r="K301" s="116">
        <v>0</v>
      </c>
      <c r="L301" s="116">
        <v>0</v>
      </c>
      <c r="M301" s="116">
        <v>18078.541297223011</v>
      </c>
      <c r="N301" s="116">
        <v>30595.815774457165</v>
      </c>
      <c r="O301" s="116">
        <v>0</v>
      </c>
      <c r="P301" s="117">
        <v>-116980.34999999999</v>
      </c>
      <c r="Q301" s="117">
        <v>455638.53422491642</v>
      </c>
      <c r="R301" s="117">
        <v>231866.46627345079</v>
      </c>
      <c r="S301" s="118">
        <v>3308.9</v>
      </c>
      <c r="T301" s="22">
        <f t="shared" si="21"/>
        <v>679697.94938628108</v>
      </c>
      <c r="U301" s="36">
        <v>1170099.2440827701</v>
      </c>
      <c r="V301" s="22">
        <f t="shared" si="23"/>
        <v>1849797.1934690513</v>
      </c>
      <c r="W301" s="22">
        <v>512319.97658165707</v>
      </c>
      <c r="X301" s="21">
        <f t="shared" si="22"/>
        <v>2362117.1700507086</v>
      </c>
      <c r="Y301" s="20">
        <f t="shared" si="24"/>
        <v>1035.1083129056567</v>
      </c>
      <c r="Z301" s="248">
        <v>5</v>
      </c>
    </row>
    <row r="302" spans="1:26" s="120" customFormat="1" ht="16.5">
      <c r="A302" s="20">
        <v>989</v>
      </c>
      <c r="B302" s="18" t="s">
        <v>328</v>
      </c>
      <c r="C302" s="21">
        <v>5484</v>
      </c>
      <c r="D302" s="21">
        <v>7277527.8799999999</v>
      </c>
      <c r="E302" s="21">
        <v>1095684.1741075832</v>
      </c>
      <c r="F302" s="21">
        <v>8373212.0541075831</v>
      </c>
      <c r="G302" s="114">
        <v>1359.93</v>
      </c>
      <c r="H302" s="32">
        <v>7457856.1200000001</v>
      </c>
      <c r="I302" s="32">
        <v>915355.93410758302</v>
      </c>
      <c r="J302" s="288">
        <f t="shared" si="20"/>
        <v>0.10931956914414269</v>
      </c>
      <c r="K302" s="116">
        <v>307601.59988000005</v>
      </c>
      <c r="L302" s="116">
        <v>0</v>
      </c>
      <c r="M302" s="116">
        <v>71086.836483396983</v>
      </c>
      <c r="N302" s="116">
        <v>84677.939810997821</v>
      </c>
      <c r="O302" s="116">
        <v>0</v>
      </c>
      <c r="P302" s="117">
        <v>-320197.06499999994</v>
      </c>
      <c r="Q302" s="117">
        <v>-856359.96821526811</v>
      </c>
      <c r="R302" s="117">
        <v>-513703.6001898286</v>
      </c>
      <c r="S302" s="118">
        <v>7951.8</v>
      </c>
      <c r="T302" s="22">
        <f t="shared" si="21"/>
        <v>-303586.52312311879</v>
      </c>
      <c r="U302" s="36">
        <v>1930641.9294164707</v>
      </c>
      <c r="V302" s="22">
        <f t="shared" si="23"/>
        <v>1627055.4062933519</v>
      </c>
      <c r="W302" s="22">
        <v>1159091.2377425532</v>
      </c>
      <c r="X302" s="21">
        <f t="shared" si="22"/>
        <v>2786146.6440359051</v>
      </c>
      <c r="Y302" s="20">
        <f t="shared" si="24"/>
        <v>508.05008096934813</v>
      </c>
      <c r="Z302" s="248">
        <v>14</v>
      </c>
    </row>
    <row r="303" spans="1:26" s="120" customFormat="1" ht="16.5">
      <c r="A303" s="20">
        <v>992</v>
      </c>
      <c r="B303" s="18" t="s">
        <v>329</v>
      </c>
      <c r="C303" s="21">
        <v>18318</v>
      </c>
      <c r="D303" s="21">
        <v>26529013.809999999</v>
      </c>
      <c r="E303" s="21">
        <v>3231650.8007742264</v>
      </c>
      <c r="F303" s="21">
        <v>29760664.610774226</v>
      </c>
      <c r="G303" s="114">
        <v>1359.93</v>
      </c>
      <c r="H303" s="32">
        <v>24911197.740000002</v>
      </c>
      <c r="I303" s="32">
        <v>4849466.8707742244</v>
      </c>
      <c r="J303" s="288">
        <f t="shared" si="20"/>
        <v>0.16294887678746853</v>
      </c>
      <c r="K303" s="116">
        <v>0</v>
      </c>
      <c r="L303" s="116">
        <v>0</v>
      </c>
      <c r="M303" s="116">
        <v>245605.31745157036</v>
      </c>
      <c r="N303" s="116">
        <v>295244.63326958386</v>
      </c>
      <c r="O303" s="116">
        <v>0</v>
      </c>
      <c r="P303" s="117">
        <v>-1458307.86</v>
      </c>
      <c r="Q303" s="117">
        <v>3464287.3897799039</v>
      </c>
      <c r="R303" s="117">
        <v>3425570.8857296463</v>
      </c>
      <c r="S303" s="118">
        <v>26561.1</v>
      </c>
      <c r="T303" s="22">
        <f t="shared" si="21"/>
        <v>10848428.337004928</v>
      </c>
      <c r="U303" s="36">
        <v>2638297.2242798284</v>
      </c>
      <c r="V303" s="22">
        <f t="shared" si="23"/>
        <v>13486725.561284756</v>
      </c>
      <c r="W303" s="22">
        <v>2981917.2262499053</v>
      </c>
      <c r="X303" s="21">
        <f t="shared" si="22"/>
        <v>16468642.787534662</v>
      </c>
      <c r="Y303" s="20">
        <f t="shared" si="24"/>
        <v>899.04153223794424</v>
      </c>
      <c r="Z303" s="248">
        <v>13</v>
      </c>
    </row>
    <row r="304" spans="1:26">
      <c r="A304" s="121"/>
      <c r="B304" s="122"/>
      <c r="C304" s="123"/>
      <c r="D304" s="123"/>
      <c r="E304" s="123"/>
      <c r="V304" s="124"/>
      <c r="W304" s="124"/>
      <c r="X304" s="73"/>
      <c r="Z304" s="245"/>
    </row>
    <row r="305" spans="1:26">
      <c r="A305" s="121"/>
      <c r="B305" s="122"/>
      <c r="C305" s="123"/>
      <c r="D305" s="123"/>
      <c r="E305" s="123"/>
      <c r="V305" s="124"/>
      <c r="W305" s="124"/>
      <c r="X305" s="73"/>
      <c r="Z305" s="245"/>
    </row>
    <row r="306" spans="1:26">
      <c r="A306" s="125"/>
      <c r="V306" s="124"/>
      <c r="W306" s="124"/>
      <c r="X306" s="73"/>
      <c r="Z306" s="245"/>
    </row>
    <row r="307" spans="1:26">
      <c r="A307" s="125"/>
      <c r="X307" s="73"/>
      <c r="Z307" s="245"/>
    </row>
    <row r="308" spans="1:26">
      <c r="A308" s="125"/>
      <c r="X308" s="73"/>
      <c r="Z308" s="245"/>
    </row>
    <row r="309" spans="1:26">
      <c r="A309" s="125"/>
      <c r="X309" s="73"/>
      <c r="Z309" s="245"/>
    </row>
    <row r="310" spans="1:26">
      <c r="A310" s="125"/>
      <c r="X310" s="73"/>
      <c r="Z310" s="245"/>
    </row>
    <row r="311" spans="1:26">
      <c r="A311" s="125"/>
      <c r="X311" s="73"/>
      <c r="Z311" s="245"/>
    </row>
    <row r="312" spans="1:26">
      <c r="A312" s="125"/>
      <c r="X312" s="73"/>
      <c r="Z312" s="245"/>
    </row>
    <row r="313" spans="1:26">
      <c r="A313" s="125"/>
      <c r="X313" s="73"/>
      <c r="Z313" s="245"/>
    </row>
    <row r="314" spans="1:26">
      <c r="A314" s="125"/>
      <c r="X314" s="73"/>
      <c r="Z314" s="245"/>
    </row>
    <row r="315" spans="1:26">
      <c r="A315" s="125"/>
      <c r="X315" s="73"/>
      <c r="Z315" s="245"/>
    </row>
    <row r="316" spans="1:26">
      <c r="A316" s="85"/>
      <c r="X316" s="73"/>
      <c r="Z316" s="245"/>
    </row>
    <row r="317" spans="1:26">
      <c r="A317" s="85"/>
      <c r="X317" s="73"/>
      <c r="Z317" s="245"/>
    </row>
    <row r="318" spans="1:26">
      <c r="A318" s="85"/>
      <c r="B318" s="126"/>
      <c r="Z318" s="245"/>
    </row>
    <row r="319" spans="1:26">
      <c r="A319" s="85"/>
      <c r="Z319" s="245"/>
    </row>
    <row r="320" spans="1:26">
      <c r="A320" s="85"/>
    </row>
    <row r="321" spans="1:2">
      <c r="A321" s="85"/>
    </row>
    <row r="322" spans="1:2">
      <c r="A322" s="85"/>
    </row>
    <row r="323" spans="1:2">
      <c r="A323" s="85"/>
      <c r="B323" s="127"/>
    </row>
    <row r="324" spans="1:2">
      <c r="A324" s="128"/>
      <c r="B324" s="127"/>
    </row>
    <row r="325" spans="1:2">
      <c r="A325" s="85"/>
    </row>
    <row r="326" spans="1:2">
      <c r="A326" s="85"/>
    </row>
    <row r="327" spans="1:2">
      <c r="A327" s="85"/>
    </row>
    <row r="328" spans="1:2">
      <c r="A328" s="128"/>
    </row>
    <row r="329" spans="1:2">
      <c r="A329" s="85"/>
    </row>
    <row r="330" spans="1:2">
      <c r="A330" s="85"/>
    </row>
    <row r="331" spans="1:2">
      <c r="A331" s="85"/>
    </row>
    <row r="332" spans="1:2">
      <c r="A332" s="85"/>
      <c r="B332" s="126"/>
    </row>
  </sheetData>
  <autoFilter ref="A10:Z10" xr:uid="{0F8E87DC-BC76-463D-BA77-56A1B7CCB328}"/>
  <hyperlinks>
    <hyperlink ref="D2" r:id="rId1" display="https://vm.fi/valtionosuuspaatoksia-ja-laskentatietoja" xr:uid="{7DEAD139-6EA7-4A69-80CB-6548615CFFCB}"/>
  </hyperlinks>
  <pageMargins left="0.7" right="0.7" top="0.75" bottom="0.75" header="0.3" footer="0.3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322D22068AB8154EA34214C28E2762B1" ma:contentTypeVersion="10" ma:contentTypeDescription="Luo uusi asiakirja." ma:contentTypeScope="" ma:versionID="0a71a09966c25a2e8ea1722bfb2b2a32">
  <xsd:schema xmlns:xsd="http://www.w3.org/2001/XMLSchema" xmlns:xs="http://www.w3.org/2001/XMLSchema" xmlns:p="http://schemas.microsoft.com/office/2006/metadata/properties" xmlns:ns2="55a2cc34-794c-4dc7-898e-8fa2029c8187" xmlns:ns3="ab5ad7e9-ff32-4915-8f05-2a6d5c545421" targetNamespace="http://schemas.microsoft.com/office/2006/metadata/properties" ma:root="true" ma:fieldsID="4416ee8580da3aab23028e0190c4a610" ns2:_="" ns3:_="">
    <xsd:import namespace="55a2cc34-794c-4dc7-898e-8fa2029c8187"/>
    <xsd:import namespace="ab5ad7e9-ff32-4915-8f05-2a6d5c5454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a2cc34-794c-4dc7-898e-8fa2029c818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5ad7e9-ff32-4915-8f05-2a6d5c54542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Jaett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Jakamisen tiedot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9D28DDB-56BA-4294-93FF-083D1E16236F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FAE1D6DA-792B-477A-BEB1-DFE13B20777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6A9DAB6-6E97-4529-8BFC-F112BA566E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5a2cc34-794c-4dc7-898e-8fa2029c8187"/>
    <ds:schemaRef ds:uri="ab5ad7e9-ff32-4915-8f05-2a6d5c5454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10</vt:i4>
      </vt:variant>
    </vt:vector>
  </HeadingPairs>
  <TitlesOfParts>
    <vt:vector size="10" baseType="lpstr">
      <vt:lpstr>Tietoa aineistosta</vt:lpstr>
      <vt:lpstr>Vos-laskelma</vt:lpstr>
      <vt:lpstr>Vos-laskelma_€as</vt:lpstr>
      <vt:lpstr>Vos-muutos_2024-25</vt:lpstr>
      <vt:lpstr>Vos-laskelma, €as</vt:lpstr>
      <vt:lpstr>Pp-vos-erittely</vt:lpstr>
      <vt:lpstr>Siirtolaskelmavertailu</vt:lpstr>
      <vt:lpstr>Siirtolaskelmavertailu2</vt:lpstr>
      <vt:lpstr>VMpp-vos-erittely</vt:lpstr>
      <vt:lpstr>Perushinnat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KUNTALIITTO Excel Template</dc:title>
  <dc:subject/>
  <dc:creator>Riikonen Olli</dc:creator>
  <cp:keywords/>
  <dc:description/>
  <cp:lastModifiedBy>Riikonen Olli</cp:lastModifiedBy>
  <cp:revision/>
  <dcterms:created xsi:type="dcterms:W3CDTF">2016-10-23T13:00:51Z</dcterms:created>
  <dcterms:modified xsi:type="dcterms:W3CDTF">2024-04-29T13:01:02Z</dcterms:modified>
  <cp:category/>
  <cp:contentStatus/>
</cp:coreProperties>
</file>